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作成済_HP参考統計表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M37" i="1" l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T15" i="1" l="1"/>
  <c r="T14" i="1"/>
  <c r="T13" i="1"/>
  <c r="T17" i="1" s="1"/>
  <c r="T12" i="1"/>
  <c r="T11" i="1"/>
  <c r="T9" i="1"/>
  <c r="T18" i="1" l="1"/>
  <c r="T16" i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M12" i="1" s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M9" i="1" s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I12" i="1" s="1"/>
  <c r="L13" i="1"/>
  <c r="M13" i="1" s="1"/>
  <c r="N32" i="1"/>
  <c r="H13" i="1"/>
  <c r="I13" i="1" s="1"/>
  <c r="N37" i="1"/>
  <c r="R20" i="1"/>
  <c r="R22" i="1"/>
  <c r="L14" i="1"/>
  <c r="R23" i="1"/>
  <c r="L15" i="1"/>
  <c r="L11" i="1"/>
  <c r="M11" i="1" s="1"/>
  <c r="R36" i="1"/>
  <c r="H9" i="1"/>
  <c r="N36" i="1"/>
  <c r="H15" i="1"/>
  <c r="I15" i="1" s="1"/>
  <c r="H11" i="1"/>
  <c r="O12" i="1"/>
  <c r="M15" i="1" l="1"/>
  <c r="M14" i="1"/>
  <c r="K15" i="1"/>
  <c r="K9" i="1"/>
  <c r="K11" i="1"/>
  <c r="K12" i="1"/>
  <c r="K13" i="1"/>
  <c r="K14" i="1"/>
  <c r="I9" i="1"/>
  <c r="I11" i="1"/>
  <c r="I14" i="1"/>
  <c r="G9" i="1"/>
  <c r="G11" i="1"/>
  <c r="G12" i="1"/>
  <c r="G14" i="1"/>
  <c r="G15" i="1"/>
  <c r="G13" i="1"/>
  <c r="F18" i="1"/>
  <c r="H17" i="1"/>
  <c r="F17" i="1"/>
  <c r="R15" i="1"/>
  <c r="Q12" i="1"/>
  <c r="C12" i="1"/>
  <c r="R13" i="1"/>
  <c r="L16" i="1"/>
  <c r="E18" i="1"/>
  <c r="O13" i="1"/>
  <c r="Q14" i="1"/>
  <c r="N12" i="1"/>
  <c r="O15" i="1"/>
  <c r="C11" i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K10" i="1" s="1"/>
  <c r="Q13" i="1"/>
  <c r="J17" i="1"/>
  <c r="P13" i="1"/>
  <c r="F16" i="1"/>
  <c r="R11" i="1"/>
  <c r="F10" i="1"/>
  <c r="C15" i="1"/>
  <c r="C13" i="1"/>
  <c r="C14" i="1"/>
  <c r="O9" i="1"/>
  <c r="Q9" i="1"/>
  <c r="P11" i="1"/>
  <c r="D10" i="1"/>
  <c r="D8" i="1" s="1"/>
  <c r="N14" i="1"/>
  <c r="J18" i="1"/>
  <c r="L18" i="1"/>
  <c r="L17" i="1"/>
  <c r="M17" i="1" s="1"/>
  <c r="E10" i="1"/>
  <c r="E8" i="1" s="1"/>
  <c r="C9" i="1"/>
  <c r="N10" i="1" l="1"/>
  <c r="M18" i="1"/>
  <c r="K18" i="1"/>
  <c r="M10" i="1"/>
  <c r="K17" i="1"/>
  <c r="M16" i="1"/>
  <c r="K16" i="1"/>
  <c r="I10" i="1"/>
  <c r="I16" i="1"/>
  <c r="I17" i="1"/>
  <c r="I18" i="1"/>
  <c r="G16" i="1"/>
  <c r="G17" i="1"/>
  <c r="G18" i="1"/>
  <c r="G10" i="1"/>
  <c r="F8" i="1"/>
  <c r="N17" i="1"/>
  <c r="H8" i="1"/>
  <c r="L8" i="1"/>
  <c r="N18" i="1"/>
  <c r="C16" i="1"/>
  <c r="R10" i="1"/>
  <c r="Q18" i="1"/>
  <c r="O18" i="1"/>
  <c r="P18" i="1"/>
  <c r="Q17" i="1"/>
  <c r="P17" i="1"/>
  <c r="O17" i="1"/>
  <c r="Q16" i="1"/>
  <c r="O16" i="1"/>
  <c r="Q10" i="1"/>
  <c r="J8" i="1"/>
  <c r="K8" i="1" s="1"/>
  <c r="O10" i="1"/>
  <c r="R17" i="1"/>
  <c r="N16" i="1"/>
  <c r="P16" i="1"/>
  <c r="R18" i="1"/>
  <c r="C10" i="1"/>
  <c r="C8" i="1" s="1"/>
  <c r="C18" i="1"/>
  <c r="C17" i="1"/>
  <c r="P10" i="1"/>
  <c r="R16" i="1"/>
  <c r="M8" i="1" l="1"/>
  <c r="I8" i="1"/>
  <c r="G8" i="1"/>
  <c r="R8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<sst xmlns="http://schemas.openxmlformats.org/spreadsheetml/2006/main" count="66" uniqueCount="61">
  <si>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</si>
  <si>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</si>
  <si>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</si>
  <si>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</si>
  <si>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</si>
  <si>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</si>
  <si>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</si>
  <si>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</si>
  <si>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</si>
  <si>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</si>
  <si>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</si>
  <si>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</si>
  <si>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</si>
  <si>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</si>
  <si>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</si>
  <si>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</si>
  <si>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</si>
  <si>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</si>
  <si>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</si>
  <si>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</si>
  <si>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</si>
  <si>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</si>
  <si>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</si>
  <si>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</si>
  <si>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</si>
  <si>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</si>
  <si>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</si>
  <si>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</si>
  <si>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</si>
  <si>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</si>
  <si>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</si>
  <si>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</si>
  <si>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</si>
  <si>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</si>
  <si>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</si>
  <si>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</si>
  <si>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</si>
  <si>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</si>
  <si>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</si>
  <si>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</si>
  <si>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</si>
  <si>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</si>
  <si>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</si>
  <si>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</si>
  <si>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</si>
  <si>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</si>
  <si>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</si>
  <si>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</si>
  <si>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</si>
  <si>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</si>
  <si>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</si>
  <si>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</si>
  <si>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</si>
  <si>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年齢不詳</t>
    <rPh sb="0" eb="4">
      <t>ネンレイフショウ</t>
    </rPh>
    <phoneticPr fontId="1"/>
  </si>
  <si>
    <t>第3表　市町村別、男女別、３区分年齢別人口と世帯数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4" eb="16">
      <t>クブン</t>
    </rPh>
    <rPh sb="16" eb="19">
      <t>ネンレイベツ</t>
    </rPh>
    <rPh sb="19" eb="21">
      <t>ジンコウ</t>
    </rPh>
    <rPh sb="22" eb="25">
      <t>セタイスウ</t>
    </rPh>
    <phoneticPr fontId="2"/>
  </si>
  <si>
    <t>※１　推計世帯数及び推計人口総数は、令和3年10月1日現在。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20">
      <t>レイワ</t>
    </rPh>
    <rPh sb="21" eb="22">
      <t>ネン</t>
    </rPh>
    <rPh sb="24" eb="25">
      <t>ツキ</t>
    </rPh>
    <rPh sb="26" eb="27">
      <t>ヒ</t>
    </rPh>
    <rPh sb="27" eb="29">
      <t>ゲンザイ</t>
    </rPh>
    <phoneticPr fontId="1"/>
  </si>
  <si>
    <t>　　　年少人口指数　＝　年少人口　÷　生産年齢人口　×　100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</si>
  <si>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100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</si>
  <si>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100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</si>
  <si>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100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</si>
  <si>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 ２　少数第2位以下を四捨五入しているため、合計しても100％にならない場合がある。</t>
    <rPh sb="4" eb="6">
      <t>ショウスウ</t>
    </rPh>
    <rPh sb="6" eb="7">
      <t>ダイ</t>
    </rPh>
    <rPh sb="8" eb="9">
      <t>イ</t>
    </rPh>
    <rPh sb="9" eb="11">
      <t>イカ</t>
    </rPh>
    <rPh sb="12" eb="16">
      <t>シシャゴニュウ</t>
    </rPh>
    <rPh sb="23" eb="25">
      <t>ゴウケイ</t>
    </rPh>
    <rPh sb="37" eb="3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</si>
</sst>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80" formatCode="0.0_);[Red]\(0.0\)"/>
    <numFmt numFmtId="181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80" fontId="0" fillId="0" borderId="1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6" xfId="0" applyNumberFormat="1" applyBorder="1">
      <alignment vertical="center"/>
    </xf>
    <xf numFmtId="180" fontId="0" fillId="0" borderId="7" xfId="0" applyNumberFormat="1" applyBorder="1">
      <alignment vertical="center"/>
    </xf>
    <xf numFmtId="180" fontId="0" fillId="0" borderId="8" xfId="0" applyNumberFormat="1" applyBorder="1">
      <alignment vertical="center"/>
    </xf>
    <xf numFmtId="180" fontId="0" fillId="0" borderId="9" xfId="0" applyNumberFormat="1" applyBorder="1">
      <alignment vertical="center"/>
    </xf>
    <xf numFmtId="180" fontId="0" fillId="0" borderId="4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2" xfId="0" applyNumberFormat="1" applyBorder="1">
      <alignment vertical="center"/>
    </xf>
    <xf numFmtId="181" fontId="0" fillId="0" borderId="3" xfId="0" applyNumberFormat="1" applyBorder="1">
      <alignment vertical="center"/>
    </xf>
    <xf numFmtId="181" fontId="0" fillId="0" borderId="14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11" xfId="0" applyNumberFormat="1" applyBorder="1">
      <alignment vertical="center"/>
    </xf>
    <xf numFmtId="181" fontId="0" fillId="0" borderId="18" xfId="0" applyNumberFormat="1" applyBorder="1">
      <alignment vertical="center"/>
    </xf>
    <xf numFmtId="181" fontId="0" fillId="0" borderId="6" xfId="0" applyNumberFormat="1" applyBorder="1">
      <alignment vertical="center"/>
    </xf>
    <xf numFmtId="181" fontId="0" fillId="0" borderId="19" xfId="0" applyNumberFormat="1" applyBorder="1">
      <alignment vertical="center"/>
    </xf>
    <xf numFmtId="181" fontId="0" fillId="0" borderId="20" xfId="0" applyNumberFormat="1" applyBorder="1">
      <alignment vertical="center"/>
    </xf>
    <xf numFmtId="181" fontId="0" fillId="0" borderId="7" xfId="0" applyNumberFormat="1" applyBorder="1">
      <alignment vertical="center"/>
    </xf>
    <xf numFmtId="181" fontId="0" fillId="0" borderId="21" xfId="0" applyNumberFormat="1" applyBorder="1">
      <alignment vertical="center"/>
    </xf>
    <xf numFmtId="181" fontId="0" fillId="0" borderId="22" xfId="0" applyNumberFormat="1" applyBorder="1">
      <alignment vertical="center"/>
    </xf>
    <xf numFmtId="181" fontId="0" fillId="0" borderId="8" xfId="0" applyNumberFormat="1" applyBorder="1">
      <alignment vertical="center"/>
    </xf>
    <xf numFmtId="181" fontId="0" fillId="0" borderId="23" xfId="0" applyNumberFormat="1" applyBorder="1">
      <alignment vertical="center"/>
    </xf>
    <xf numFmtId="181" fontId="0" fillId="0" borderId="24" xfId="0" applyNumberFormat="1" applyBorder="1">
      <alignment vertical="center"/>
    </xf>
    <xf numFmtId="181" fontId="0" fillId="0" borderId="12" xfId="0" applyNumberFormat="1" applyBorder="1">
      <alignment vertical="center"/>
    </xf>
    <xf numFmtId="181" fontId="0" fillId="0" borderId="25" xfId="0" applyNumberFormat="1" applyBorder="1">
      <alignment vertical="center"/>
    </xf>
    <xf numFmtId="181" fontId="0" fillId="0" borderId="15" xfId="0" applyNumberFormat="1" applyBorder="1">
      <alignment vertical="center"/>
    </xf>
    <xf numFmtId="181" fontId="0" fillId="0" borderId="4" xfId="0" applyNumberFormat="1" applyBorder="1">
      <alignment vertical="center"/>
    </xf>
    <xf numFmtId="181" fontId="0" fillId="0" borderId="17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54</v>
      </c>
    </row>
    <row r="4" spans="1:20" x14ac:dyDescent="0.15">
      <c r="A4" s="43" t="s">
        <v>0</v>
      </c>
      <c r="B4" s="38" t="s">
        <v>1</v>
      </c>
      <c r="C4" s="37" t="s">
        <v>2</v>
      </c>
      <c r="D4" s="43"/>
      <c r="E4" s="43"/>
      <c r="F4" s="46" t="s">
        <v>3</v>
      </c>
      <c r="G4" s="47"/>
      <c r="H4" s="47"/>
      <c r="I4" s="47"/>
      <c r="J4" s="47"/>
      <c r="K4" s="47"/>
      <c r="L4" s="47"/>
      <c r="M4" s="48"/>
      <c r="N4" s="35" t="s">
        <v>47</v>
      </c>
      <c r="O4" s="36"/>
      <c r="P4" s="36"/>
      <c r="Q4" s="36"/>
      <c r="R4" s="37"/>
    </row>
    <row r="5" spans="1:20" ht="13.5" customHeight="1" x14ac:dyDescent="0.15">
      <c r="A5" s="44"/>
      <c r="B5" s="39"/>
      <c r="C5" s="2"/>
      <c r="D5" s="2"/>
      <c r="E5" s="2"/>
      <c r="F5" s="35" t="s">
        <v>4</v>
      </c>
      <c r="G5" s="37"/>
      <c r="H5" s="35" t="s">
        <v>5</v>
      </c>
      <c r="I5" s="37"/>
      <c r="J5" s="35" t="s">
        <v>44</v>
      </c>
      <c r="K5" s="36"/>
      <c r="L5" s="36"/>
      <c r="M5" s="37"/>
      <c r="N5" s="38" t="s">
        <v>48</v>
      </c>
      <c r="O5" s="38" t="s">
        <v>49</v>
      </c>
      <c r="P5" s="38" t="s">
        <v>50</v>
      </c>
      <c r="Q5" s="28" t="s">
        <v>51</v>
      </c>
      <c r="R5" s="26"/>
    </row>
    <row r="6" spans="1:20" ht="13.5" customHeight="1" x14ac:dyDescent="0.15">
      <c r="A6" s="44"/>
      <c r="B6" s="39"/>
      <c r="C6" s="3" t="s">
        <v>6</v>
      </c>
      <c r="D6" s="3" t="s">
        <v>7</v>
      </c>
      <c r="E6" s="3" t="s">
        <v>8</v>
      </c>
      <c r="F6" s="41" t="s">
        <v>9</v>
      </c>
      <c r="G6" s="42"/>
      <c r="H6" s="41" t="s">
        <v>10</v>
      </c>
      <c r="I6" s="42"/>
      <c r="J6" s="24"/>
      <c r="K6" s="25"/>
      <c r="L6" s="46" t="s">
        <v>45</v>
      </c>
      <c r="M6" s="48"/>
      <c r="N6" s="39"/>
      <c r="O6" s="39"/>
      <c r="P6" s="39"/>
      <c r="Q6" s="29"/>
      <c r="R6" s="38" t="s">
        <v>45</v>
      </c>
    </row>
    <row r="7" spans="1:20" x14ac:dyDescent="0.15">
      <c r="A7" s="45"/>
      <c r="B7" s="40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40"/>
      <c r="O7" s="40"/>
      <c r="P7" s="40"/>
      <c r="Q7" s="30"/>
      <c r="R7" s="40"/>
      <c r="T7" t="s">
        <v>53</v>
      </c>
    </row>
    <row r="8" spans="1:20" ht="18" customHeight="1" x14ac:dyDescent="0.15">
      <c r="A8" s="6" t="s">
        <v>13</v>
      </c>
      <c r="B8" s="7">
        <f>B9+B10</f>
        <v>220693</v>
      </c>
      <c r="C8" s="7">
        <f>C9+C10</f>
        <v>548562</v>
      </c>
      <c r="D8" s="7">
        <f>D9+D10</f>
        <v>262227</v>
      </c>
      <c r="E8" s="7">
        <f>E9+E10</f>
        <v>286335</v>
      </c>
      <c r="F8" s="7">
        <f>F9+F10</f>
        <v>67088</v>
      </c>
      <c r="G8" s="49">
        <f>ROUND(F8/(F8+H8+J8)*100,1)</f>
        <v>12.4</v>
      </c>
      <c r="H8" s="7">
        <f>H9+H10</f>
        <v>295531</v>
      </c>
      <c r="I8" s="49">
        <f>ROUND(H8/(F8+H8+J8)*100,1)</f>
        <v>54.7</v>
      </c>
      <c r="J8" s="7">
        <f>J9+J10</f>
        <v>177914</v>
      </c>
      <c r="K8" s="49">
        <f>ROUND(J8/(F8+H8+J8)*100,1)</f>
        <v>32.9</v>
      </c>
      <c r="L8" s="7">
        <f>L9+L10</f>
        <v>91468</v>
      </c>
      <c r="M8" s="49">
        <f>ROUND(L8/(F8+H8+J8)*100,1)</f>
        <v>16.899999999999999</v>
      </c>
      <c r="N8" s="56">
        <f>F8/H8*100</f>
        <v>22.700833415107045</v>
      </c>
      <c r="O8" s="57">
        <f>J8/H8*100</f>
        <v>60.201467866315205</v>
      </c>
      <c r="P8" s="57">
        <f>(F8+J8)/H8*100</f>
        <v>82.902301281422254</v>
      </c>
      <c r="Q8" s="57">
        <f>J8/F8*100</f>
        <v>265.19496780348197</v>
      </c>
      <c r="R8" s="58">
        <f>L8/F8*100</f>
        <v>136.34032911996184</v>
      </c>
      <c r="T8">
        <f>T9+T10</f>
        <v>8029</v>
      </c>
    </row>
    <row r="9" spans="1:20" ht="18" customHeight="1" x14ac:dyDescent="0.15">
      <c r="A9" s="8" t="s">
        <v>14</v>
      </c>
      <c r="B9" s="10">
        <f>B19+B20+B21+B22</f>
        <v>171468</v>
      </c>
      <c r="C9" s="10">
        <f>C19+C20+C21+C22</f>
        <v>412220</v>
      </c>
      <c r="D9" s="10">
        <f>D19+D20+D21+D22</f>
        <v>197426</v>
      </c>
      <c r="E9" s="10">
        <f>E19+E20+E21+E22</f>
        <v>214794</v>
      </c>
      <c r="F9" s="10">
        <f>F19+F20+F21+F22</f>
        <v>51535</v>
      </c>
      <c r="G9" s="50">
        <f t="shared" ref="G9:G37" si="0">ROUND(F9/(F9+H9+J9)*100,1)</f>
        <v>12.7</v>
      </c>
      <c r="H9" s="10">
        <f>H19+H20+H21+H22</f>
        <v>228037</v>
      </c>
      <c r="I9" s="50">
        <f t="shared" ref="I9:I37" si="1">ROUND(H9/(F9+H9+J9)*100,1)</f>
        <v>56.4</v>
      </c>
      <c r="J9" s="10">
        <f>J19+J20+J21+J22</f>
        <v>124775</v>
      </c>
      <c r="K9" s="50">
        <f t="shared" ref="K9:K37" si="2">ROUND(J9/(F9+H9+J9)*100,1)</f>
        <v>30.9</v>
      </c>
      <c r="L9" s="10">
        <f>L19+L20+L21+L22</f>
        <v>63778</v>
      </c>
      <c r="M9" s="50">
        <f t="shared" ref="M9:M37" si="3">ROUND(L9/(F9+H9+J9)*100,1)</f>
        <v>15.8</v>
      </c>
      <c r="N9" s="59">
        <f t="shared" ref="N9:N37" si="4">F9/H9*100</f>
        <v>22.599402728504582</v>
      </c>
      <c r="O9" s="60">
        <f t="shared" ref="O9:O37" si="5">J9/H9*100</f>
        <v>54.716997680201018</v>
      </c>
      <c r="P9" s="60">
        <f t="shared" ref="P9:P37" si="6">(F9+J9)/H9*100</f>
        <v>77.316400408705604</v>
      </c>
      <c r="Q9" s="60">
        <f t="shared" ref="Q9:Q37" si="7">J9/F9*100</f>
        <v>242.11700785873677</v>
      </c>
      <c r="R9" s="61">
        <f t="shared" ref="R9:R37" si="8">L9/F9*100</f>
        <v>123.75667022411953</v>
      </c>
      <c r="T9">
        <f>SUM(T19:T22)</f>
        <v>7873</v>
      </c>
    </row>
    <row r="10" spans="1:20" ht="18" customHeight="1" x14ac:dyDescent="0.15">
      <c r="A10" s="11" t="s">
        <v>15</v>
      </c>
      <c r="B10" s="13">
        <f>B11+B12+B13+B14+B15</f>
        <v>49225</v>
      </c>
      <c r="C10" s="13">
        <f>C11+C12+C13+C14+C15</f>
        <v>136342</v>
      </c>
      <c r="D10" s="13">
        <f>D11+D12+D13+D14+D15</f>
        <v>64801</v>
      </c>
      <c r="E10" s="13">
        <f>E11+E12+E13+E14+E15</f>
        <v>71541</v>
      </c>
      <c r="F10" s="13">
        <f>F11+F12+F13+F14+F15</f>
        <v>15553</v>
      </c>
      <c r="G10" s="51">
        <f t="shared" si="0"/>
        <v>11.4</v>
      </c>
      <c r="H10" s="13">
        <f>H11+H12+H13+H14+H15</f>
        <v>67494</v>
      </c>
      <c r="I10" s="51">
        <f t="shared" si="1"/>
        <v>49.6</v>
      </c>
      <c r="J10" s="13">
        <f>J11+J12+J13+J14+J15</f>
        <v>53139</v>
      </c>
      <c r="K10" s="51">
        <f t="shared" si="2"/>
        <v>39</v>
      </c>
      <c r="L10" s="13">
        <f>L11+L12+L13+L14+L15</f>
        <v>27690</v>
      </c>
      <c r="M10" s="51">
        <f t="shared" si="3"/>
        <v>20.3</v>
      </c>
      <c r="N10" s="62">
        <f>F10/H10*100</f>
        <v>23.043529795241056</v>
      </c>
      <c r="O10" s="63">
        <f t="shared" si="5"/>
        <v>78.731442794915111</v>
      </c>
      <c r="P10" s="63">
        <f t="shared" si="6"/>
        <v>101.77497259015615</v>
      </c>
      <c r="Q10" s="63">
        <f t="shared" si="7"/>
        <v>341.66398765511474</v>
      </c>
      <c r="R10" s="64">
        <f t="shared" si="8"/>
        <v>178.03639169292097</v>
      </c>
      <c r="T10">
        <f>SUM(T11:T15)</f>
        <v>156</v>
      </c>
    </row>
    <row r="11" spans="1:20" ht="18" customHeight="1" x14ac:dyDescent="0.15">
      <c r="A11" s="8" t="s">
        <v>16</v>
      </c>
      <c r="B11" s="10">
        <f>B23</f>
        <v>3907</v>
      </c>
      <c r="C11" s="10">
        <f>C23</f>
        <v>10655</v>
      </c>
      <c r="D11" s="10">
        <f>D23</f>
        <v>5123</v>
      </c>
      <c r="E11" s="10">
        <f>E23</f>
        <v>5532</v>
      </c>
      <c r="F11" s="10">
        <f>F23</f>
        <v>1151</v>
      </c>
      <c r="G11" s="52">
        <f t="shared" si="0"/>
        <v>10.8</v>
      </c>
      <c r="H11" s="10">
        <f>H23</f>
        <v>5408</v>
      </c>
      <c r="I11" s="52">
        <f t="shared" si="1"/>
        <v>50.8</v>
      </c>
      <c r="J11" s="10">
        <f>J23</f>
        <v>4091</v>
      </c>
      <c r="K11" s="52">
        <f t="shared" si="2"/>
        <v>38.4</v>
      </c>
      <c r="L11" s="10">
        <f>L23</f>
        <v>2066</v>
      </c>
      <c r="M11" s="52">
        <f t="shared" si="3"/>
        <v>19.399999999999999</v>
      </c>
      <c r="N11" s="65">
        <f t="shared" si="4"/>
        <v>21.283284023668639</v>
      </c>
      <c r="O11" s="66">
        <f t="shared" si="5"/>
        <v>75.647189349112438</v>
      </c>
      <c r="P11" s="66">
        <f t="shared" si="6"/>
        <v>96.930473372781066</v>
      </c>
      <c r="Q11" s="66">
        <f t="shared" si="7"/>
        <v>355.43006081668113</v>
      </c>
      <c r="R11" s="67">
        <f t="shared" si="8"/>
        <v>179.49609035621199</v>
      </c>
      <c r="T11">
        <f>T23</f>
        <v>5</v>
      </c>
    </row>
    <row r="12" spans="1:20" ht="18" customHeight="1" x14ac:dyDescent="0.15">
      <c r="A12" s="15" t="s">
        <v>17</v>
      </c>
      <c r="B12" s="17">
        <f>B24+B25+B26</f>
        <v>8813</v>
      </c>
      <c r="C12" s="17">
        <f>C24+C25+C26</f>
        <v>24636</v>
      </c>
      <c r="D12" s="17">
        <f>D24+D25+D26</f>
        <v>11673</v>
      </c>
      <c r="E12" s="17">
        <f>E24+E25+E26</f>
        <v>12963</v>
      </c>
      <c r="F12" s="17">
        <f>F24+F25+F26</f>
        <v>2565</v>
      </c>
      <c r="G12" s="53">
        <f t="shared" si="0"/>
        <v>10.4</v>
      </c>
      <c r="H12" s="17">
        <f>H24+H25+H26</f>
        <v>12109</v>
      </c>
      <c r="I12" s="53">
        <f t="shared" si="1"/>
        <v>49.2</v>
      </c>
      <c r="J12" s="17">
        <f>J24+J25+J26</f>
        <v>9958</v>
      </c>
      <c r="K12" s="53">
        <f t="shared" si="2"/>
        <v>40.4</v>
      </c>
      <c r="L12" s="17">
        <f>L24+L25+L26</f>
        <v>5157</v>
      </c>
      <c r="M12" s="53">
        <f t="shared" si="3"/>
        <v>20.9</v>
      </c>
      <c r="N12" s="68">
        <f t="shared" si="4"/>
        <v>21.182591460896855</v>
      </c>
      <c r="O12" s="69">
        <f t="shared" si="5"/>
        <v>82.236353125774215</v>
      </c>
      <c r="P12" s="69">
        <f t="shared" si="6"/>
        <v>103.41894458667107</v>
      </c>
      <c r="Q12" s="69">
        <f t="shared" si="7"/>
        <v>388.22612085769981</v>
      </c>
      <c r="R12" s="70">
        <f t="shared" si="8"/>
        <v>201.05263157894737</v>
      </c>
      <c r="T12">
        <f>SUM(T24:T26)</f>
        <v>4</v>
      </c>
    </row>
    <row r="13" spans="1:20" ht="18" customHeight="1" x14ac:dyDescent="0.15">
      <c r="A13" s="15" t="s">
        <v>18</v>
      </c>
      <c r="B13" s="17">
        <f>B27+B28+B29+B30</f>
        <v>18915</v>
      </c>
      <c r="C13" s="17">
        <f>C27+C28+C29+C30</f>
        <v>52104</v>
      </c>
      <c r="D13" s="17">
        <f>D27+D28+D29+D30</f>
        <v>24780</v>
      </c>
      <c r="E13" s="17">
        <f>E27+E28+E29+E30</f>
        <v>27324</v>
      </c>
      <c r="F13" s="17">
        <f>F27+F28+F29+F30</f>
        <v>6623</v>
      </c>
      <c r="G13" s="53">
        <f t="shared" si="0"/>
        <v>12.7</v>
      </c>
      <c r="H13" s="17">
        <f>H27+H28+H29+H30</f>
        <v>26620</v>
      </c>
      <c r="I13" s="53">
        <f t="shared" si="1"/>
        <v>51.2</v>
      </c>
      <c r="J13" s="17">
        <f>J27+J28+J29+J30</f>
        <v>18772</v>
      </c>
      <c r="K13" s="53">
        <f t="shared" si="2"/>
        <v>36.1</v>
      </c>
      <c r="L13" s="17">
        <f>L27+L28+L29+L30</f>
        <v>9604</v>
      </c>
      <c r="M13" s="53">
        <f t="shared" si="3"/>
        <v>18.5</v>
      </c>
      <c r="N13" s="68">
        <f t="shared" si="4"/>
        <v>24.879789631855747</v>
      </c>
      <c r="O13" s="69">
        <f t="shared" si="5"/>
        <v>70.518407212622094</v>
      </c>
      <c r="P13" s="69">
        <f t="shared" si="6"/>
        <v>95.398196844477837</v>
      </c>
      <c r="Q13" s="69">
        <f t="shared" si="7"/>
        <v>283.43650913483316</v>
      </c>
      <c r="R13" s="70">
        <f t="shared" si="8"/>
        <v>145.00981428355729</v>
      </c>
      <c r="T13">
        <f>SUM(T27:T30)</f>
        <v>89</v>
      </c>
    </row>
    <row r="14" spans="1:20" ht="18" customHeight="1" x14ac:dyDescent="0.15">
      <c r="A14" s="15" t="s">
        <v>19</v>
      </c>
      <c r="B14" s="17">
        <f>B31+B32+B33+B34</f>
        <v>13683</v>
      </c>
      <c r="C14" s="17">
        <f>C31+C32+C33+C34</f>
        <v>39440</v>
      </c>
      <c r="D14" s="17">
        <f>D31+D32+D33+D34</f>
        <v>18795</v>
      </c>
      <c r="E14" s="17">
        <f>E31+E32+E33+E34</f>
        <v>20645</v>
      </c>
      <c r="F14" s="17">
        <f>F31+F32+F33+F34</f>
        <v>4570</v>
      </c>
      <c r="G14" s="53">
        <f t="shared" si="0"/>
        <v>11.6</v>
      </c>
      <c r="H14" s="17">
        <f>H31+H32+H33+H34</f>
        <v>19390</v>
      </c>
      <c r="I14" s="53">
        <f t="shared" si="1"/>
        <v>49.2</v>
      </c>
      <c r="J14" s="17">
        <f>J31+J32+J33+J34</f>
        <v>15424</v>
      </c>
      <c r="K14" s="53">
        <f t="shared" si="2"/>
        <v>39.200000000000003</v>
      </c>
      <c r="L14" s="17">
        <f>L31+L32+L33+L34</f>
        <v>7953</v>
      </c>
      <c r="M14" s="53">
        <f t="shared" si="3"/>
        <v>20.2</v>
      </c>
      <c r="N14" s="68">
        <f t="shared" si="4"/>
        <v>23.568849922640535</v>
      </c>
      <c r="O14" s="69">
        <f t="shared" si="5"/>
        <v>79.546157813305825</v>
      </c>
      <c r="P14" s="69">
        <f t="shared" si="6"/>
        <v>103.11500773594638</v>
      </c>
      <c r="Q14" s="69">
        <f t="shared" si="7"/>
        <v>337.50547045951862</v>
      </c>
      <c r="R14" s="70">
        <f t="shared" si="8"/>
        <v>174.02625820568929</v>
      </c>
      <c r="T14">
        <f>SUM(T31:T34)</f>
        <v>56</v>
      </c>
    </row>
    <row r="15" spans="1:20" ht="18" customHeight="1" x14ac:dyDescent="0.15">
      <c r="A15" s="11" t="s">
        <v>20</v>
      </c>
      <c r="B15" s="13">
        <f>B35+B36+B37</f>
        <v>3907</v>
      </c>
      <c r="C15" s="13">
        <f>C35+C36+C37</f>
        <v>9507</v>
      </c>
      <c r="D15" s="13">
        <f>D35+D36+D37</f>
        <v>4430</v>
      </c>
      <c r="E15" s="13">
        <f>E35+E36+E37</f>
        <v>5077</v>
      </c>
      <c r="F15" s="13">
        <f>F35+F36+F37</f>
        <v>644</v>
      </c>
      <c r="G15" s="54">
        <f t="shared" si="0"/>
        <v>6.8</v>
      </c>
      <c r="H15" s="13">
        <f>H35+H36+H37</f>
        <v>3967</v>
      </c>
      <c r="I15" s="54">
        <f t="shared" si="1"/>
        <v>41.7</v>
      </c>
      <c r="J15" s="13">
        <f>J35+J36+J37</f>
        <v>4894</v>
      </c>
      <c r="K15" s="54">
        <f t="shared" si="2"/>
        <v>51.5</v>
      </c>
      <c r="L15" s="13">
        <f>L35+L36+L37</f>
        <v>2910</v>
      </c>
      <c r="M15" s="54">
        <f t="shared" si="3"/>
        <v>30.6</v>
      </c>
      <c r="N15" s="56">
        <f t="shared" si="4"/>
        <v>16.233929921855307</v>
      </c>
      <c r="O15" s="57">
        <f t="shared" si="5"/>
        <v>123.36778421981347</v>
      </c>
      <c r="P15" s="57">
        <f t="shared" si="6"/>
        <v>139.60171414166877</v>
      </c>
      <c r="Q15" s="57">
        <f t="shared" si="7"/>
        <v>759.93788819875783</v>
      </c>
      <c r="R15" s="58">
        <f t="shared" si="8"/>
        <v>451.86335403726707</v>
      </c>
      <c r="T15">
        <f>SUM(T35:T37)</f>
        <v>2</v>
      </c>
    </row>
    <row r="16" spans="1:20" ht="18" customHeight="1" x14ac:dyDescent="0.15">
      <c r="A16" s="8" t="s">
        <v>21</v>
      </c>
      <c r="B16" s="10">
        <f>B11+B12+B19</f>
        <v>90131</v>
      </c>
      <c r="C16" s="10">
        <f>C11+C12+C19</f>
        <v>222529</v>
      </c>
      <c r="D16" s="10">
        <f>D11+D12+D19</f>
        <v>107563</v>
      </c>
      <c r="E16" s="10">
        <f>E11+E12+E19</f>
        <v>114966</v>
      </c>
      <c r="F16" s="10">
        <f>F11+F12+F19</f>
        <v>26979</v>
      </c>
      <c r="G16" s="50">
        <f t="shared" si="0"/>
        <v>12.3</v>
      </c>
      <c r="H16" s="10">
        <f>H11+H12+H19</f>
        <v>122455</v>
      </c>
      <c r="I16" s="50">
        <f t="shared" si="1"/>
        <v>55.9</v>
      </c>
      <c r="J16" s="10">
        <f>J11+J12+J19</f>
        <v>69513</v>
      </c>
      <c r="K16" s="50">
        <f t="shared" si="2"/>
        <v>31.7</v>
      </c>
      <c r="L16" s="10">
        <f>L11+L12+L19</f>
        <v>34740</v>
      </c>
      <c r="M16" s="50">
        <f t="shared" si="3"/>
        <v>15.9</v>
      </c>
      <c r="N16" s="59">
        <f t="shared" si="4"/>
        <v>22.031766771467069</v>
      </c>
      <c r="O16" s="60">
        <f t="shared" si="5"/>
        <v>56.766158997182636</v>
      </c>
      <c r="P16" s="60">
        <f t="shared" si="6"/>
        <v>78.797925768649719</v>
      </c>
      <c r="Q16" s="60">
        <f t="shared" si="7"/>
        <v>257.65595463137998</v>
      </c>
      <c r="R16" s="61">
        <f t="shared" si="8"/>
        <v>128.76681863671743</v>
      </c>
      <c r="T16">
        <f>T19+T11+T12</f>
        <v>3582</v>
      </c>
    </row>
    <row r="17" spans="1:20" ht="18" customHeight="1" x14ac:dyDescent="0.15">
      <c r="A17" s="15" t="s">
        <v>22</v>
      </c>
      <c r="B17" s="17">
        <f>B13+B21</f>
        <v>37154</v>
      </c>
      <c r="C17" s="17">
        <f>C13+C21</f>
        <v>97932</v>
      </c>
      <c r="D17" s="17">
        <f>D13+D21</f>
        <v>46334</v>
      </c>
      <c r="E17" s="17">
        <f>E13+E21</f>
        <v>51598</v>
      </c>
      <c r="F17" s="17">
        <f>F13+F21</f>
        <v>12167</v>
      </c>
      <c r="G17" s="53">
        <f t="shared" si="0"/>
        <v>12.5</v>
      </c>
      <c r="H17" s="17">
        <f>H13+H21</f>
        <v>50448</v>
      </c>
      <c r="I17" s="53">
        <f t="shared" si="1"/>
        <v>51.8</v>
      </c>
      <c r="J17" s="17">
        <f>J13+J21</f>
        <v>34787</v>
      </c>
      <c r="K17" s="53">
        <f t="shared" si="2"/>
        <v>35.700000000000003</v>
      </c>
      <c r="L17" s="17">
        <f>L13+L21</f>
        <v>17971</v>
      </c>
      <c r="M17" s="53">
        <f t="shared" si="3"/>
        <v>18.5</v>
      </c>
      <c r="N17" s="68">
        <f t="shared" si="4"/>
        <v>24.11790358388836</v>
      </c>
      <c r="O17" s="69">
        <f t="shared" si="5"/>
        <v>68.956152870282267</v>
      </c>
      <c r="P17" s="69">
        <f t="shared" si="6"/>
        <v>93.074056454170631</v>
      </c>
      <c r="Q17" s="69">
        <f t="shared" si="7"/>
        <v>285.91271472014466</v>
      </c>
      <c r="R17" s="70">
        <f t="shared" si="8"/>
        <v>147.70280266294074</v>
      </c>
      <c r="T17">
        <f>T21+T13</f>
        <v>530</v>
      </c>
    </row>
    <row r="18" spans="1:20" ht="18" customHeight="1" x14ac:dyDescent="0.15">
      <c r="A18" s="11" t="s">
        <v>23</v>
      </c>
      <c r="B18" s="13">
        <f>B14+B15+B20+B22</f>
        <v>93408</v>
      </c>
      <c r="C18" s="13">
        <f>C14+C15+C20+C22</f>
        <v>228101</v>
      </c>
      <c r="D18" s="13">
        <f>D14+D15+D20+D22</f>
        <v>108330</v>
      </c>
      <c r="E18" s="13">
        <f>E14+E15+E20+E22</f>
        <v>119771</v>
      </c>
      <c r="F18" s="13">
        <f>F14+F15+F20+F22</f>
        <v>27942</v>
      </c>
      <c r="G18" s="51">
        <f t="shared" si="0"/>
        <v>12.5</v>
      </c>
      <c r="H18" s="13">
        <f>H14+H15+H20+H22</f>
        <v>122628</v>
      </c>
      <c r="I18" s="51">
        <f t="shared" si="1"/>
        <v>54.7</v>
      </c>
      <c r="J18" s="13">
        <f>J14+J15+J20+J22</f>
        <v>73614</v>
      </c>
      <c r="K18" s="51">
        <f t="shared" si="2"/>
        <v>32.799999999999997</v>
      </c>
      <c r="L18" s="13">
        <f>L14+L15+L20+L22</f>
        <v>38757</v>
      </c>
      <c r="M18" s="51">
        <f t="shared" si="3"/>
        <v>17.3</v>
      </c>
      <c r="N18" s="71">
        <f t="shared" si="4"/>
        <v>22.785986887170957</v>
      </c>
      <c r="O18" s="72">
        <f t="shared" si="5"/>
        <v>60.030335649280751</v>
      </c>
      <c r="P18" s="72">
        <f t="shared" si="6"/>
        <v>82.816322536451707</v>
      </c>
      <c r="Q18" s="72">
        <f t="shared" si="7"/>
        <v>263.4528666523513</v>
      </c>
      <c r="R18" s="73">
        <f t="shared" si="8"/>
        <v>138.70517500536826</v>
      </c>
      <c r="T18">
        <f>T20+T22+T14+T15</f>
        <v>3917</v>
      </c>
    </row>
    <row r="19" spans="1:20" ht="18" customHeight="1" x14ac:dyDescent="0.15">
      <c r="A19" s="19" t="s">
        <v>24</v>
      </c>
      <c r="B19" s="14">
        <v>77411</v>
      </c>
      <c r="C19" s="10">
        <f>D19+E19</f>
        <v>187238</v>
      </c>
      <c r="D19" s="10">
        <v>90767</v>
      </c>
      <c r="E19" s="10">
        <v>96471</v>
      </c>
      <c r="F19" s="14">
        <v>23263</v>
      </c>
      <c r="G19" s="52">
        <f t="shared" si="0"/>
        <v>12.7</v>
      </c>
      <c r="H19" s="14">
        <v>104938</v>
      </c>
      <c r="I19" s="52">
        <f t="shared" si="1"/>
        <v>57.1</v>
      </c>
      <c r="J19" s="14">
        <v>55464</v>
      </c>
      <c r="K19" s="52">
        <f t="shared" si="2"/>
        <v>30.2</v>
      </c>
      <c r="L19" s="14">
        <v>27517</v>
      </c>
      <c r="M19" s="52">
        <f t="shared" si="3"/>
        <v>15</v>
      </c>
      <c r="N19" s="56">
        <f t="shared" si="4"/>
        <v>22.168327965084146</v>
      </c>
      <c r="O19" s="57">
        <f t="shared" si="5"/>
        <v>52.854066210524309</v>
      </c>
      <c r="P19" s="57">
        <f t="shared" si="6"/>
        <v>75.022394175608454</v>
      </c>
      <c r="Q19" s="57">
        <f t="shared" si="7"/>
        <v>238.42152774792589</v>
      </c>
      <c r="R19" s="58">
        <f t="shared" si="8"/>
        <v>118.28654945621804</v>
      </c>
      <c r="T19">
        <v>3573</v>
      </c>
    </row>
    <row r="20" spans="1:20" ht="18" customHeight="1" x14ac:dyDescent="0.15">
      <c r="A20" s="20" t="s">
        <v>25</v>
      </c>
      <c r="B20" s="16">
        <v>62689</v>
      </c>
      <c r="C20" s="17">
        <f t="shared" ref="C20:C37" si="9">D20+E20</f>
        <v>146753</v>
      </c>
      <c r="D20" s="17">
        <v>69497</v>
      </c>
      <c r="E20" s="17">
        <v>77256</v>
      </c>
      <c r="F20" s="16">
        <v>18873</v>
      </c>
      <c r="G20" s="53">
        <f t="shared" si="0"/>
        <v>13.2</v>
      </c>
      <c r="H20" s="16">
        <v>81613</v>
      </c>
      <c r="I20" s="53">
        <f t="shared" si="1"/>
        <v>57.1</v>
      </c>
      <c r="J20" s="16">
        <v>42552</v>
      </c>
      <c r="K20" s="53">
        <f t="shared" si="2"/>
        <v>29.7</v>
      </c>
      <c r="L20" s="16">
        <v>22226</v>
      </c>
      <c r="M20" s="53">
        <f t="shared" si="3"/>
        <v>15.5</v>
      </c>
      <c r="N20" s="68">
        <f t="shared" si="4"/>
        <v>23.124992341906314</v>
      </c>
      <c r="O20" s="69">
        <f t="shared" si="5"/>
        <v>52.138752404641423</v>
      </c>
      <c r="P20" s="69">
        <f t="shared" si="6"/>
        <v>75.263744746547729</v>
      </c>
      <c r="Q20" s="69">
        <f t="shared" si="7"/>
        <v>225.46494992846925</v>
      </c>
      <c r="R20" s="70">
        <f t="shared" si="8"/>
        <v>117.76612091347427</v>
      </c>
      <c r="T20">
        <v>3715</v>
      </c>
    </row>
    <row r="21" spans="1:20" ht="18" customHeight="1" x14ac:dyDescent="0.15">
      <c r="A21" s="20" t="s">
        <v>26</v>
      </c>
      <c r="B21" s="16">
        <v>18239</v>
      </c>
      <c r="C21" s="17">
        <f t="shared" si="9"/>
        <v>45828</v>
      </c>
      <c r="D21" s="17">
        <v>21554</v>
      </c>
      <c r="E21" s="17">
        <v>24274</v>
      </c>
      <c r="F21" s="16">
        <v>5544</v>
      </c>
      <c r="G21" s="53">
        <f t="shared" si="0"/>
        <v>12.2</v>
      </c>
      <c r="H21" s="16">
        <v>23828</v>
      </c>
      <c r="I21" s="53">
        <f t="shared" si="1"/>
        <v>52.5</v>
      </c>
      <c r="J21" s="16">
        <v>16015</v>
      </c>
      <c r="K21" s="53">
        <f t="shared" si="2"/>
        <v>35.299999999999997</v>
      </c>
      <c r="L21" s="16">
        <v>8367</v>
      </c>
      <c r="M21" s="53">
        <f t="shared" si="3"/>
        <v>18.399999999999999</v>
      </c>
      <c r="N21" s="68">
        <f t="shared" si="4"/>
        <v>23.266745005875443</v>
      </c>
      <c r="O21" s="69">
        <f t="shared" si="5"/>
        <v>67.210844384757422</v>
      </c>
      <c r="P21" s="69">
        <f t="shared" si="6"/>
        <v>90.477589390632872</v>
      </c>
      <c r="Q21" s="69">
        <f t="shared" si="7"/>
        <v>288.87085137085137</v>
      </c>
      <c r="R21" s="70">
        <f t="shared" si="8"/>
        <v>150.91991341991343</v>
      </c>
      <c r="T21">
        <v>441</v>
      </c>
    </row>
    <row r="22" spans="1:20" ht="18" customHeight="1" x14ac:dyDescent="0.15">
      <c r="A22" s="21" t="s">
        <v>27</v>
      </c>
      <c r="B22" s="18">
        <v>13129</v>
      </c>
      <c r="C22" s="13">
        <f t="shared" si="9"/>
        <v>32401</v>
      </c>
      <c r="D22" s="13">
        <v>15608</v>
      </c>
      <c r="E22" s="13">
        <v>16793</v>
      </c>
      <c r="F22" s="18">
        <v>3855</v>
      </c>
      <c r="G22" s="54">
        <f t="shared" si="0"/>
        <v>12</v>
      </c>
      <c r="H22" s="18">
        <v>17658</v>
      </c>
      <c r="I22" s="54">
        <f t="shared" si="1"/>
        <v>54.7</v>
      </c>
      <c r="J22" s="18">
        <v>10744</v>
      </c>
      <c r="K22" s="54">
        <f t="shared" si="2"/>
        <v>33.299999999999997</v>
      </c>
      <c r="L22" s="18">
        <v>5668</v>
      </c>
      <c r="M22" s="54">
        <f t="shared" si="3"/>
        <v>17.600000000000001</v>
      </c>
      <c r="N22" s="56">
        <f t="shared" si="4"/>
        <v>21.831464492014952</v>
      </c>
      <c r="O22" s="57">
        <f t="shared" si="5"/>
        <v>60.844942802129346</v>
      </c>
      <c r="P22" s="57">
        <f t="shared" si="6"/>
        <v>82.676407294144298</v>
      </c>
      <c r="Q22" s="57">
        <f t="shared" si="7"/>
        <v>278.70298313878078</v>
      </c>
      <c r="R22" s="58">
        <f t="shared" si="8"/>
        <v>147.02983138780806</v>
      </c>
      <c r="T22">
        <v>144</v>
      </c>
    </row>
    <row r="23" spans="1:20" ht="18" customHeight="1" x14ac:dyDescent="0.15">
      <c r="A23" s="22" t="s">
        <v>28</v>
      </c>
      <c r="B23" s="23">
        <v>3907</v>
      </c>
      <c r="C23" s="10">
        <f t="shared" si="9"/>
        <v>10655</v>
      </c>
      <c r="D23" s="7">
        <v>5123</v>
      </c>
      <c r="E23" s="7">
        <v>5532</v>
      </c>
      <c r="F23" s="23">
        <v>1151</v>
      </c>
      <c r="G23" s="55">
        <f t="shared" si="0"/>
        <v>10.8</v>
      </c>
      <c r="H23" s="23">
        <v>5408</v>
      </c>
      <c r="I23" s="55">
        <f t="shared" si="1"/>
        <v>50.8</v>
      </c>
      <c r="J23" s="23">
        <v>4091</v>
      </c>
      <c r="K23" s="55">
        <f t="shared" si="2"/>
        <v>38.4</v>
      </c>
      <c r="L23" s="23">
        <v>2066</v>
      </c>
      <c r="M23" s="55">
        <f t="shared" si="3"/>
        <v>19.399999999999999</v>
      </c>
      <c r="N23" s="74">
        <f t="shared" si="4"/>
        <v>21.283284023668639</v>
      </c>
      <c r="O23" s="75">
        <f t="shared" si="5"/>
        <v>75.647189349112438</v>
      </c>
      <c r="P23" s="75">
        <f t="shared" si="6"/>
        <v>96.930473372781066</v>
      </c>
      <c r="Q23" s="75">
        <f t="shared" si="7"/>
        <v>355.43006081668113</v>
      </c>
      <c r="R23" s="76">
        <f t="shared" si="8"/>
        <v>179.49609035621199</v>
      </c>
      <c r="T23">
        <v>5</v>
      </c>
    </row>
    <row r="24" spans="1:20" ht="18" customHeight="1" x14ac:dyDescent="0.15">
      <c r="A24" s="19" t="s">
        <v>29</v>
      </c>
      <c r="B24" s="14">
        <v>1159</v>
      </c>
      <c r="C24" s="10">
        <f t="shared" si="9"/>
        <v>2767</v>
      </c>
      <c r="D24" s="10">
        <v>1310</v>
      </c>
      <c r="E24" s="10">
        <v>1457</v>
      </c>
      <c r="F24" s="14">
        <v>181</v>
      </c>
      <c r="G24" s="52">
        <f t="shared" si="0"/>
        <v>6.5</v>
      </c>
      <c r="H24" s="14">
        <v>1201</v>
      </c>
      <c r="I24" s="52">
        <f t="shared" si="1"/>
        <v>43.4</v>
      </c>
      <c r="J24" s="14">
        <v>1384</v>
      </c>
      <c r="K24" s="52">
        <f t="shared" si="2"/>
        <v>50</v>
      </c>
      <c r="L24" s="14">
        <v>794</v>
      </c>
      <c r="M24" s="52">
        <f t="shared" si="3"/>
        <v>28.7</v>
      </c>
      <c r="N24" s="56">
        <f t="shared" si="4"/>
        <v>15.070774354704414</v>
      </c>
      <c r="O24" s="57">
        <f t="shared" si="5"/>
        <v>115.23730224812655</v>
      </c>
      <c r="P24" s="57">
        <f t="shared" si="6"/>
        <v>130.30807660283097</v>
      </c>
      <c r="Q24" s="57">
        <f t="shared" si="7"/>
        <v>764.64088397790056</v>
      </c>
      <c r="R24" s="58">
        <f t="shared" si="8"/>
        <v>438.67403314917129</v>
      </c>
      <c r="T24">
        <v>1</v>
      </c>
    </row>
    <row r="25" spans="1:20" ht="18" customHeight="1" x14ac:dyDescent="0.15">
      <c r="A25" s="20" t="s">
        <v>30</v>
      </c>
      <c r="B25" s="16">
        <v>2341</v>
      </c>
      <c r="C25" s="17">
        <f t="shared" si="9"/>
        <v>6251</v>
      </c>
      <c r="D25" s="17">
        <v>2926</v>
      </c>
      <c r="E25" s="17">
        <v>3325</v>
      </c>
      <c r="F25" s="16">
        <v>602</v>
      </c>
      <c r="G25" s="53">
        <f t="shared" si="0"/>
        <v>9.6</v>
      </c>
      <c r="H25" s="16">
        <v>2857</v>
      </c>
      <c r="I25" s="53">
        <f t="shared" si="1"/>
        <v>45.7</v>
      </c>
      <c r="J25" s="16">
        <v>2792</v>
      </c>
      <c r="K25" s="53">
        <f t="shared" si="2"/>
        <v>44.7</v>
      </c>
      <c r="L25" s="16">
        <v>1511</v>
      </c>
      <c r="M25" s="53">
        <f t="shared" si="3"/>
        <v>24.2</v>
      </c>
      <c r="N25" s="68">
        <f t="shared" si="4"/>
        <v>21.071053552677636</v>
      </c>
      <c r="O25" s="69">
        <f t="shared" si="5"/>
        <v>97.724886244312216</v>
      </c>
      <c r="P25" s="69">
        <f t="shared" si="6"/>
        <v>118.79593979698986</v>
      </c>
      <c r="Q25" s="69">
        <f t="shared" si="7"/>
        <v>463.78737541528238</v>
      </c>
      <c r="R25" s="70">
        <f t="shared" si="8"/>
        <v>250.99667774086379</v>
      </c>
      <c r="T25">
        <v>0</v>
      </c>
    </row>
    <row r="26" spans="1:20" ht="18" customHeight="1" x14ac:dyDescent="0.15">
      <c r="A26" s="21" t="s">
        <v>31</v>
      </c>
      <c r="B26" s="18">
        <v>5313</v>
      </c>
      <c r="C26" s="13">
        <f t="shared" si="9"/>
        <v>15618</v>
      </c>
      <c r="D26" s="13">
        <v>7437</v>
      </c>
      <c r="E26" s="13">
        <v>8181</v>
      </c>
      <c r="F26" s="18">
        <v>1782</v>
      </c>
      <c r="G26" s="54">
        <f t="shared" si="0"/>
        <v>11.4</v>
      </c>
      <c r="H26" s="18">
        <v>8051</v>
      </c>
      <c r="I26" s="54">
        <f t="shared" si="1"/>
        <v>51.6</v>
      </c>
      <c r="J26" s="18">
        <v>5782</v>
      </c>
      <c r="K26" s="54">
        <f t="shared" si="2"/>
        <v>37</v>
      </c>
      <c r="L26" s="18">
        <v>2852</v>
      </c>
      <c r="M26" s="54">
        <f t="shared" si="3"/>
        <v>18.3</v>
      </c>
      <c r="N26" s="56">
        <f t="shared" si="4"/>
        <v>22.133896410383802</v>
      </c>
      <c r="O26" s="57">
        <f t="shared" si="5"/>
        <v>71.817165569494463</v>
      </c>
      <c r="P26" s="57">
        <f t="shared" si="6"/>
        <v>93.951061979878276</v>
      </c>
      <c r="Q26" s="57">
        <f t="shared" si="7"/>
        <v>324.46689113355779</v>
      </c>
      <c r="R26" s="58">
        <f t="shared" si="8"/>
        <v>160.0448933782267</v>
      </c>
      <c r="T26">
        <v>3</v>
      </c>
    </row>
    <row r="27" spans="1:20" ht="18" customHeight="1" x14ac:dyDescent="0.15">
      <c r="A27" s="19" t="s">
        <v>32</v>
      </c>
      <c r="B27" s="9">
        <v>2208</v>
      </c>
      <c r="C27" s="10">
        <f t="shared" si="9"/>
        <v>5915</v>
      </c>
      <c r="D27" s="10">
        <v>2819</v>
      </c>
      <c r="E27" s="10">
        <v>3096</v>
      </c>
      <c r="F27" s="9">
        <v>660</v>
      </c>
      <c r="G27" s="50">
        <f t="shared" si="0"/>
        <v>11.2</v>
      </c>
      <c r="H27" s="9">
        <v>2849</v>
      </c>
      <c r="I27" s="50">
        <f t="shared" si="1"/>
        <v>48.3</v>
      </c>
      <c r="J27" s="9">
        <v>2392</v>
      </c>
      <c r="K27" s="50">
        <f t="shared" si="2"/>
        <v>40.5</v>
      </c>
      <c r="L27" s="9">
        <v>1252</v>
      </c>
      <c r="M27" s="50">
        <f t="shared" si="3"/>
        <v>21.2</v>
      </c>
      <c r="N27" s="59">
        <f t="shared" si="4"/>
        <v>23.166023166023166</v>
      </c>
      <c r="O27" s="60">
        <f t="shared" si="5"/>
        <v>83.959283959283965</v>
      </c>
      <c r="P27" s="60">
        <f t="shared" si="6"/>
        <v>107.12530712530712</v>
      </c>
      <c r="Q27" s="60">
        <f t="shared" si="7"/>
        <v>362.42424242424238</v>
      </c>
      <c r="R27" s="61">
        <f t="shared" si="8"/>
        <v>189.69696969696969</v>
      </c>
      <c r="T27">
        <v>14</v>
      </c>
    </row>
    <row r="28" spans="1:20" ht="18" customHeight="1" x14ac:dyDescent="0.15">
      <c r="A28" s="20" t="s">
        <v>33</v>
      </c>
      <c r="B28" s="16">
        <v>5749</v>
      </c>
      <c r="C28" s="17">
        <f t="shared" si="9"/>
        <v>15945</v>
      </c>
      <c r="D28" s="17">
        <v>7608</v>
      </c>
      <c r="E28" s="17">
        <v>8337</v>
      </c>
      <c r="F28" s="16">
        <v>2226</v>
      </c>
      <c r="G28" s="53">
        <f t="shared" si="0"/>
        <v>14</v>
      </c>
      <c r="H28" s="16">
        <v>8455</v>
      </c>
      <c r="I28" s="53">
        <f t="shared" si="1"/>
        <v>53.2</v>
      </c>
      <c r="J28" s="16">
        <v>5214</v>
      </c>
      <c r="K28" s="53">
        <f t="shared" si="2"/>
        <v>32.799999999999997</v>
      </c>
      <c r="L28" s="16">
        <v>2600</v>
      </c>
      <c r="M28" s="53">
        <f t="shared" si="3"/>
        <v>16.399999999999999</v>
      </c>
      <c r="N28" s="68">
        <f t="shared" si="4"/>
        <v>26.327616794795976</v>
      </c>
      <c r="O28" s="69">
        <f t="shared" si="5"/>
        <v>61.667652276759313</v>
      </c>
      <c r="P28" s="69">
        <f t="shared" si="6"/>
        <v>87.995269071555299</v>
      </c>
      <c r="Q28" s="69">
        <f t="shared" si="7"/>
        <v>234.23180592991915</v>
      </c>
      <c r="R28" s="70">
        <f t="shared" si="8"/>
        <v>116.80143755615453</v>
      </c>
      <c r="T28">
        <v>50</v>
      </c>
    </row>
    <row r="29" spans="1:20" ht="18" customHeight="1" x14ac:dyDescent="0.15">
      <c r="A29" s="20" t="s">
        <v>34</v>
      </c>
      <c r="B29" s="16">
        <v>5914</v>
      </c>
      <c r="C29" s="17">
        <f t="shared" si="9"/>
        <v>16066</v>
      </c>
      <c r="D29" s="17">
        <v>7577</v>
      </c>
      <c r="E29" s="17">
        <v>8489</v>
      </c>
      <c r="F29" s="16">
        <v>1948</v>
      </c>
      <c r="G29" s="53">
        <f t="shared" si="0"/>
        <v>12.1</v>
      </c>
      <c r="H29" s="16">
        <v>8078</v>
      </c>
      <c r="I29" s="53">
        <f t="shared" si="1"/>
        <v>50.3</v>
      </c>
      <c r="J29" s="16">
        <v>6038</v>
      </c>
      <c r="K29" s="53">
        <f t="shared" si="2"/>
        <v>37.6</v>
      </c>
      <c r="L29" s="16">
        <v>3271</v>
      </c>
      <c r="M29" s="53">
        <f t="shared" si="3"/>
        <v>20.399999999999999</v>
      </c>
      <c r="N29" s="68">
        <f t="shared" si="4"/>
        <v>24.11487992077247</v>
      </c>
      <c r="O29" s="69">
        <f t="shared" si="5"/>
        <v>74.746224312948755</v>
      </c>
      <c r="P29" s="69">
        <f t="shared" si="6"/>
        <v>98.861104233721221</v>
      </c>
      <c r="Q29" s="69">
        <f t="shared" si="7"/>
        <v>309.95893223819297</v>
      </c>
      <c r="R29" s="70">
        <f t="shared" si="8"/>
        <v>167.9158110882957</v>
      </c>
      <c r="T29">
        <v>2</v>
      </c>
    </row>
    <row r="30" spans="1:20" ht="18" customHeight="1" x14ac:dyDescent="0.15">
      <c r="A30" s="21" t="s">
        <v>35</v>
      </c>
      <c r="B30" s="12">
        <v>5044</v>
      </c>
      <c r="C30" s="13">
        <f t="shared" si="9"/>
        <v>14178</v>
      </c>
      <c r="D30" s="13">
        <v>6776</v>
      </c>
      <c r="E30" s="13">
        <v>7402</v>
      </c>
      <c r="F30" s="12">
        <v>1789</v>
      </c>
      <c r="G30" s="51">
        <f t="shared" si="0"/>
        <v>12.6</v>
      </c>
      <c r="H30" s="12">
        <v>7238</v>
      </c>
      <c r="I30" s="51">
        <f t="shared" si="1"/>
        <v>51.1</v>
      </c>
      <c r="J30" s="12">
        <v>5128</v>
      </c>
      <c r="K30" s="51">
        <f t="shared" si="2"/>
        <v>36.200000000000003</v>
      </c>
      <c r="L30" s="12">
        <v>2481</v>
      </c>
      <c r="M30" s="51">
        <f t="shared" si="3"/>
        <v>17.5</v>
      </c>
      <c r="N30" s="71">
        <f t="shared" si="4"/>
        <v>24.716772589113013</v>
      </c>
      <c r="O30" s="72">
        <f t="shared" si="5"/>
        <v>70.848300635534684</v>
      </c>
      <c r="P30" s="72">
        <f t="shared" si="6"/>
        <v>95.565073224647691</v>
      </c>
      <c r="Q30" s="72">
        <f t="shared" si="7"/>
        <v>286.64058133035218</v>
      </c>
      <c r="R30" s="73">
        <f t="shared" si="8"/>
        <v>138.68082727780885</v>
      </c>
      <c r="T30">
        <v>23</v>
      </c>
    </row>
    <row r="31" spans="1:20" ht="18" customHeight="1" x14ac:dyDescent="0.15">
      <c r="A31" s="19" t="s">
        <v>36</v>
      </c>
      <c r="B31" s="14">
        <v>1256</v>
      </c>
      <c r="C31" s="10">
        <f t="shared" si="9"/>
        <v>3532</v>
      </c>
      <c r="D31" s="10">
        <v>1647</v>
      </c>
      <c r="E31" s="10">
        <v>1885</v>
      </c>
      <c r="F31" s="14">
        <v>510</v>
      </c>
      <c r="G31" s="52">
        <f t="shared" si="0"/>
        <v>14.6</v>
      </c>
      <c r="H31" s="14">
        <v>1981</v>
      </c>
      <c r="I31" s="52">
        <f t="shared" si="1"/>
        <v>56.6</v>
      </c>
      <c r="J31" s="14">
        <v>1012</v>
      </c>
      <c r="K31" s="52">
        <f t="shared" si="2"/>
        <v>28.9</v>
      </c>
      <c r="L31" s="14">
        <v>499</v>
      </c>
      <c r="M31" s="52">
        <f t="shared" si="3"/>
        <v>14.2</v>
      </c>
      <c r="N31" s="56">
        <f t="shared" si="4"/>
        <v>25.744573447753659</v>
      </c>
      <c r="O31" s="57">
        <f t="shared" si="5"/>
        <v>51.08531044926805</v>
      </c>
      <c r="P31" s="57">
        <f t="shared" si="6"/>
        <v>76.829883897021716</v>
      </c>
      <c r="Q31" s="57">
        <f t="shared" si="7"/>
        <v>198.43137254901961</v>
      </c>
      <c r="R31" s="58">
        <f t="shared" si="8"/>
        <v>97.843137254901961</v>
      </c>
      <c r="T31">
        <v>29</v>
      </c>
    </row>
    <row r="32" spans="1:20" ht="18" customHeight="1" x14ac:dyDescent="0.15">
      <c r="A32" s="20" t="s">
        <v>37</v>
      </c>
      <c r="B32" s="16">
        <v>5223</v>
      </c>
      <c r="C32" s="17">
        <f t="shared" si="9"/>
        <v>15110</v>
      </c>
      <c r="D32" s="17">
        <v>7241</v>
      </c>
      <c r="E32" s="17">
        <v>7869</v>
      </c>
      <c r="F32" s="16">
        <v>1661</v>
      </c>
      <c r="G32" s="53">
        <f t="shared" si="0"/>
        <v>11</v>
      </c>
      <c r="H32" s="16">
        <v>7241</v>
      </c>
      <c r="I32" s="53">
        <f t="shared" si="1"/>
        <v>47.9</v>
      </c>
      <c r="J32" s="16">
        <v>6208</v>
      </c>
      <c r="K32" s="53">
        <f t="shared" si="2"/>
        <v>41.1</v>
      </c>
      <c r="L32" s="16">
        <v>3250</v>
      </c>
      <c r="M32" s="53">
        <f t="shared" si="3"/>
        <v>21.5</v>
      </c>
      <c r="N32" s="68">
        <f t="shared" si="4"/>
        <v>22.938820604888825</v>
      </c>
      <c r="O32" s="69">
        <f t="shared" si="5"/>
        <v>85.734014638862035</v>
      </c>
      <c r="P32" s="69">
        <f t="shared" si="6"/>
        <v>108.67283524375087</v>
      </c>
      <c r="Q32" s="69">
        <f t="shared" si="7"/>
        <v>373.75075255869956</v>
      </c>
      <c r="R32" s="70">
        <f t="shared" si="8"/>
        <v>195.66526189042744</v>
      </c>
      <c r="T32">
        <v>0</v>
      </c>
    </row>
    <row r="33" spans="1:20" ht="18" customHeight="1" x14ac:dyDescent="0.15">
      <c r="A33" s="20" t="s">
        <v>38</v>
      </c>
      <c r="B33" s="16">
        <v>3531</v>
      </c>
      <c r="C33" s="17">
        <f>D33+E33</f>
        <v>10208</v>
      </c>
      <c r="D33" s="17">
        <v>4891</v>
      </c>
      <c r="E33" s="17">
        <v>5317</v>
      </c>
      <c r="F33" s="16">
        <v>1140</v>
      </c>
      <c r="G33" s="53">
        <f t="shared" si="0"/>
        <v>11.2</v>
      </c>
      <c r="H33" s="16">
        <v>5161</v>
      </c>
      <c r="I33" s="53">
        <f t="shared" si="1"/>
        <v>50.6</v>
      </c>
      <c r="J33" s="16">
        <v>3903</v>
      </c>
      <c r="K33" s="53">
        <f t="shared" si="2"/>
        <v>38.200000000000003</v>
      </c>
      <c r="L33" s="16">
        <v>1963</v>
      </c>
      <c r="M33" s="53">
        <f t="shared" si="3"/>
        <v>19.2</v>
      </c>
      <c r="N33" s="68">
        <f t="shared" si="4"/>
        <v>22.088742491765164</v>
      </c>
      <c r="O33" s="69">
        <f t="shared" si="5"/>
        <v>75.624878899438102</v>
      </c>
      <c r="P33" s="69">
        <f t="shared" si="6"/>
        <v>97.713621391203247</v>
      </c>
      <c r="Q33" s="69">
        <f t="shared" si="7"/>
        <v>342.36842105263156</v>
      </c>
      <c r="R33" s="70">
        <f t="shared" si="8"/>
        <v>172.19298245614033</v>
      </c>
      <c r="T33">
        <v>4</v>
      </c>
    </row>
    <row r="34" spans="1:20" ht="18" customHeight="1" x14ac:dyDescent="0.15">
      <c r="A34" s="21" t="s">
        <v>39</v>
      </c>
      <c r="B34" s="18">
        <v>3673</v>
      </c>
      <c r="C34" s="13">
        <f t="shared" si="9"/>
        <v>10590</v>
      </c>
      <c r="D34" s="13">
        <v>5016</v>
      </c>
      <c r="E34" s="13">
        <v>5574</v>
      </c>
      <c r="F34" s="18">
        <v>1259</v>
      </c>
      <c r="G34" s="54">
        <f t="shared" si="0"/>
        <v>11.9</v>
      </c>
      <c r="H34" s="18">
        <v>5007</v>
      </c>
      <c r="I34" s="54">
        <f t="shared" si="1"/>
        <v>47.4</v>
      </c>
      <c r="J34" s="18">
        <v>4301</v>
      </c>
      <c r="K34" s="54">
        <f t="shared" si="2"/>
        <v>40.700000000000003</v>
      </c>
      <c r="L34" s="18">
        <v>2241</v>
      </c>
      <c r="M34" s="54">
        <f t="shared" si="3"/>
        <v>21.2</v>
      </c>
      <c r="N34" s="56">
        <f t="shared" si="4"/>
        <v>25.144797283802678</v>
      </c>
      <c r="O34" s="57">
        <f t="shared" si="5"/>
        <v>85.899740363491119</v>
      </c>
      <c r="P34" s="57">
        <f t="shared" si="6"/>
        <v>111.04453764729378</v>
      </c>
      <c r="Q34" s="57">
        <f t="shared" si="7"/>
        <v>341.62033359809374</v>
      </c>
      <c r="R34" s="58">
        <f t="shared" si="8"/>
        <v>177.99841143764891</v>
      </c>
      <c r="T34">
        <v>23</v>
      </c>
    </row>
    <row r="35" spans="1:20" ht="18" customHeight="1" x14ac:dyDescent="0.15">
      <c r="A35" s="19" t="s">
        <v>40</v>
      </c>
      <c r="B35" s="9">
        <v>1764</v>
      </c>
      <c r="C35" s="10">
        <f t="shared" si="9"/>
        <v>4090</v>
      </c>
      <c r="D35" s="10">
        <v>1944</v>
      </c>
      <c r="E35" s="10">
        <v>2146</v>
      </c>
      <c r="F35" s="9">
        <v>277</v>
      </c>
      <c r="G35" s="50">
        <f t="shared" si="0"/>
        <v>6.8</v>
      </c>
      <c r="H35" s="9">
        <v>1651</v>
      </c>
      <c r="I35" s="50">
        <f t="shared" si="1"/>
        <v>40.4</v>
      </c>
      <c r="J35" s="9">
        <v>2160</v>
      </c>
      <c r="K35" s="50">
        <f t="shared" si="2"/>
        <v>52.8</v>
      </c>
      <c r="L35" s="9">
        <v>1305</v>
      </c>
      <c r="M35" s="50">
        <f t="shared" si="3"/>
        <v>31.9</v>
      </c>
      <c r="N35" s="59">
        <f t="shared" si="4"/>
        <v>16.77771047849788</v>
      </c>
      <c r="O35" s="60">
        <f t="shared" si="5"/>
        <v>130.8298001211387</v>
      </c>
      <c r="P35" s="60">
        <f t="shared" si="6"/>
        <v>147.60751059963658</v>
      </c>
      <c r="Q35" s="60">
        <f t="shared" si="7"/>
        <v>779.78339350180499</v>
      </c>
      <c r="R35" s="61">
        <f t="shared" si="8"/>
        <v>471.11913357400726</v>
      </c>
      <c r="T35">
        <v>2</v>
      </c>
    </row>
    <row r="36" spans="1:20" ht="18" customHeight="1" x14ac:dyDescent="0.15">
      <c r="A36" s="20" t="s">
        <v>41</v>
      </c>
      <c r="B36" s="16">
        <v>1197</v>
      </c>
      <c r="C36" s="17">
        <f t="shared" si="9"/>
        <v>2822</v>
      </c>
      <c r="D36" s="17">
        <v>1287</v>
      </c>
      <c r="E36" s="17">
        <v>1535</v>
      </c>
      <c r="F36" s="16">
        <v>173</v>
      </c>
      <c r="G36" s="53">
        <f t="shared" si="0"/>
        <v>6.1</v>
      </c>
      <c r="H36" s="16">
        <v>1198</v>
      </c>
      <c r="I36" s="53">
        <f t="shared" si="1"/>
        <v>42.5</v>
      </c>
      <c r="J36" s="16">
        <v>1451</v>
      </c>
      <c r="K36" s="53">
        <f t="shared" si="2"/>
        <v>51.4</v>
      </c>
      <c r="L36" s="16">
        <v>835</v>
      </c>
      <c r="M36" s="53">
        <f t="shared" si="3"/>
        <v>29.6</v>
      </c>
      <c r="N36" s="68">
        <f t="shared" si="4"/>
        <v>14.440734557595993</v>
      </c>
      <c r="O36" s="69">
        <f t="shared" si="5"/>
        <v>121.11853088480802</v>
      </c>
      <c r="P36" s="69">
        <f t="shared" si="6"/>
        <v>135.55926544240401</v>
      </c>
      <c r="Q36" s="69">
        <f t="shared" si="7"/>
        <v>838.72832369942194</v>
      </c>
      <c r="R36" s="70">
        <f t="shared" si="8"/>
        <v>482.65895953757223</v>
      </c>
      <c r="T36">
        <v>0</v>
      </c>
    </row>
    <row r="37" spans="1:20" ht="18" customHeight="1" x14ac:dyDescent="0.15">
      <c r="A37" s="21" t="s">
        <v>42</v>
      </c>
      <c r="B37" s="12">
        <v>946</v>
      </c>
      <c r="C37" s="13">
        <f t="shared" si="9"/>
        <v>2595</v>
      </c>
      <c r="D37" s="13">
        <v>1199</v>
      </c>
      <c r="E37" s="13">
        <v>1396</v>
      </c>
      <c r="F37" s="12">
        <v>194</v>
      </c>
      <c r="G37" s="51">
        <f t="shared" si="0"/>
        <v>7.5</v>
      </c>
      <c r="H37" s="12">
        <v>1118</v>
      </c>
      <c r="I37" s="51">
        <f>ROUND(H37/(F37+H37+J37)*100,1)</f>
        <v>43.1</v>
      </c>
      <c r="J37" s="12">
        <v>1283</v>
      </c>
      <c r="K37" s="51">
        <f t="shared" si="2"/>
        <v>49.4</v>
      </c>
      <c r="L37" s="12">
        <v>770</v>
      </c>
      <c r="M37" s="51">
        <f t="shared" si="3"/>
        <v>29.7</v>
      </c>
      <c r="N37" s="71">
        <f t="shared" si="4"/>
        <v>17.352415026833633</v>
      </c>
      <c r="O37" s="72">
        <f t="shared" si="5"/>
        <v>114.75849731663685</v>
      </c>
      <c r="P37" s="72">
        <f t="shared" si="6"/>
        <v>132.11091234347049</v>
      </c>
      <c r="Q37" s="72">
        <f t="shared" si="7"/>
        <v>661.34020618556701</v>
      </c>
      <c r="R37" s="73">
        <f t="shared" si="8"/>
        <v>396.90721649484539</v>
      </c>
      <c r="T37">
        <v>0</v>
      </c>
    </row>
    <row r="38" spans="1:20" ht="18" customHeight="1" x14ac:dyDescent="0.15">
      <c r="A38" s="34" t="s">
        <v>55</v>
      </c>
      <c r="B38" s="34"/>
      <c r="C38" s="34"/>
      <c r="D38" s="34"/>
      <c r="E38" s="34"/>
      <c r="F38" s="34"/>
      <c r="G38" s="34"/>
      <c r="H38" s="34"/>
      <c r="I38" s="34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60</v>
      </c>
    </row>
    <row r="40" spans="1:20" x14ac:dyDescent="0.15">
      <c r="A40" s="31" t="s">
        <v>52</v>
      </c>
      <c r="B40" s="27"/>
    </row>
    <row r="41" spans="1:20" x14ac:dyDescent="0.15">
      <c r="A41" s="32" t="s">
        <v>56</v>
      </c>
    </row>
    <row r="42" spans="1:20" x14ac:dyDescent="0.15">
      <c r="A42" s="32" t="s">
        <v>57</v>
      </c>
    </row>
    <row r="43" spans="1:20" x14ac:dyDescent="0.15">
      <c r="A43" s="32" t="s">
        <v>58</v>
      </c>
    </row>
    <row r="44" spans="1:20" x14ac:dyDescent="0.15">
      <c r="A44" s="32" t="s">
        <v>59</v>
      </c>
    </row>
  </sheetData>
  <mergeCells count="16">
    <mergeCell ref="A38:I38"/>
    <mergeCell ref="N4:R4"/>
    <mergeCell ref="N5:N7"/>
    <mergeCell ref="O5:O7"/>
    <mergeCell ref="P5:P7"/>
    <mergeCell ref="R6:R7"/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2021-12-28T02:01:06Z</dcterms:modified>
</cp:coreProperties>
</file>