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4505" yWindow="-15" windowWidth="14310" windowHeight="121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AM38" i="10"/>
  <c r="U38" i="10"/>
  <c r="C38" i="10"/>
  <c r="CO37" i="10"/>
  <c r="AM37" i="10"/>
  <c r="U37" i="10"/>
  <c r="C37" i="10"/>
  <c r="CO36" i="10"/>
  <c r="AM36" i="10"/>
  <c r="C36" i="10"/>
  <c r="AM35" i="10"/>
  <c r="C35" i="10"/>
  <c r="U34" i="10"/>
  <c r="C34" i="10"/>
  <c r="AM34" i="10" l="1"/>
  <c r="BE34" i="10" s="1"/>
  <c r="BE35" i="10" s="1"/>
  <c r="BE36" i="10" s="1"/>
  <c r="BE37" i="10" s="1"/>
  <c r="BE38"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CO34" i="10" l="1"/>
  <c r="CO35" i="10" s="1"/>
</calcChain>
</file>

<file path=xl/sharedStrings.xml><?xml version="1.0" encoding="utf-8"?>
<sst xmlns="http://schemas.openxmlformats.org/spreadsheetml/2006/main" count="1095" uniqueCount="610">
  <si>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</si>
  <si>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</si>
  <si>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</si>
  <si>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</si>
  <si>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</si>
  <si>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</si>
  <si>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</si>
  <si>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</si>
  <si>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</si>
  <si>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</si>
  <si>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</si>
  <si>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</si>
  <si>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</si>
  <si>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</si>
  <si>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</si>
  <si>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</si>
  <si>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</si>
  <si>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</si>
  <si>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</si>
  <si>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</si>
  <si>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</si>
  <si>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</si>
  <si>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</si>
  <si>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</si>
  <si>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</si>
  <si>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</si>
  <si>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</si>
  <si>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</si>
  <si>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</si>
  <si>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</si>
  <si>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</si>
  <si>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</si>
  <si>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</si>
  <si>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</si>
  <si>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</si>
  <si>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</si>
  <si>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</si>
  <si>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</si>
  <si>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</si>
  <si>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</si>
  <si>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</si>
  <si>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</si>
  <si>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</si>
  <si>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</si>
  <si>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</si>
  <si>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</si>
  <si>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</si>
  <si>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</si>
  <si>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</si>
  <si>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</si>
  <si>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</si>
  <si>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</si>
  <si>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</si>
  <si>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</si>
  <si>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</si>
  <si>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</si>
  <si>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</si>
  <si>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</si>
  <si>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</si>
  <si>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</si>
  <si>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</si>
  <si>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</si>
  <si>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</si>
  <si>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</si>
  <si>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</si>
  <si>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</si>
  <si>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</si>
  <si>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</si>
  <si>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</si>
  <si>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</si>
  <si>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</si>
  <si>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</si>
  <si>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</si>
  <si>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</si>
  <si>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</si>
  <si>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</si>
  <si>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</si>
  <si>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</si>
  <si>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</si>
  <si>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</si>
  <si>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</si>
  <si>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</si>
  <si>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</si>
  <si>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</si>
  <si>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</si>
  <si>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</si>
  <si>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</si>
  <si>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</si>
  <si>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</si>
  <si>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</si>
  <si>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</si>
  <si>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</si>
  <si>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</si>
  <si>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</si>
  <si>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</si>
  <si>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</si>
  <si>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</si>
  <si>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</si>
  <si>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</si>
  <si>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</si>
  <si>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</si>
  <si>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</si>
  <si>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</si>
  <si>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</si>
  <si>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</si>
  <si>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</si>
  <si>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</si>
  <si>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</si>
  <si>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</si>
  <si>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</si>
  <si>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</si>
  <si>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</si>
  <si>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</si>
  <si>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</si>
  <si>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</si>
  <si>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</si>
  <si>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</si>
  <si>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</si>
  <si>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</si>
  <si>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</si>
  <si>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</si>
  <si>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</si>
  <si>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</si>
  <si>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</si>
  <si>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</si>
  <si>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</si>
  <si>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</si>
  <si>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</si>
  <si>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</si>
  <si>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</si>
  <si>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</si>
  <si>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</si>
  <si>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</si>
  <si>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</si>
  <si>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</si>
  <si>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</si>
  <si>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</si>
  <si>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</si>
  <si>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</si>
  <si>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</si>
  <si>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</si>
  <si>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</si>
  <si>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</si>
  <si>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</si>
  <si>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</si>
  <si>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</si>
  <si>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</si>
  <si>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</si>
  <si>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</si>
  <si>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</si>
  <si>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</si>
  <si>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</si>
  <si>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</si>
  <si>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</si>
  <si>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</si>
  <si>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</si>
  <si>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</si>
  <si>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</si>
  <si>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</si>
  <si>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</si>
  <si>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</si>
  <si>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</si>
  <si>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</si>
  <si>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</si>
  <si>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</si>
  <si>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</si>
  <si>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</si>
  <si>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</si>
  <si>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</si>
  <si>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</si>
  <si>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</si>
  <si>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</si>
  <si>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</si>
  <si>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</si>
  <si>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</si>
  <si>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</si>
  <si>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</si>
  <si>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</si>
  <si>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</si>
  <si>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</si>
  <si>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</si>
  <si>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</si>
  <si>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</si>
  <si>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</si>
  <si>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</si>
  <si>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</si>
  <si>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</si>
  <si>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</si>
  <si>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</si>
  <si>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</si>
  <si>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</si>
  <si>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</si>
  <si>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</si>
  <si>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</si>
  <si>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</si>
  <si>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</si>
  <si>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</si>
  <si>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</si>
  <si>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</si>
  <si>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</si>
  <si>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</si>
  <si>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</si>
  <si>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</si>
  <si>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</si>
  <si>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</si>
  <si>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</si>
  <si>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鳥取県北栄町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</si>
  <si>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</si>
  <si>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</si>
  <si>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</si>
  <si>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</si>
  <si>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</si>
  <si>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</si>
  <si>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</si>
  <si>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</si>
  <si>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</si>
  <si>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</si>
  <si>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</si>
  <si>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</si>
  <si>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</si>
  <si>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</si>
  <si>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</si>
  <si>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</si>
  <si>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</si>
  <si>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</si>
  <si>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</si>
  <si>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</si>
  <si>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</si>
  <si>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</si>
  <si>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</si>
  <si>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</si>
  <si>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</si>
  <si>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</si>
  <si>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</si>
  <si>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</si>
  <si>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</si>
  <si>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</si>
  <si>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</si>
  <si>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</si>
  <si>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</si>
  <si>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</si>
  <si>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</si>
  <si>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</si>
  <si>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</si>
  <si>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</si>
  <si>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</si>
  <si>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</si>
  <si>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</si>
  <si>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</si>
  <si>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</si>
  <si>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</si>
  <si>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</si>
  <si>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</si>
  <si>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</si>
  <si>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</si>
  <si>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</si>
  <si>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</si>
  <si>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</si>
  <si>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</si>
  <si>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</si>
  <si>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</si>
  <si>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</si>
  <si>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</si>
  <si>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</si>
  <si>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</si>
  <si>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</si>
  <si>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</si>
  <si>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</si>
  <si>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</si>
  <si>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</si>
  <si>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</si>
  <si>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</si>
  <si>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</si>
  <si>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</si>
  <si>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</si>
  <si>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</si>
  <si>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</si>
  <si>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</si>
  <si>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</si>
  <si>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</si>
  <si>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</si>
  <si>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</si>
  <si>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</si>
  <si>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</si>
  <si>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</si>
  <si>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</si>
  <si>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</si>
  <si>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</si>
  <si>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</si>
  <si>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</si>
  <si>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</si>
  <si>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</si>
  <si>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</si>
  <si>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</si>
  <si>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</si>
  <si>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</si>
  <si>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</si>
  <si>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</si>
  <si>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</si>
  <si>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</si>
  <si>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</si>
  <si>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</si>
  <si>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</si>
  <si>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</si>
  <si>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</si>
  <si>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</si>
  <si>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</si>
  <si>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</si>
  <si>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</si>
  <si>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</si>
  <si>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</si>
  <si>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</si>
  <si>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</si>
  <si>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</si>
  <si>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</si>
  <si>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</si>
  <si>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</si>
  <si>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</si>
  <si>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</si>
  <si>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</si>
  <si>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</si>
  <si>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</si>
  <si>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</si>
  <si>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</si>
  <si>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</si>
  <si>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</si>
  <si>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</si>
  <si>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</si>
  <si>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</si>
  <si>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</si>
  <si>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</si>
  <si>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</si>
  <si>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</si>
  <si>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</si>
  <si>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</si>
  <si>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</si>
  <si>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</si>
  <si>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</si>
  <si>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</si>
  <si>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</si>
  <si>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</si>
  <si>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</si>
  <si>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</si>
  <si>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</si>
  <si>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</si>
  <si>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</si>
  <si>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</si>
  <si>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</si>
  <si>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</si>
  <si>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</si>
  <si>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</si>
  <si>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</si>
  <si>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</si>
  <si>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</si>
  <si>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</si>
  <si>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</si>
  <si>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</si>
  <si>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鳥取県北栄町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</si>
  <si>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</si>
  <si>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</si>
  <si>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</si>
  <si>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</si>
  <si>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</si>
  <si>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</si>
  <si>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</si>
  <si>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</si>
  <si>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</si>
  <si>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</si>
  <si>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</si>
  <si>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</si>
  <si>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</si>
  <si>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</si>
  <si>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</si>
  <si>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</si>
  <si>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</si>
  <si>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</si>
  <si>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</si>
  <si>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</si>
  <si>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</si>
  <si>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</si>
  <si>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</si>
  <si>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</si>
  <si>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</si>
  <si>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</si>
  <si>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</si>
  <si>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</si>
  <si>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</si>
  <si>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</si>
  <si>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</si>
  <si>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</si>
  <si>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</si>
  <si>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</si>
  <si>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</si>
  <si>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</si>
  <si>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</si>
  <si>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</si>
  <si>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法適用企業</t>
    <phoneticPr fontId="5"/>
  </si>
  <si>
    <t>下水道事業特別会計</t>
    <phoneticPr fontId="5"/>
  </si>
  <si>
    <t>-</t>
    <phoneticPr fontId="5"/>
  </si>
  <si>
    <t>法非適用企業</t>
    <phoneticPr fontId="5"/>
  </si>
  <si>
    <t>農業集落排水事業特別会計</t>
    <phoneticPr fontId="5"/>
  </si>
  <si>
    <t>法非適用企業</t>
    <phoneticPr fontId="5"/>
  </si>
  <si>
    <t>合併処理浄化槽事業特別会計</t>
    <phoneticPr fontId="5"/>
  </si>
  <si>
    <t>-</t>
    <phoneticPr fontId="5"/>
  </si>
  <si>
    <t>風力発電事業特別会計</t>
    <phoneticPr fontId="5"/>
  </si>
  <si>
    <t>法非適用企業</t>
    <phoneticPr fontId="5"/>
  </si>
  <si>
    <t>大栄歴史文化学習館特別会計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</si>
  <si>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</si>
  <si>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</si>
  <si>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</si>
  <si>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</si>
  <si>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</si>
  <si>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</si>
  <si>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</si>
  <si>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</si>
  <si>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</si>
  <si>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</si>
  <si>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</si>
  <si>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</si>
  <si>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</si>
  <si>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</si>
  <si>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</si>
  <si>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</si>
  <si>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</si>
  <si>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</si>
  <si>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</si>
  <si>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</si>
  <si>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</si>
  <si>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</si>
  <si>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</si>
  <si>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</si>
  <si>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</si>
  <si>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</si>
  <si>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</si>
  <si>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</si>
  <si>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</si>
  <si>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</si>
  <si>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</si>
  <si>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</si>
  <si>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</si>
  <si>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</si>
  <si>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</si>
  <si>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</si>
  <si>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</si>
  <si>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</si>
  <si>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</si>
  <si>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</si>
  <si>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</si>
  <si>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</si>
  <si>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</si>
  <si>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</si>
  <si>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</si>
  <si>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</si>
  <si>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</si>
  <si>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</si>
  <si>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</si>
  <si>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</si>
  <si>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</si>
  <si>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</si>
  <si>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</si>
  <si>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</si>
  <si>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</si>
  <si>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</si>
  <si>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</si>
  <si>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</si>
  <si>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</si>
  <si>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</si>
  <si>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</si>
  <si>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</si>
  <si>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</si>
  <si>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合併処理浄化槽事業特別会計</t>
    <phoneticPr fontId="5"/>
  </si>
  <si>
    <t>(Ｆ)</t>
    <phoneticPr fontId="5"/>
  </si>
  <si>
    <t>上水道事業特別会計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</si>
  <si>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</si>
  <si>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</si>
  <si>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</si>
  <si>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</si>
  <si>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</si>
  <si>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</si>
  <si>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</si>
  <si>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</si>
  <si>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</si>
  <si>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</si>
  <si>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</si>
  <si>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</si>
  <si>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</si>
  <si>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</si>
  <si>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</si>
  <si>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</si>
  <si>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</si>
  <si>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</si>
  <si>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</si>
  <si>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</si>
  <si>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</si>
  <si>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</si>
  <si>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</si>
  <si>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</si>
  <si>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</si>
  <si>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</si>
  <si>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</si>
  <si>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</si>
  <si>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</si>
  <si>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</si>
  <si>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</si>
  <si>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</si>
  <si>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</si>
  <si>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</si>
  <si>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</si>
  <si>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</si>
  <si>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</si>
  <si>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</si>
  <si>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</si>
  <si>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</si>
  <si>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</si>
  <si>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</si>
  <si>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</si>
  <si>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</si>
  <si>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</si>
  <si>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</si>
  <si>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</si>
  <si>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</si>
  <si>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</si>
  <si>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</si>
  <si>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</si>
  <si>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</si>
  <si>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</si>
  <si>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</si>
  <si>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</si>
  <si>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</si>
  <si>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</si>
  <si>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</si>
  <si>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</si>
  <si>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</si>
  <si>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</si>
  <si>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</si>
  <si>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</si>
  <si>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</si>
  <si>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</si>
  <si>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</si>
  <si>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</si>
  <si>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</si>
  <si>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</si>
  <si>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</si>
  <si>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</si>
  <si>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</si>
  <si>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</si>
  <si>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</si>
  <si>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</si>
  <si>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</si>
  <si>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</si>
  <si>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</si>
  <si>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</si>
  <si>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</si>
  <si>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</si>
  <si>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</si>
  <si>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</si>
  <si>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</si>
  <si>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</si>
  <si>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</si>
  <si>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7.47</t>
  </si>
  <si>
    <t>住宅新築等貸付事業特別会計</t>
  </si>
  <si>
    <t>▲ 0.56</t>
  </si>
  <si>
    <t>▲ 0.59</t>
  </si>
  <si>
    <t>▲ 0.61</t>
  </si>
  <si>
    <t>▲ 0.57</t>
  </si>
  <si>
    <t>一般会計</t>
  </si>
  <si>
    <t>上水道事業特別会計</t>
  </si>
  <si>
    <t>介護保険事業特別会計</t>
  </si>
  <si>
    <t>国民健康保険事業特別会計</t>
  </si>
  <si>
    <t>風力発電事業特別会計</t>
  </si>
  <si>
    <t>大栄歴史文化学習館特別会計</t>
  </si>
  <si>
    <t>後期高齢者医療事業特別会計</t>
  </si>
  <si>
    <t>その他会計（赤字）</t>
  </si>
  <si>
    <t>▲ 0.08</t>
  </si>
  <si>
    <t>▲ 0.13</t>
  </si>
  <si>
    <t>▲ 0.12</t>
  </si>
  <si>
    <t>その他会計（黒字）</t>
  </si>
  <si>
    <t>鳥取中部ふるさと広域連合</t>
    <rPh sb="0" eb="2">
      <t>トットリ</t>
    </rPh>
    <rPh sb="2" eb="4">
      <t>チュウブ</t>
    </rPh>
    <rPh sb="8" eb="10">
      <t>コウイキ</t>
    </rPh>
    <rPh sb="10" eb="12">
      <t>レンゴウ</t>
    </rPh>
    <phoneticPr fontId="2"/>
  </si>
  <si>
    <t>一般会計</t>
    <rPh sb="0" eb="2">
      <t>イッパン</t>
    </rPh>
    <rPh sb="2" eb="4">
      <t>カイケイ</t>
    </rPh>
    <phoneticPr fontId="2"/>
  </si>
  <si>
    <t>中部ふるさと市町村圏
振興事業特別会計</t>
    <rPh sb="0" eb="2">
      <t>チュウブ</t>
    </rPh>
    <rPh sb="6" eb="9">
      <t>シチョウソン</t>
    </rPh>
    <rPh sb="9" eb="10">
      <t>ケン</t>
    </rPh>
    <rPh sb="11" eb="13">
      <t>シンコウ</t>
    </rPh>
    <rPh sb="13" eb="15">
      <t>ジギョウ</t>
    </rPh>
    <rPh sb="15" eb="17">
      <t>トクベツ</t>
    </rPh>
    <rPh sb="17" eb="19">
      <t>カイケイ</t>
    </rPh>
    <phoneticPr fontId="2"/>
  </si>
  <si>
    <t>交通災害事業
特別会計</t>
    <rPh sb="0" eb="2">
      <t>コウツウ</t>
    </rPh>
    <rPh sb="2" eb="4">
      <t>サイガイ</t>
    </rPh>
    <rPh sb="4" eb="6">
      <t>ジギョウ</t>
    </rPh>
    <rPh sb="7" eb="9">
      <t>トクベツ</t>
    </rPh>
    <rPh sb="9" eb="11">
      <t>カイケイ</t>
    </rPh>
    <phoneticPr fontId="2"/>
  </si>
  <si>
    <t>一般財団法人北栄スポーツクラブ</t>
    <rPh sb="0" eb="2">
      <t>イッパン</t>
    </rPh>
    <rPh sb="2" eb="4">
      <t>ザイダン</t>
    </rPh>
    <rPh sb="4" eb="6">
      <t>ホウジン</t>
    </rPh>
    <rPh sb="6" eb="8">
      <t>ホクエイ</t>
    </rPh>
    <phoneticPr fontId="2"/>
  </si>
  <si>
    <t>株式会社　北栄ドリーム農場</t>
    <rPh sb="0" eb="2">
      <t>カブシキ</t>
    </rPh>
    <rPh sb="2" eb="4">
      <t>カイシャ</t>
    </rPh>
    <rPh sb="5" eb="7">
      <t>ホクエイ</t>
    </rPh>
    <rPh sb="11" eb="13">
      <t>ノウジョウ</t>
    </rPh>
    <phoneticPr fontId="2"/>
  </si>
  <si>
    <t>鳥取県町村総合事務組合</t>
    <rPh sb="0" eb="3">
      <t>トットリケン</t>
    </rPh>
    <rPh sb="3" eb="5">
      <t>チョウソン</t>
    </rPh>
    <rPh sb="5" eb="7">
      <t>ソウゴウ</t>
    </rPh>
    <rPh sb="7" eb="9">
      <t>ジム</t>
    </rPh>
    <rPh sb="9" eb="11">
      <t>クミアイ</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</si>
  <si>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</si>
  <si>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後期高齢者医療
特別会計</t>
    <rPh sb="0" eb="2">
      <t>コウキ</t>
    </rPh>
    <rPh sb="2" eb="5">
      <t>コウレイシャ</t>
    </rPh>
    <rPh sb="5" eb="7">
      <t>イリョウ</t>
    </rPh>
    <rPh sb="8" eb="10">
      <t>トクベツ</t>
    </rPh>
    <rPh sb="10" eb="12">
      <t>カイケイ</t>
    </rPh>
    <phoneticPr fontId="2"/>
  </si>
  <si>
    <t>上水道事業会計</t>
    <phoneticPr fontId="5"/>
  </si>
  <si>
    <t>まちづくり振興基金</t>
    <rPh sb="5" eb="7">
      <t>シンコウ</t>
    </rPh>
    <rPh sb="7" eb="9">
      <t>キキン</t>
    </rPh>
    <phoneticPr fontId="11"/>
  </si>
  <si>
    <t>ふるさと北栄基金</t>
    <rPh sb="4" eb="6">
      <t>ホクエイ</t>
    </rPh>
    <rPh sb="6" eb="8">
      <t>キキン</t>
    </rPh>
    <phoneticPr fontId="11"/>
  </si>
  <si>
    <t>砂丘地振興基金</t>
    <rPh sb="0" eb="2">
      <t>サキュウ</t>
    </rPh>
    <rPh sb="2" eb="3">
      <t>チ</t>
    </rPh>
    <rPh sb="3" eb="5">
      <t>シンコウ</t>
    </rPh>
    <rPh sb="5" eb="7">
      <t>キキン</t>
    </rPh>
    <phoneticPr fontId="11"/>
  </si>
  <si>
    <t>公共下水道推進基金</t>
    <rPh sb="0" eb="2">
      <t>コウキョウ</t>
    </rPh>
    <rPh sb="2" eb="5">
      <t>ゲスイドウ</t>
    </rPh>
    <rPh sb="5" eb="7">
      <t>スイシン</t>
    </rPh>
    <rPh sb="7" eb="9">
      <t>キキン</t>
    </rPh>
    <phoneticPr fontId="11"/>
  </si>
  <si>
    <t>ふるさと農村活性化基金</t>
    <rPh sb="4" eb="6">
      <t>ノウソン</t>
    </rPh>
    <rPh sb="6" eb="9">
      <t>カッセイカ</t>
    </rPh>
    <rPh sb="9" eb="11">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</si>
  <si>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</si>
  <si>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</si>
  <si>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</si>
  <si>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</si>
  <si>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</si>
  <si>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</si>
  <si>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</si>
  <si>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</si>
  <si>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</si>
  <si>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</si>
  <si>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</si>
  <si>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</si>
  <si>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</si>
  <si>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</si>
  <si>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</si>
  <si>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</si>
  <si>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将来負担比率が類似団体平均に比べて高い数値であるが、有形固定資産減価償却率は類似団体平均よりも低い数値となっている。
　近年の公営住宅の更新整備、体育館の耐震化等の公共施設等の改修を積極的に行ってきたことで有形固定資産減価償却率を押し下げる要因となったと思われる。
　一方、過去に整備した下水道事業の起債残高は依然高く、下水道事業の公債費は今後も高止まりしたままとなっており、その公債費に充当されたとみなされる繰出金により将来負担比率は高い数値のまま改善することは難しい状況となっている。
　今後は公共施設等総合管理計画に基づいて、個別計画策定に取組むなどにより実効的に、計画的な施設の老朽化対策に取り組んでいく必要がある。</t>
    <rPh sb="20" eb="22">
      <t>スウチ</t>
    </rPh>
    <rPh sb="50" eb="52">
      <t>スウチ</t>
    </rPh>
    <rPh sb="69" eb="71">
      <t>コウシン</t>
    </rPh>
    <rPh sb="71" eb="73">
      <t>セイビ</t>
    </rPh>
    <rPh sb="74" eb="77">
      <t>タイイクカン</t>
    </rPh>
    <rPh sb="78" eb="81">
      <t>タイシンカ</t>
    </rPh>
    <rPh sb="81" eb="82">
      <t>トウ</t>
    </rPh>
    <rPh sb="89" eb="91">
      <t>カイシュウ</t>
    </rPh>
    <rPh sb="92" eb="95">
      <t>セッキョクテキ</t>
    </rPh>
    <rPh sb="96" eb="97">
      <t>オコナ</t>
    </rPh>
    <rPh sb="116" eb="117">
      <t>オ</t>
    </rPh>
    <rPh sb="128" eb="129">
      <t>オモ</t>
    </rPh>
    <rPh sb="135" eb="137">
      <t>イッポウ</t>
    </rPh>
    <rPh sb="138" eb="140">
      <t>カコ</t>
    </rPh>
    <rPh sb="141" eb="143">
      <t>セイビ</t>
    </rPh>
    <rPh sb="145" eb="148">
      <t>ゲスイドウ</t>
    </rPh>
    <rPh sb="148" eb="150">
      <t>ジギョウ</t>
    </rPh>
    <rPh sb="151" eb="153">
      <t>キサイ</t>
    </rPh>
    <rPh sb="153" eb="155">
      <t>ザンダカ</t>
    </rPh>
    <rPh sb="156" eb="158">
      <t>イゼン</t>
    </rPh>
    <rPh sb="158" eb="159">
      <t>タカ</t>
    </rPh>
    <rPh sb="161" eb="164">
      <t>ゲスイドウ</t>
    </rPh>
    <rPh sb="164" eb="166">
      <t>ジギョウ</t>
    </rPh>
    <rPh sb="167" eb="170">
      <t>コウサイヒ</t>
    </rPh>
    <rPh sb="171" eb="173">
      <t>コンゴ</t>
    </rPh>
    <rPh sb="174" eb="176">
      <t>タカド</t>
    </rPh>
    <rPh sb="191" eb="194">
      <t>コウサイヒ</t>
    </rPh>
    <rPh sb="195" eb="197">
      <t>ジュウトウ</t>
    </rPh>
    <rPh sb="206" eb="207">
      <t>ク</t>
    </rPh>
    <rPh sb="207" eb="208">
      <t>ダ</t>
    </rPh>
    <rPh sb="208" eb="209">
      <t>キン</t>
    </rPh>
    <rPh sb="212" eb="214">
      <t>ショウライ</t>
    </rPh>
    <rPh sb="214" eb="216">
      <t>フタン</t>
    </rPh>
    <rPh sb="216" eb="218">
      <t>ヒリツ</t>
    </rPh>
    <rPh sb="219" eb="220">
      <t>タカ</t>
    </rPh>
    <rPh sb="221" eb="223">
      <t>スウチ</t>
    </rPh>
    <rPh sb="226" eb="228">
      <t>カイゼン</t>
    </rPh>
    <rPh sb="233" eb="234">
      <t>ムズカ</t>
    </rPh>
    <rPh sb="236" eb="238">
      <t>ジョウキョウ</t>
    </rPh>
    <rPh sb="267" eb="269">
      <t>コベツ</t>
    </rPh>
    <rPh sb="269" eb="271">
      <t>ケイカク</t>
    </rPh>
    <rPh sb="271" eb="273">
      <t>サクテイ</t>
    </rPh>
    <rPh sb="274" eb="276">
      <t>トリク</t>
    </rPh>
    <rPh sb="282" eb="285">
      <t>ジッコウテキ</t>
    </rPh>
    <phoneticPr fontId="5"/>
  </si>
  <si>
    <t>　平成18年度より取組を行った行政改革プラン、事業棚卸の効果により実質公債費比率、将来負担比率ともに年々数値は改善されていたが平成29年度は実質公債費率は0.1ポイント、将来負担比率は、8.3ポイントそれぞれ上昇した。
　類似団体との比較では将来負担比率は49.4ポイント・実質公債費比率は3.1ポイントと高い数値となっており、過去に実施した下水道事業の公債費が今後も高止まりしたままとなることが主要因であるため改善は難しい状況であるが、一層の事務事業の見直しを行う等、スリムな行財政の運営となるよう努力する。</t>
    <rPh sb="63" eb="65">
      <t>ヘイセイ</t>
    </rPh>
    <rPh sb="67" eb="68">
      <t>ネン</t>
    </rPh>
    <rPh sb="68" eb="69">
      <t>ド</t>
    </rPh>
    <rPh sb="70" eb="72">
      <t>ジッシツ</t>
    </rPh>
    <rPh sb="72" eb="75">
      <t>コウサイヒ</t>
    </rPh>
    <rPh sb="75" eb="76">
      <t>リツ</t>
    </rPh>
    <rPh sb="85" eb="87">
      <t>ショウライ</t>
    </rPh>
    <rPh sb="87" eb="89">
      <t>フタン</t>
    </rPh>
    <rPh sb="89" eb="91">
      <t>ヒリツ</t>
    </rPh>
    <rPh sb="104" eb="106">
      <t>ジョウショウ</t>
    </rPh>
    <rPh sb="164" eb="166">
      <t>カコ</t>
    </rPh>
    <rPh sb="167" eb="169">
      <t>ジッシ</t>
    </rPh>
    <rPh sb="171" eb="174">
      <t>ゲスイドウ</t>
    </rPh>
    <rPh sb="174" eb="176">
      <t>ジギョウ</t>
    </rPh>
    <rPh sb="177" eb="180">
      <t>コウサイヒ</t>
    </rPh>
    <rPh sb="181" eb="183">
      <t>コンゴ</t>
    </rPh>
    <rPh sb="184" eb="186">
      <t>タカド</t>
    </rPh>
    <rPh sb="198" eb="201">
      <t>シュヨウイン</t>
    </rPh>
    <rPh sb="206" eb="208">
      <t>カイゼン</t>
    </rPh>
    <rPh sb="209" eb="210">
      <t>ムズカ</t>
    </rPh>
    <rPh sb="212" eb="214">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</si>
</sst>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wrapText="1"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93741</c:v>
                </c:pt>
                <c:pt idx="3">
                  <c:v>107537</c:v>
                </c:pt>
                <c:pt idx="4">
                  <c:v>113913</c:v>
                </c:pt>
              </c:numCache>
            </c:numRef>
          </c:val>
          <c:smooth val="0"/>
          <c:extLst xmlns:c16r2="http://schemas.microsoft.com/office/drawing/2015/06/chart">
            <c:ext xmlns:c16="http://schemas.microsoft.com/office/drawing/2014/chart" uri="{C3380CC4-5D6E-409C-BE32-E72D297353CC}">
              <c16:uniqueId val="{00000000-5251-4C9B-B053-F16303A387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44735</c:v>
                </c:pt>
                <c:pt idx="1">
                  <c:v>42506</c:v>
                </c:pt>
                <c:pt idx="2">
                  <c:v>49406</c:v>
                </c:pt>
                <c:pt idx="3">
                  <c:v>64306</c:v>
                </c:pt>
                <c:pt idx="4">
                  <c:v>65662</c:v>
                </c:pt>
              </c:numCache>
            </c:numRef>
          </c:val>
          <c:smooth val="0"/>
          <c:extLst xmlns:c16r2="http://schemas.microsoft.com/office/drawing/2015/06/chart">
            <c:ext xmlns:c16="http://schemas.microsoft.com/office/drawing/2014/chart" uri="{C3380CC4-5D6E-409C-BE32-E72D297353CC}">
              <c16:uniqueId val="{00000001-5251-4C9B-B053-F16303A38721}"/>
            </c:ext>
          </c:extLst>
        </c:ser>
        <c:dLbls>
          <c:showLegendKey val="0"/>
          <c:showVal val="0"/>
          <c:showCatName val="0"/>
          <c:showSerName val="0"/>
          <c:showPercent val="0"/>
          <c:showBubbleSize val="0"/>
        </c:dLbls>
        <c:marker val="1"/>
        <c:smooth val="0"/>
        <c:axId val="106660992"/>
        <c:axId val="106662912"/>
      </c:lineChart>
      <c:catAx>
        <c:axId val="106660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662912"/>
        <c:crosses val="autoZero"/>
        <c:auto val="1"/>
        <c:lblAlgn val="ctr"/>
        <c:lblOffset val="100"/>
        <c:tickLblSkip val="1"/>
        <c:tickMarkSkip val="1"/>
        <c:noMultiLvlLbl val="0"/>
      </c:catAx>
      <c:valAx>
        <c:axId val="1066629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660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7.13</c:v>
                </c:pt>
                <c:pt idx="1">
                  <c:v>3.66</c:v>
                </c:pt>
                <c:pt idx="2">
                  <c:v>4.72</c:v>
                </c:pt>
                <c:pt idx="3">
                  <c:v>4.9400000000000004</c:v>
                </c:pt>
                <c:pt idx="4">
                  <c:v>7.94</c:v>
                </c:pt>
              </c:numCache>
            </c:numRef>
          </c:val>
          <c:extLst xmlns:c16r2="http://schemas.microsoft.com/office/drawing/2015/06/chart">
            <c:ext xmlns:c16="http://schemas.microsoft.com/office/drawing/2014/chart" uri="{C3380CC4-5D6E-409C-BE32-E72D297353CC}">
              <c16:uniqueId val="{00000000-CD6C-4603-B520-14D3B95734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23.35</c:v>
                </c:pt>
                <c:pt idx="1">
                  <c:v>28.28</c:v>
                </c:pt>
                <c:pt idx="2">
                  <c:v>30.01</c:v>
                </c:pt>
                <c:pt idx="3">
                  <c:v>22.75</c:v>
                </c:pt>
                <c:pt idx="4">
                  <c:v>26.38</c:v>
                </c:pt>
              </c:numCache>
            </c:numRef>
          </c:val>
          <c:extLst xmlns:c16r2="http://schemas.microsoft.com/office/drawing/2015/06/chart">
            <c:ext xmlns:c16="http://schemas.microsoft.com/office/drawing/2014/chart" uri="{C3380CC4-5D6E-409C-BE32-E72D297353CC}">
              <c16:uniqueId val="{00000001-CD6C-4603-B520-14D3B95734EE}"/>
            </c:ext>
          </c:extLst>
        </c:ser>
        <c:dLbls>
          <c:showLegendKey val="0"/>
          <c:showVal val="0"/>
          <c:showCatName val="0"/>
          <c:showSerName val="0"/>
          <c:showPercent val="0"/>
          <c:showBubbleSize val="0"/>
        </c:dLbls>
        <c:gapWidth val="250"/>
        <c:overlap val="100"/>
        <c:axId val="117285632"/>
        <c:axId val="11728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5.07</c:v>
                </c:pt>
                <c:pt idx="1">
                  <c:v>1.47</c:v>
                </c:pt>
                <c:pt idx="2">
                  <c:v>3.39</c:v>
                </c:pt>
                <c:pt idx="3">
                  <c:v>-7.47</c:v>
                </c:pt>
                <c:pt idx="4">
                  <c:v>7.3</c:v>
                </c:pt>
              </c:numCache>
            </c:numRef>
          </c:val>
          <c:smooth val="0"/>
          <c:extLst xmlns:c16r2="http://schemas.microsoft.com/office/drawing/2015/06/chart">
            <c:ext xmlns:c16="http://schemas.microsoft.com/office/drawing/2014/chart" uri="{C3380CC4-5D6E-409C-BE32-E72D297353CC}">
              <c16:uniqueId val="{00000002-CD6C-4603-B520-14D3B95734EE}"/>
            </c:ext>
          </c:extLst>
        </c:ser>
        <c:dLbls>
          <c:showLegendKey val="0"/>
          <c:showVal val="0"/>
          <c:showCatName val="0"/>
          <c:showSerName val="0"/>
          <c:showPercent val="0"/>
          <c:showBubbleSize val="0"/>
        </c:dLbls>
        <c:marker val="1"/>
        <c:smooth val="0"/>
        <c:axId val="117285632"/>
        <c:axId val="117287552"/>
      </c:lineChart>
      <c:catAx>
        <c:axId val="11728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287552"/>
        <c:crosses val="autoZero"/>
        <c:auto val="1"/>
        <c:lblAlgn val="ctr"/>
        <c:lblOffset val="100"/>
        <c:tickLblSkip val="1"/>
        <c:tickMarkSkip val="1"/>
        <c:noMultiLvlLbl val="0"/>
      </c:catAx>
      <c:valAx>
        <c:axId val="11728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8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122-4FD3-B37C-8718A79963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0.08</c:v>
                </c:pt>
                <c:pt idx="1">
                  <c:v>#N/A</c:v>
                </c:pt>
                <c:pt idx="2">
                  <c:v>0.13</c:v>
                </c:pt>
                <c:pt idx="3">
                  <c:v>#N/A</c:v>
                </c:pt>
                <c:pt idx="4">
                  <c:v>0.12</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122-4FD3-B37C-8718A799635A}"/>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122-4FD3-B37C-8718A799635A}"/>
            </c:ext>
          </c:extLst>
        </c:ser>
        <c:ser>
          <c:idx val="3"/>
          <c:order val="3"/>
          <c:tx>
            <c:strRef>
              <c:f>データシート!$A$30</c:f>
              <c:strCache>
                <c:ptCount val="1"/>
                <c:pt idx="0">
                  <c:v>大栄歴史文化学習館特別会計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0.04</c:v>
                </c:pt>
                <c:pt idx="4">
                  <c:v>#N/A</c:v>
                </c:pt>
                <c:pt idx="5">
                  <c:v>0.15</c:v>
                </c:pt>
                <c:pt idx="6">
                  <c:v>#N/A</c:v>
                </c:pt>
                <c:pt idx="7">
                  <c:v>0.33</c:v>
                </c:pt>
                <c:pt idx="8">
                  <c:v>#N/A</c:v>
                </c:pt>
                <c:pt idx="9">
                  <c:v>0.18</c:v>
                </c:pt>
              </c:numCache>
            </c:numRef>
          </c:val>
          <c:extLst xmlns:c16r2="http://schemas.microsoft.com/office/drawing/2015/06/chart">
            <c:ext xmlns:c16="http://schemas.microsoft.com/office/drawing/2014/chart" uri="{C3380CC4-5D6E-409C-BE32-E72D297353CC}">
              <c16:uniqueId val="{00000003-1122-4FD3-B37C-8718A799635A}"/>
            </c:ext>
          </c:extLst>
        </c:ser>
        <c:ser>
          <c:idx val="4"/>
          <c:order val="4"/>
          <c:tx>
            <c:strRef>
              <c:f>データシート!$A$31</c:f>
              <c:strCache>
                <c:ptCount val="1"/>
                <c:pt idx="0">
                  <c:v>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1.5</c:v>
                </c:pt>
                <c:pt idx="2">
                  <c:v>#N/A</c:v>
                </c:pt>
                <c:pt idx="3">
                  <c:v>1.75</c:v>
                </c:pt>
                <c:pt idx="4">
                  <c:v>#N/A</c:v>
                </c:pt>
                <c:pt idx="5">
                  <c:v>1.7</c:v>
                </c:pt>
                <c:pt idx="6">
                  <c:v>#N/A</c:v>
                </c:pt>
                <c:pt idx="7">
                  <c:v>1.79</c:v>
                </c:pt>
                <c:pt idx="8">
                  <c:v>#N/A</c:v>
                </c:pt>
                <c:pt idx="9">
                  <c:v>0.61</c:v>
                </c:pt>
              </c:numCache>
            </c:numRef>
          </c:val>
          <c:extLst xmlns:c16r2="http://schemas.microsoft.com/office/drawing/2015/06/chart">
            <c:ext xmlns:c16="http://schemas.microsoft.com/office/drawing/2014/chart" uri="{C3380CC4-5D6E-409C-BE32-E72D297353CC}">
              <c16:uniqueId val="{00000004-1122-4FD3-B37C-8718A799635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0.03</c:v>
                </c:pt>
                <c:pt idx="4">
                  <c:v>#N/A</c:v>
                </c:pt>
                <c:pt idx="5">
                  <c:v>0.32</c:v>
                </c:pt>
                <c:pt idx="6">
                  <c:v>#N/A</c:v>
                </c:pt>
                <c:pt idx="7">
                  <c:v>0.93</c:v>
                </c:pt>
                <c:pt idx="8">
                  <c:v>#N/A</c:v>
                </c:pt>
                <c:pt idx="9">
                  <c:v>0.61</c:v>
                </c:pt>
              </c:numCache>
            </c:numRef>
          </c:val>
          <c:extLst xmlns:c16r2="http://schemas.microsoft.com/office/drawing/2015/06/chart">
            <c:ext xmlns:c16="http://schemas.microsoft.com/office/drawing/2014/chart" uri="{C3380CC4-5D6E-409C-BE32-E72D297353CC}">
              <c16:uniqueId val="{00000005-1122-4FD3-B37C-8718A799635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0.69</c:v>
                </c:pt>
                <c:pt idx="2">
                  <c:v>#N/A</c:v>
                </c:pt>
                <c:pt idx="3">
                  <c:v>0.73</c:v>
                </c:pt>
                <c:pt idx="4">
                  <c:v>#N/A</c:v>
                </c:pt>
                <c:pt idx="5">
                  <c:v>0.41</c:v>
                </c:pt>
                <c:pt idx="6">
                  <c:v>#N/A</c:v>
                </c:pt>
                <c:pt idx="7">
                  <c:v>1.63</c:v>
                </c:pt>
                <c:pt idx="8">
                  <c:v>#N/A</c:v>
                </c:pt>
                <c:pt idx="9">
                  <c:v>0.97</c:v>
                </c:pt>
              </c:numCache>
            </c:numRef>
          </c:val>
          <c:extLst xmlns:c16r2="http://schemas.microsoft.com/office/drawing/2015/06/chart">
            <c:ext xmlns:c16="http://schemas.microsoft.com/office/drawing/2014/chart" uri="{C3380CC4-5D6E-409C-BE32-E72D297353CC}">
              <c16:uniqueId val="{00000006-1122-4FD3-B37C-8718A799635A}"/>
            </c:ext>
          </c:extLst>
        </c:ser>
        <c:ser>
          <c:idx val="7"/>
          <c:order val="7"/>
          <c:tx>
            <c:strRef>
              <c:f>データシート!$A$34</c:f>
              <c:strCache>
                <c:ptCount val="1"/>
                <c:pt idx="0">
                  <c:v>上水道事業特別会計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1.64</c:v>
                </c:pt>
                <c:pt idx="2">
                  <c:v>#N/A</c:v>
                </c:pt>
                <c:pt idx="3">
                  <c:v>0.24</c:v>
                </c:pt>
                <c:pt idx="4">
                  <c:v>#N/A</c:v>
                </c:pt>
                <c:pt idx="5">
                  <c:v>2</c:v>
                </c:pt>
                <c:pt idx="6">
                  <c:v>#N/A</c:v>
                </c:pt>
                <c:pt idx="7">
                  <c:v>2.5499999999999998</c:v>
                </c:pt>
                <c:pt idx="8">
                  <c:v>#N/A</c:v>
                </c:pt>
                <c:pt idx="9">
                  <c:v>2.73</c:v>
                </c:pt>
              </c:numCache>
            </c:numRef>
          </c:val>
          <c:extLst xmlns:c16r2="http://schemas.microsoft.com/office/drawing/2015/06/chart">
            <c:ext xmlns:c16="http://schemas.microsoft.com/office/drawing/2014/chart" uri="{C3380CC4-5D6E-409C-BE32-E72D297353CC}">
              <c16:uniqueId val="{00000007-1122-4FD3-B37C-8718A799635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7.69</c:v>
                </c:pt>
                <c:pt idx="2">
                  <c:v>#N/A</c:v>
                </c:pt>
                <c:pt idx="3">
                  <c:v>4.25</c:v>
                </c:pt>
                <c:pt idx="4">
                  <c:v>#N/A</c:v>
                </c:pt>
                <c:pt idx="5">
                  <c:v>5.33</c:v>
                </c:pt>
                <c:pt idx="6">
                  <c:v>#N/A</c:v>
                </c:pt>
                <c:pt idx="7">
                  <c:v>5.51</c:v>
                </c:pt>
                <c:pt idx="8">
                  <c:v>#N/A</c:v>
                </c:pt>
                <c:pt idx="9">
                  <c:v>8.5299999999999994</c:v>
                </c:pt>
              </c:numCache>
            </c:numRef>
          </c:val>
          <c:extLst xmlns:c16r2="http://schemas.microsoft.com/office/drawing/2015/06/chart">
            <c:ext xmlns:c16="http://schemas.microsoft.com/office/drawing/2014/chart" uri="{C3380CC4-5D6E-409C-BE32-E72D297353CC}">
              <c16:uniqueId val="{00000008-1122-4FD3-B37C-8718A799635A}"/>
            </c:ext>
          </c:extLst>
        </c:ser>
        <c:ser>
          <c:idx val="9"/>
          <c:order val="9"/>
          <c:tx>
            <c:strRef>
              <c:f>データシート!$A$36</c:f>
              <c:strCache>
                <c:ptCount val="1"/>
                <c:pt idx="0">
                  <c:v>住宅新築等貸付事業特別会計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0.56000000000000005</c:v>
                </c:pt>
                <c:pt idx="1">
                  <c:v>#N/A</c:v>
                </c:pt>
                <c:pt idx="2">
                  <c:v>0.59</c:v>
                </c:pt>
                <c:pt idx="3">
                  <c:v>#N/A</c:v>
                </c:pt>
                <c:pt idx="4">
                  <c:v>0.61</c:v>
                </c:pt>
                <c:pt idx="5">
                  <c:v>#N/A</c:v>
                </c:pt>
                <c:pt idx="6">
                  <c:v>0.56999999999999995</c:v>
                </c:pt>
                <c:pt idx="7">
                  <c:v>#N/A</c:v>
                </c:pt>
                <c:pt idx="8">
                  <c:v>0.59</c:v>
                </c:pt>
                <c:pt idx="9">
                  <c:v>#N/A</c:v>
                </c:pt>
              </c:numCache>
            </c:numRef>
          </c:val>
          <c:extLst xmlns:c16r2="http://schemas.microsoft.com/office/drawing/2015/06/chart">
            <c:ext xmlns:c16="http://schemas.microsoft.com/office/drawing/2014/chart" uri="{C3380CC4-5D6E-409C-BE32-E72D297353CC}">
              <c16:uniqueId val="{00000009-1122-4FD3-B37C-8718A799635A}"/>
            </c:ext>
          </c:extLst>
        </c:ser>
        <c:dLbls>
          <c:showLegendKey val="0"/>
          <c:showVal val="0"/>
          <c:showCatName val="0"/>
          <c:showSerName val="0"/>
          <c:showPercent val="0"/>
          <c:showBubbleSize val="0"/>
        </c:dLbls>
        <c:gapWidth val="150"/>
        <c:overlap val="100"/>
        <c:axId val="118126848"/>
        <c:axId val="118128640"/>
      </c:barChart>
      <c:catAx>
        <c:axId val="11812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128640"/>
        <c:crosses val="autoZero"/>
        <c:auto val="1"/>
        <c:lblAlgn val="ctr"/>
        <c:lblOffset val="100"/>
        <c:tickLblSkip val="1"/>
        <c:tickMarkSkip val="1"/>
        <c:noMultiLvlLbl val="0"/>
      </c:catAx>
      <c:valAx>
        <c:axId val="11812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26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1098</c:v>
                </c:pt>
                <c:pt idx="5">
                  <c:v>1113</c:v>
                </c:pt>
                <c:pt idx="8">
                  <c:v>1118</c:v>
                </c:pt>
                <c:pt idx="11">
                  <c:v>1153</c:v>
                </c:pt>
                <c:pt idx="14">
                  <c:v>1192</c:v>
                </c:pt>
              </c:numCache>
            </c:numRef>
          </c:val>
          <c:extLst xmlns:c16r2="http://schemas.microsoft.com/office/drawing/2015/06/chart">
            <c:ext xmlns:c16="http://schemas.microsoft.com/office/drawing/2014/chart" uri="{C3380CC4-5D6E-409C-BE32-E72D297353CC}">
              <c16:uniqueId val="{00000000-0D75-4445-AC45-F0A3639E98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D75-4445-AC45-F0A3639E98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38</c:v>
                </c:pt>
                <c:pt idx="3">
                  <c:v>36</c:v>
                </c:pt>
                <c:pt idx="6">
                  <c:v>12</c:v>
                </c:pt>
                <c:pt idx="9">
                  <c:v>9</c:v>
                </c:pt>
                <c:pt idx="12">
                  <c:v>7</c:v>
                </c:pt>
              </c:numCache>
            </c:numRef>
          </c:val>
          <c:extLst xmlns:c16r2="http://schemas.microsoft.com/office/drawing/2015/06/chart">
            <c:ext xmlns:c16="http://schemas.microsoft.com/office/drawing/2014/chart" uri="{C3380CC4-5D6E-409C-BE32-E72D297353CC}">
              <c16:uniqueId val="{00000002-0D75-4445-AC45-F0A3639E98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35</c:v>
                </c:pt>
                <c:pt idx="6">
                  <c:v>25</c:v>
                </c:pt>
                <c:pt idx="9">
                  <c:v>32</c:v>
                </c:pt>
                <c:pt idx="12">
                  <c:v>31</c:v>
                </c:pt>
              </c:numCache>
            </c:numRef>
          </c:val>
          <c:extLst xmlns:c16r2="http://schemas.microsoft.com/office/drawing/2015/06/chart">
            <c:ext xmlns:c16="http://schemas.microsoft.com/office/drawing/2014/chart" uri="{C3380CC4-5D6E-409C-BE32-E72D297353CC}">
              <c16:uniqueId val="{00000003-0D75-4445-AC45-F0A3639E98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602</c:v>
                </c:pt>
                <c:pt idx="3">
                  <c:v>590</c:v>
                </c:pt>
                <c:pt idx="6">
                  <c:v>597</c:v>
                </c:pt>
                <c:pt idx="9">
                  <c:v>722</c:v>
                </c:pt>
                <c:pt idx="12">
                  <c:v>731</c:v>
                </c:pt>
              </c:numCache>
            </c:numRef>
          </c:val>
          <c:extLst xmlns:c16r2="http://schemas.microsoft.com/office/drawing/2015/06/chart">
            <c:ext xmlns:c16="http://schemas.microsoft.com/office/drawing/2014/chart" uri="{C3380CC4-5D6E-409C-BE32-E72D297353CC}">
              <c16:uniqueId val="{00000004-0D75-4445-AC45-F0A3639E98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D75-4445-AC45-F0A3639E98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D75-4445-AC45-F0A3639E98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1078</c:v>
                </c:pt>
                <c:pt idx="3">
                  <c:v>986</c:v>
                </c:pt>
                <c:pt idx="6">
                  <c:v>975</c:v>
                </c:pt>
                <c:pt idx="9">
                  <c:v>1020</c:v>
                </c:pt>
                <c:pt idx="12">
                  <c:v>982</c:v>
                </c:pt>
              </c:numCache>
            </c:numRef>
          </c:val>
          <c:extLst xmlns:c16r2="http://schemas.microsoft.com/office/drawing/2015/06/chart">
            <c:ext xmlns:c16="http://schemas.microsoft.com/office/drawing/2014/chart" uri="{C3380CC4-5D6E-409C-BE32-E72D297353CC}">
              <c16:uniqueId val="{00000007-0D75-4445-AC45-F0A3639E983A}"/>
            </c:ext>
          </c:extLst>
        </c:ser>
        <c:dLbls>
          <c:showLegendKey val="0"/>
          <c:showVal val="0"/>
          <c:showCatName val="0"/>
          <c:showSerName val="0"/>
          <c:showPercent val="0"/>
          <c:showBubbleSize val="0"/>
        </c:dLbls>
        <c:gapWidth val="100"/>
        <c:overlap val="100"/>
        <c:axId val="111627264"/>
        <c:axId val="111633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654</c:v>
                </c:pt>
                <c:pt idx="2">
                  <c:v>#N/A</c:v>
                </c:pt>
                <c:pt idx="3">
                  <c:v>#N/A</c:v>
                </c:pt>
                <c:pt idx="4">
                  <c:v>534</c:v>
                </c:pt>
                <c:pt idx="5">
                  <c:v>#N/A</c:v>
                </c:pt>
                <c:pt idx="6">
                  <c:v>#N/A</c:v>
                </c:pt>
                <c:pt idx="7">
                  <c:v>491</c:v>
                </c:pt>
                <c:pt idx="8">
                  <c:v>#N/A</c:v>
                </c:pt>
                <c:pt idx="9">
                  <c:v>#N/A</c:v>
                </c:pt>
                <c:pt idx="10">
                  <c:v>630</c:v>
                </c:pt>
                <c:pt idx="11">
                  <c:v>#N/A</c:v>
                </c:pt>
                <c:pt idx="12">
                  <c:v>#N/A</c:v>
                </c:pt>
                <c:pt idx="13">
                  <c:v>559</c:v>
                </c:pt>
                <c:pt idx="14">
                  <c:v>#N/A</c:v>
                </c:pt>
              </c:numCache>
            </c:numRef>
          </c:val>
          <c:smooth val="0"/>
          <c:extLst xmlns:c16r2="http://schemas.microsoft.com/office/drawing/2015/06/chart">
            <c:ext xmlns:c16="http://schemas.microsoft.com/office/drawing/2014/chart" uri="{C3380CC4-5D6E-409C-BE32-E72D297353CC}">
              <c16:uniqueId val="{00000008-0D75-4445-AC45-F0A3639E983A}"/>
            </c:ext>
          </c:extLst>
        </c:ser>
        <c:dLbls>
          <c:showLegendKey val="0"/>
          <c:showVal val="0"/>
          <c:showCatName val="0"/>
          <c:showSerName val="0"/>
          <c:showPercent val="0"/>
          <c:showBubbleSize val="0"/>
        </c:dLbls>
        <c:marker val="1"/>
        <c:smooth val="0"/>
        <c:axId val="111627264"/>
        <c:axId val="111633536"/>
      </c:lineChart>
      <c:catAx>
        <c:axId val="11162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633536"/>
        <c:crosses val="autoZero"/>
        <c:auto val="1"/>
        <c:lblAlgn val="ctr"/>
        <c:lblOffset val="100"/>
        <c:tickLblSkip val="1"/>
        <c:tickMarkSkip val="1"/>
        <c:noMultiLvlLbl val="0"/>
      </c:catAx>
      <c:valAx>
        <c:axId val="11163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2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13168</c:v>
                </c:pt>
                <c:pt idx="5">
                  <c:v>13146</c:v>
                </c:pt>
                <c:pt idx="8">
                  <c:v>12565</c:v>
                </c:pt>
                <c:pt idx="11">
                  <c:v>12047</c:v>
                </c:pt>
                <c:pt idx="14">
                  <c:v>11388</c:v>
                </c:pt>
              </c:numCache>
            </c:numRef>
          </c:val>
          <c:extLst xmlns:c16r2="http://schemas.microsoft.com/office/drawing/2015/06/chart">
            <c:ext xmlns:c16="http://schemas.microsoft.com/office/drawing/2014/chart" uri="{C3380CC4-5D6E-409C-BE32-E72D297353CC}">
              <c16:uniqueId val="{00000000-C1E3-43A2-BA97-B8C8EC873A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67</c:v>
                </c:pt>
                <c:pt idx="5">
                  <c:v>48</c:v>
                </c:pt>
                <c:pt idx="8">
                  <c:v>37</c:v>
                </c:pt>
                <c:pt idx="11">
                  <c:v>32</c:v>
                </c:pt>
                <c:pt idx="14">
                  <c:v>24</c:v>
                </c:pt>
              </c:numCache>
            </c:numRef>
          </c:val>
          <c:extLst xmlns:c16r2="http://schemas.microsoft.com/office/drawing/2015/06/chart">
            <c:ext xmlns:c16="http://schemas.microsoft.com/office/drawing/2014/chart" uri="{C3380CC4-5D6E-409C-BE32-E72D297353CC}">
              <c16:uniqueId val="{00000001-C1E3-43A2-BA97-B8C8EC873A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1429</c:v>
                </c:pt>
                <c:pt idx="5">
                  <c:v>1772</c:v>
                </c:pt>
                <c:pt idx="8">
                  <c:v>2055</c:v>
                </c:pt>
                <c:pt idx="11">
                  <c:v>1761</c:v>
                </c:pt>
                <c:pt idx="14">
                  <c:v>1949</c:v>
                </c:pt>
              </c:numCache>
            </c:numRef>
          </c:val>
          <c:extLst xmlns:c16r2="http://schemas.microsoft.com/office/drawing/2015/06/chart">
            <c:ext xmlns:c16="http://schemas.microsoft.com/office/drawing/2014/chart" uri="{C3380CC4-5D6E-409C-BE32-E72D297353CC}">
              <c16:uniqueId val="{00000002-C1E3-43A2-BA97-B8C8EC873A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E3-43A2-BA97-B8C8EC873A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1E3-43A2-BA97-B8C8EC873A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E3-43A2-BA97-B8C8EC873A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1153</c:v>
                </c:pt>
                <c:pt idx="3">
                  <c:v>1072</c:v>
                </c:pt>
                <c:pt idx="6">
                  <c:v>918</c:v>
                </c:pt>
                <c:pt idx="9">
                  <c:v>858</c:v>
                </c:pt>
                <c:pt idx="12">
                  <c:v>845</c:v>
                </c:pt>
              </c:numCache>
            </c:numRef>
          </c:val>
          <c:extLst xmlns:c16r2="http://schemas.microsoft.com/office/drawing/2015/06/chart">
            <c:ext xmlns:c16="http://schemas.microsoft.com/office/drawing/2014/chart" uri="{C3380CC4-5D6E-409C-BE32-E72D297353CC}">
              <c16:uniqueId val="{00000006-C1E3-43A2-BA97-B8C8EC873A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161</c:v>
                </c:pt>
                <c:pt idx="3">
                  <c:v>272</c:v>
                </c:pt>
                <c:pt idx="6">
                  <c:v>278</c:v>
                </c:pt>
                <c:pt idx="9">
                  <c:v>261</c:v>
                </c:pt>
                <c:pt idx="12">
                  <c:v>238</c:v>
                </c:pt>
              </c:numCache>
            </c:numRef>
          </c:val>
          <c:extLst xmlns:c16r2="http://schemas.microsoft.com/office/drawing/2015/06/chart">
            <c:ext xmlns:c16="http://schemas.microsoft.com/office/drawing/2014/chart" uri="{C3380CC4-5D6E-409C-BE32-E72D297353CC}">
              <c16:uniqueId val="{00000007-C1E3-43A2-BA97-B8C8EC873A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9869</c:v>
                </c:pt>
                <c:pt idx="3">
                  <c:v>9511</c:v>
                </c:pt>
                <c:pt idx="6">
                  <c:v>9099</c:v>
                </c:pt>
                <c:pt idx="9">
                  <c:v>9174</c:v>
                </c:pt>
                <c:pt idx="12">
                  <c:v>8896</c:v>
                </c:pt>
              </c:numCache>
            </c:numRef>
          </c:val>
          <c:extLst xmlns:c16r2="http://schemas.microsoft.com/office/drawing/2015/06/chart">
            <c:ext xmlns:c16="http://schemas.microsoft.com/office/drawing/2014/chart" uri="{C3380CC4-5D6E-409C-BE32-E72D297353CC}">
              <c16:uniqueId val="{00000008-C1E3-43A2-BA97-B8C8EC873A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76</c:v>
                </c:pt>
                <c:pt idx="3">
                  <c:v>40</c:v>
                </c:pt>
                <c:pt idx="6">
                  <c:v>31</c:v>
                </c:pt>
                <c:pt idx="9">
                  <c:v>270</c:v>
                </c:pt>
                <c:pt idx="12">
                  <c:v>15</c:v>
                </c:pt>
              </c:numCache>
            </c:numRef>
          </c:val>
          <c:extLst xmlns:c16r2="http://schemas.microsoft.com/office/drawing/2015/06/chart">
            <c:ext xmlns:c16="http://schemas.microsoft.com/office/drawing/2014/chart" uri="{C3380CC4-5D6E-409C-BE32-E72D297353CC}">
              <c16:uniqueId val="{00000009-C1E3-43A2-BA97-B8C8EC873A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8814</c:v>
                </c:pt>
                <c:pt idx="3">
                  <c:v>8447</c:v>
                </c:pt>
                <c:pt idx="6">
                  <c:v>8140</c:v>
                </c:pt>
                <c:pt idx="9">
                  <c:v>6995</c:v>
                </c:pt>
                <c:pt idx="12">
                  <c:v>7518</c:v>
                </c:pt>
              </c:numCache>
            </c:numRef>
          </c:val>
          <c:extLst xmlns:c16r2="http://schemas.microsoft.com/office/drawing/2015/06/chart">
            <c:ext xmlns:c16="http://schemas.microsoft.com/office/drawing/2014/chart" uri="{C3380CC4-5D6E-409C-BE32-E72D297353CC}">
              <c16:uniqueId val="{0000000A-C1E3-43A2-BA97-B8C8EC873AB4}"/>
            </c:ext>
          </c:extLst>
        </c:ser>
        <c:dLbls>
          <c:showLegendKey val="0"/>
          <c:showVal val="0"/>
          <c:showCatName val="0"/>
          <c:showSerName val="0"/>
          <c:showPercent val="0"/>
          <c:showBubbleSize val="0"/>
        </c:dLbls>
        <c:gapWidth val="100"/>
        <c:overlap val="100"/>
        <c:axId val="118221056"/>
        <c:axId val="118497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5408</c:v>
                </c:pt>
                <c:pt idx="2">
                  <c:v>#N/A</c:v>
                </c:pt>
                <c:pt idx="3">
                  <c:v>#N/A</c:v>
                </c:pt>
                <c:pt idx="4">
                  <c:v>4377</c:v>
                </c:pt>
                <c:pt idx="5">
                  <c:v>#N/A</c:v>
                </c:pt>
                <c:pt idx="6">
                  <c:v>#N/A</c:v>
                </c:pt>
                <c:pt idx="7">
                  <c:v>3808</c:v>
                </c:pt>
                <c:pt idx="8">
                  <c:v>#N/A</c:v>
                </c:pt>
                <c:pt idx="9">
                  <c:v>#N/A</c:v>
                </c:pt>
                <c:pt idx="10">
                  <c:v>3718</c:v>
                </c:pt>
                <c:pt idx="11">
                  <c:v>#N/A</c:v>
                </c:pt>
                <c:pt idx="12">
                  <c:v>#N/A</c:v>
                </c:pt>
                <c:pt idx="13">
                  <c:v>4150</c:v>
                </c:pt>
                <c:pt idx="14">
                  <c:v>#N/A</c:v>
                </c:pt>
              </c:numCache>
            </c:numRef>
          </c:val>
          <c:smooth val="0"/>
          <c:extLst xmlns:c16r2="http://schemas.microsoft.com/office/drawing/2015/06/chart">
            <c:ext xmlns:c16="http://schemas.microsoft.com/office/drawing/2014/chart" uri="{C3380CC4-5D6E-409C-BE32-E72D297353CC}">
              <c16:uniqueId val="{0000000B-C1E3-43A2-BA97-B8C8EC873AB4}"/>
            </c:ext>
          </c:extLst>
        </c:ser>
        <c:dLbls>
          <c:showLegendKey val="0"/>
          <c:showVal val="0"/>
          <c:showCatName val="0"/>
          <c:showSerName val="0"/>
          <c:showPercent val="0"/>
          <c:showBubbleSize val="0"/>
        </c:dLbls>
        <c:marker val="1"/>
        <c:smooth val="0"/>
        <c:axId val="118221056"/>
        <c:axId val="118497664"/>
      </c:lineChart>
      <c:catAx>
        <c:axId val="11822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497664"/>
        <c:crosses val="autoZero"/>
        <c:auto val="1"/>
        <c:lblAlgn val="ctr"/>
        <c:lblOffset val="100"/>
        <c:tickLblSkip val="1"/>
        <c:tickMarkSkip val="1"/>
        <c:noMultiLvlLbl val="0"/>
      </c:catAx>
      <c:valAx>
        <c:axId val="11849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2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1632</c:v>
                </c:pt>
                <c:pt idx="1">
                  <c:v>1222</c:v>
                </c:pt>
                <c:pt idx="2">
                  <c:v>1450</c:v>
                </c:pt>
              </c:numCache>
            </c:numRef>
          </c:val>
          <c:extLst xmlns:c16r2="http://schemas.microsoft.com/office/drawing/2015/06/chart">
            <c:ext xmlns:c16="http://schemas.microsoft.com/office/drawing/2014/chart" uri="{C3380CC4-5D6E-409C-BE32-E72D297353CC}">
              <c16:uniqueId val="{00000000-41C0-419F-9B22-A29EA897EA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44</c:v>
                </c:pt>
                <c:pt idx="1">
                  <c:v>44</c:v>
                </c:pt>
                <c:pt idx="2">
                  <c:v>44</c:v>
                </c:pt>
              </c:numCache>
            </c:numRef>
          </c:val>
          <c:extLst xmlns:c16r2="http://schemas.microsoft.com/office/drawing/2015/06/chart">
            <c:ext xmlns:c16="http://schemas.microsoft.com/office/drawing/2014/chart" uri="{C3380CC4-5D6E-409C-BE32-E72D297353CC}">
              <c16:uniqueId val="{00000001-41C0-419F-9B22-A29EA897EA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1598</c:v>
                </c:pt>
                <c:pt idx="1">
                  <c:v>1707</c:v>
                </c:pt>
                <c:pt idx="2">
                  <c:v>1510</c:v>
                </c:pt>
              </c:numCache>
            </c:numRef>
          </c:val>
          <c:extLst xmlns:c16r2="http://schemas.microsoft.com/office/drawing/2015/06/chart">
            <c:ext xmlns:c16="http://schemas.microsoft.com/office/drawing/2014/chart" uri="{C3380CC4-5D6E-409C-BE32-E72D297353CC}">
              <c16:uniqueId val="{00000002-41C0-419F-9B22-A29EA897EA8A}"/>
            </c:ext>
          </c:extLst>
        </c:ser>
        <c:dLbls>
          <c:showLegendKey val="0"/>
          <c:showVal val="0"/>
          <c:showCatName val="0"/>
          <c:showSerName val="0"/>
          <c:showPercent val="0"/>
          <c:showBubbleSize val="0"/>
        </c:dLbls>
        <c:gapWidth val="120"/>
        <c:overlap val="100"/>
        <c:axId val="111490944"/>
        <c:axId val="111492480"/>
      </c:barChart>
      <c:catAx>
        <c:axId val="11149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1492480"/>
        <c:crosses val="autoZero"/>
        <c:auto val="1"/>
        <c:lblAlgn val="ctr"/>
        <c:lblOffset val="100"/>
        <c:tickLblSkip val="1"/>
        <c:tickMarkSkip val="1"/>
        <c:noMultiLvlLbl val="0"/>
      </c:catAx>
      <c:valAx>
        <c:axId val="111492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149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BD-44AE-9F37-7E9B984180D4}"/>
                </c:ext>
                <c:ext xmlns:c15="http://schemas.microsoft.com/office/drawing/2012/chart" uri="{CE6537A1-D6FC-4f65-9D91-7224C49458BB}">
                  <c15:dlblFieldTable>
                    <c15:dlblFTEntry>
                      <c15:txfldGUID>{20BCB859-2CB8-4D42-AABC-B79B883BF0F4}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BD-44AE-9F37-7E9B984180D4}"/>
                </c:ext>
                <c:ext xmlns:c15="http://schemas.microsoft.com/office/drawing/2012/chart" uri="{CE6537A1-D6FC-4f65-9D91-7224C49458BB}">
                  <c15:dlblFieldTable>
                    <c15:dlblFTEntry>
                      <c15:txfldGUID>{0BB924ED-1F6B-4C83-8ADB-1A95529E1688}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BD-44AE-9F37-7E9B984180D4}"/>
                </c:ext>
                <c:ext xmlns:c15="http://schemas.microsoft.com/office/drawing/2012/chart" uri="{CE6537A1-D6FC-4f65-9D91-7224C49458BB}">
                  <c15:dlblFieldTable>
                    <c15:dlblFTEntry>
                      <c15:txfldGUID>{3B837C3D-42DC-431B-A03A-21CB6CFA1308}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BD-44AE-9F37-7E9B984180D4}"/>
                </c:ext>
                <c:ext xmlns:c15="http://schemas.microsoft.com/office/drawing/2012/chart" uri="{CE6537A1-D6FC-4f65-9D91-7224C49458BB}">
                  <c15:dlblFieldTable>
                    <c15:dlblFTEntry>
                      <c15:txfldGUID>{095FF1DF-8C57-4058-89AC-90A57C3D6D0A}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5BD-44AE-9F37-7E9B984180D4}"/>
                </c:ext>
                <c:ext xmlns:c15="http://schemas.microsoft.com/office/drawing/2012/chart" uri="{CE6537A1-D6FC-4f65-9D91-7224C49458BB}">
                  <c15:dlblFieldTable>
                    <c15:dlblFTEntry>
                      <c15:txfldGUID>{3AC8C6CD-3FBF-4FC9-95DD-5195A1DBDD6C}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5BD-44AE-9F37-7E9B984180D4}"/>
                </c:ext>
                <c:ext xmlns:c15="http://schemas.microsoft.com/office/drawing/2012/chart" uri="{CE6537A1-D6FC-4f65-9D91-7224C49458BB}">
                  <c15:dlblFieldTable>
                    <c15:dlblFTEntry>
                      <c15:txfldGUID>{26F5FDCC-22BE-4B3E-86B2-5B18572B2492}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5BD-44AE-9F37-7E9B984180D4}"/>
                </c:ext>
                <c:ext xmlns:c15="http://schemas.microsoft.com/office/drawing/2012/chart" uri="{CE6537A1-D6FC-4f65-9D91-7224C49458BB}">
                  <c15:dlblFieldTable>
                    <c15:dlblFTEntry>
                      <c15:txfldGUID>{F863676D-03E2-45CA-804E-34976BA848A6}</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5BD-44AE-9F37-7E9B984180D4}"/>
                </c:ext>
                <c:ext xmlns:c15="http://schemas.microsoft.com/office/drawing/2012/chart" uri="{CE6537A1-D6FC-4f65-9D91-7224C49458BB}">
                  <c15:dlblFieldTable>
                    <c15:dlblFTEntry>
                      <c15:txfldGUID>{9ECF3478-CD12-4991-853E-4DD173E84FF1}</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5BD-44AE-9F37-7E9B984180D4}"/>
                </c:ext>
                <c:ext xmlns:c15="http://schemas.microsoft.com/office/drawing/2012/chart" uri="{CE6537A1-D6FC-4f65-9D91-7224C49458BB}">
                  <c15:dlblFieldTable>
                    <c15:dlblFTEntry>
                      <c15:txfldGUID>{60F2509C-9DAD-406B-AB00-C356B7201D0B}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57.1</c:v>
                </c:pt>
                <c:pt idx="32">
                  <c:v>58.4</c:v>
                </c:pt>
              </c:numCache>
            </c:numRef>
          </c:xVal>
          <c:yVal>
            <c:numRef>
              <c:f>公会計指標分析・財政指標組合せ分析表!$BP$51:$DC$51</c:f>
              <c:numCache>
                <c:formatCode>#,##0.0;"▲ "#,##0.0</c:formatCode>
                <c:ptCount val="40"/>
                <c:pt idx="24">
                  <c:v>87.9</c:v>
                </c:pt>
                <c:pt idx="32">
                  <c:v>96.2</c:v>
                </c:pt>
              </c:numCache>
            </c:numRef>
          </c:yVal>
          <c:smooth val="0"/>
          <c:extLst xmlns:c16r2="http://schemas.microsoft.com/office/drawing/2015/06/chart">
            <c:ext xmlns:c16="http://schemas.microsoft.com/office/drawing/2014/chart" uri="{C3380CC4-5D6E-409C-BE32-E72D297353CC}">
              <c16:uniqueId val="{00000009-65BD-44AE-9F37-7E9B984180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5BD-44AE-9F37-7E9B984180D4}"/>
                </c:ext>
                <c:ext xmlns:c15="http://schemas.microsoft.com/office/drawing/2012/chart" uri="{CE6537A1-D6FC-4f65-9D91-7224C49458BB}">
                  <c15:dlblFieldTable>
                    <c15:dlblFTEntry>
                      <c15:txfldGUID>{2E4C9524-9A14-4231-816A-081EB4F6601A}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BD-44AE-9F37-7E9B984180D4}"/>
                </c:ext>
                <c:ext xmlns:c15="http://schemas.microsoft.com/office/drawing/2012/chart" uri="{CE6537A1-D6FC-4f65-9D91-7224C49458BB}">
                  <c15:dlblFieldTable>
                    <c15:dlblFTEntry>
                      <c15:txfldGUID>{8204AAF8-180E-41B9-BBAA-231BB5CB97A1}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5BD-44AE-9F37-7E9B984180D4}"/>
                </c:ext>
                <c:ext xmlns:c15="http://schemas.microsoft.com/office/drawing/2012/chart" uri="{CE6537A1-D6FC-4f65-9D91-7224C49458BB}">
                  <c15:dlblFieldTable>
                    <c15:dlblFTEntry>
                      <c15:txfldGUID>{659F195F-215D-4936-AE8C-0AD109DB457D}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BD-44AE-9F37-7E9B984180D4}"/>
                </c:ext>
                <c:ext xmlns:c15="http://schemas.microsoft.com/office/drawing/2012/chart" uri="{CE6537A1-D6FC-4f65-9D91-7224C49458BB}">
                  <c15:dlblFieldTable>
                    <c15:dlblFTEntry>
                      <c15:txfldGUID>{954D8935-7885-4AB0-815C-377093C6178A}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5BD-44AE-9F37-7E9B984180D4}"/>
                </c:ext>
                <c:ext xmlns:c15="http://schemas.microsoft.com/office/drawing/2012/chart" uri="{CE6537A1-D6FC-4f65-9D91-7224C49458BB}">
                  <c15:dlblFieldTable>
                    <c15:dlblFTEntry>
                      <c15:txfldGUID>{BA512CBB-51E3-40F8-B428-2EF6870AA7D4}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5BD-44AE-9F37-7E9B984180D4}"/>
                </c:ext>
                <c:ext xmlns:c15="http://schemas.microsoft.com/office/drawing/2012/chart" uri="{CE6537A1-D6FC-4f65-9D91-7224C49458BB}">
                  <c15:dlblFieldTable>
                    <c15:dlblFTEntry>
                      <c15:txfldGUID>{1D8C20E4-71AC-4898-A5F1-EA6C0520D2DD}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5BD-44AE-9F37-7E9B984180D4}"/>
                </c:ext>
                <c:ext xmlns:c15="http://schemas.microsoft.com/office/drawing/2012/chart" uri="{CE6537A1-D6FC-4f65-9D91-7224C49458BB}">
                  <c15:dlblFieldTable>
                    <c15:dlblFTEntry>
                      <c15:txfldGUID>{9FCD5FFA-C8CD-43F4-B255-6A031853E8FB}</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5BD-44AE-9F37-7E9B984180D4}"/>
                </c:ext>
                <c:ext xmlns:c15="http://schemas.microsoft.com/office/drawing/2012/chart" uri="{CE6537A1-D6FC-4f65-9D91-7224C49458BB}">
                  <c15:dlblFieldTable>
                    <c15:dlblFTEntry>
                      <c15:txfldGUID>{70641630-C6D1-4C80-9247-7FE349BA73D2}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5BD-44AE-9F37-7E9B984180D4}"/>
                </c:ext>
                <c:ext xmlns:c15="http://schemas.microsoft.com/office/drawing/2012/chart" uri="{CE6537A1-D6FC-4f65-9D91-7224C49458BB}">
                  <c15:dlblFieldTable>
                    <c15:dlblFTEntry>
                      <c15:txfldGUID>{BEFC9AE2-51D5-4EFF-BDC7-78D4784DEBDF}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59.8</c:v>
                </c:pt>
                <c:pt idx="32">
                  <c:v>60.5</c:v>
                </c:pt>
              </c:numCache>
            </c:numRef>
          </c:xVal>
          <c:yVal>
            <c:numRef>
              <c:f>公会計指標分析・財政指標組合せ分析表!$BP$55:$DC$55</c:f>
              <c:numCache>
                <c:formatCode>#,##0.0;"▲ "#,##0.0</c:formatCode>
                <c:ptCount val="40"/>
                <c:pt idx="24">
                  <c:v>51.4</c:v>
                </c:pt>
                <c:pt idx="32">
                  <c:v>46.8</c:v>
                </c:pt>
              </c:numCache>
            </c:numRef>
          </c:yVal>
          <c:smooth val="0"/>
          <c:extLst xmlns:c16r2="http://schemas.microsoft.com/office/drawing/2015/06/chart">
            <c:ext xmlns:c16="http://schemas.microsoft.com/office/drawing/2014/chart" uri="{C3380CC4-5D6E-409C-BE32-E72D297353CC}">
              <c16:uniqueId val="{00000013-65BD-44AE-9F37-7E9B984180D4}"/>
            </c:ext>
          </c:extLst>
        </c:ser>
        <c:dLbls>
          <c:showLegendKey val="0"/>
          <c:showVal val="1"/>
          <c:showCatName val="0"/>
          <c:showSerName val="0"/>
          <c:showPercent val="0"/>
          <c:showBubbleSize val="0"/>
        </c:dLbls>
        <c:axId val="118432512"/>
        <c:axId val="118434432"/>
      </c:scatterChart>
      <c:valAx>
        <c:axId val="118432512"/>
        <c:scaling>
          <c:orientation val="minMax"/>
          <c:max val="60.80000000000000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434432"/>
        <c:crosses val="autoZero"/>
        <c:crossBetween val="midCat"/>
      </c:valAx>
      <c:valAx>
        <c:axId val="118434432"/>
        <c:scaling>
          <c:orientation val="minMax"/>
          <c:max val="105"/>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432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0CF-4E8D-AC5A-3E22F04C9A34}"/>
                </c:ext>
                <c:ext xmlns:c15="http://schemas.microsoft.com/office/drawing/2012/chart" uri="{CE6537A1-D6FC-4f65-9D91-7224C49458BB}">
                  <c15:dlblFieldTable>
                    <c15:dlblFTEntry>
                      <c15:txfldGUID>{C7979B59-D346-4F37-9CAD-0C5B68C34FDB}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0CF-4E8D-AC5A-3E22F04C9A34}"/>
                </c:ext>
                <c:ext xmlns:c15="http://schemas.microsoft.com/office/drawing/2012/chart" uri="{CE6537A1-D6FC-4f65-9D91-7224C49458BB}">
                  <c15:dlblFieldTable>
                    <c15:dlblFTEntry>
                      <c15:txfldGUID>{85EE5239-FFD7-4163-83F3-2EFC7284A688}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0CF-4E8D-AC5A-3E22F04C9A34}"/>
                </c:ext>
                <c:ext xmlns:c15="http://schemas.microsoft.com/office/drawing/2012/chart" uri="{CE6537A1-D6FC-4f65-9D91-7224C49458BB}">
                  <c15:dlblFieldTable>
                    <c15:dlblFTEntry>
                      <c15:txfldGUID>{960913DB-DA8F-4B58-A67D-86C4451C87CC}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0CF-4E8D-AC5A-3E22F04C9A34}"/>
                </c:ext>
                <c:ext xmlns:c15="http://schemas.microsoft.com/office/drawing/2012/chart" uri="{CE6537A1-D6FC-4f65-9D91-7224C49458BB}">
                  <c15:dlblFieldTable>
                    <c15:dlblFTEntry>
                      <c15:txfldGUID>{A2F955E8-F602-4433-AB7E-097898A514B2}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0CF-4E8D-AC5A-3E22F04C9A34}"/>
                </c:ext>
                <c:ext xmlns:c15="http://schemas.microsoft.com/office/drawing/2012/chart" uri="{CE6537A1-D6FC-4f65-9D91-7224C49458BB}">
                  <c15:dlblFieldTable>
                    <c15:dlblFTEntry>
                      <c15:txfldGUID>{F0237279-DBCD-4F52-94CE-3A9D68DEB189}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0CF-4E8D-AC5A-3E22F04C9A34}"/>
                </c:ext>
                <c:ext xmlns:c15="http://schemas.microsoft.com/office/drawing/2012/chart" uri="{CE6537A1-D6FC-4f65-9D91-7224C49458BB}">
                  <c15:dlblFieldTable>
                    <c15:dlblFTEntry>
                      <c15:txfldGUID>{3E004EC3-8D09-44E8-9006-D59E3C73EAB7}</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3885850586754218E-2"/>
                  <c:y val="-4.349592131553585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0CF-4E8D-AC5A-3E22F04C9A34}"/>
                </c:ext>
                <c:ext xmlns:c15="http://schemas.microsoft.com/office/drawing/2012/chart" uri="{CE6537A1-D6FC-4f65-9D91-7224C49458BB}">
                  <c15:dlblFieldTable>
                    <c15:dlblFTEntry>
                      <c15:txfldGUID>{FF96CFAA-7093-4775-88A1-A2A588C9FE25}</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9510132651467113E-2"/>
                  <c:y val="-8.133737286005200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0CF-4E8D-AC5A-3E22F04C9A34}"/>
                </c:ext>
                <c:ext xmlns:c15="http://schemas.microsoft.com/office/drawing/2012/chart" uri="{CE6537A1-D6FC-4f65-9D91-7224C49458BB}">
                  <c15:dlblFieldTable>
                    <c15:dlblFTEntry>
                      <c15:txfldGUID>{E57C7E65-338F-4EFC-9727-250C616A89B1}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0CF-4E8D-AC5A-3E22F04C9A34}"/>
                </c:ext>
                <c:ext xmlns:c15="http://schemas.microsoft.com/office/drawing/2012/chart" uri="{CE6537A1-D6FC-4f65-9D91-7224C49458BB}">
                  <c15:dlblFieldTable>
                    <c15:dlblFTEntry>
                      <c15:txfldGUID>{5550540E-F09F-4D22-851A-55E3BA35FE08}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16.399999999999999</c:v>
                </c:pt>
                <c:pt idx="8">
                  <c:v>14.8</c:v>
                </c:pt>
                <c:pt idx="16">
                  <c:v>13</c:v>
                </c:pt>
                <c:pt idx="24">
                  <c:v>12.9</c:v>
                </c:pt>
                <c:pt idx="32">
                  <c:v>13</c:v>
                </c:pt>
              </c:numCache>
            </c:numRef>
          </c:xVal>
          <c:yVal>
            <c:numRef>
              <c:f>公会計指標分析・財政指標組合せ分析表!$BP$73:$DC$73</c:f>
              <c:numCache>
                <c:formatCode>#,##0.0;"▲ "#,##0.0</c:formatCode>
                <c:ptCount val="40"/>
                <c:pt idx="0">
                  <c:v>126.7</c:v>
                </c:pt>
                <c:pt idx="8">
                  <c:v>103.1</c:v>
                </c:pt>
                <c:pt idx="16">
                  <c:v>87.9</c:v>
                </c:pt>
                <c:pt idx="24">
                  <c:v>87.9</c:v>
                </c:pt>
                <c:pt idx="32">
                  <c:v>96.2</c:v>
                </c:pt>
              </c:numCache>
            </c:numRef>
          </c:yVal>
          <c:smooth val="0"/>
          <c:extLst xmlns:c16r2="http://schemas.microsoft.com/office/drawing/2015/06/chart">
            <c:ext xmlns:c16="http://schemas.microsoft.com/office/drawing/2014/chart" uri="{C3380CC4-5D6E-409C-BE32-E72D297353CC}">
              <c16:uniqueId val="{00000009-30CF-4E8D-AC5A-3E22F04C9A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0CF-4E8D-AC5A-3E22F04C9A34}"/>
                </c:ext>
                <c:ext xmlns:c15="http://schemas.microsoft.com/office/drawing/2012/chart" uri="{CE6537A1-D6FC-4f65-9D91-7224C49458BB}">
                  <c15:dlblFieldTable>
                    <c15:dlblFTEntry>
                      <c15:txfldGUID>{B670EEB3-3F47-4430-904E-C72EB6B7D3D6}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0CF-4E8D-AC5A-3E22F04C9A34}"/>
                </c:ext>
                <c:ext xmlns:c15="http://schemas.microsoft.com/office/drawing/2012/chart" uri="{CE6537A1-D6FC-4f65-9D91-7224C49458BB}">
                  <c15:dlblFieldTable>
                    <c15:dlblFTEntry>
                      <c15:txfldGUID>{F810FB35-807A-40B4-BE9E-DEAF2D6F878D}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0CF-4E8D-AC5A-3E22F04C9A34}"/>
                </c:ext>
                <c:ext xmlns:c15="http://schemas.microsoft.com/office/drawing/2012/chart" uri="{CE6537A1-D6FC-4f65-9D91-7224C49458BB}">
                  <c15:dlblFieldTable>
                    <c15:dlblFTEntry>
                      <c15:txfldGUID>{17C79897-846D-49FC-B1D2-3258E86BB216}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0CF-4E8D-AC5A-3E22F04C9A34}"/>
                </c:ext>
                <c:ext xmlns:c15="http://schemas.microsoft.com/office/drawing/2012/chart" uri="{CE6537A1-D6FC-4f65-9D91-7224C49458BB}">
                  <c15:dlblFieldTable>
                    <c15:dlblFTEntry>
                      <c15:txfldGUID>{8306DE6F-D6C6-476C-BC6D-290CB79ABCE5}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0CF-4E8D-AC5A-3E22F04C9A34}"/>
                </c:ext>
                <c:ext xmlns:c15="http://schemas.microsoft.com/office/drawing/2012/chart" uri="{CE6537A1-D6FC-4f65-9D91-7224C49458BB}">
                  <c15:dlblFieldTable>
                    <c15:dlblFTEntry>
                      <c15:txfldGUID>{3C176D1B-F439-45CE-9D56-8CCFCB033943}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0CF-4E8D-AC5A-3E22F04C9A34}"/>
                </c:ext>
                <c:ext xmlns:c15="http://schemas.microsoft.com/office/drawing/2012/chart" uri="{CE6537A1-D6FC-4f65-9D91-7224C49458BB}">
                  <c15:dlblFieldTable>
                    <c15:dlblFTEntry>
                      <c15:txfldGUID>{3502B891-D586-4A8B-930E-648D89F28491}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0CF-4E8D-AC5A-3E22F04C9A34}"/>
                </c:ext>
                <c:ext xmlns:c15="http://schemas.microsoft.com/office/drawing/2012/chart" uri="{CE6537A1-D6FC-4f65-9D91-7224C49458BB}">
                  <c15:dlblFieldTable>
                    <c15:dlblFTEntry>
                      <c15:txfldGUID>{F0815128-B4CE-4620-A360-EC2556612E66}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0CF-4E8D-AC5A-3E22F04C9A34}"/>
                </c:ext>
                <c:ext xmlns:c15="http://schemas.microsoft.com/office/drawing/2012/chart" uri="{CE6537A1-D6FC-4f65-9D91-7224C49458BB}">
                  <c15:dlblFieldTable>
                    <c15:dlblFTEntry>
                      <c15:txfldGUID>{2635AE7D-C950-426A-8B01-8A0E590E2E3D}</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0CF-4E8D-AC5A-3E22F04C9A34}"/>
                </c:ext>
                <c:ext xmlns:c15="http://schemas.microsoft.com/office/drawing/2012/chart" uri="{CE6537A1-D6FC-4f65-9D91-7224C49458BB}">
                  <c15:dlblFieldTable>
                    <c15:dlblFTEntry>
                      <c15:txfldGUID>{2389573F-C521-4A65-A820-3F208CD5CD44}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10.8</c:v>
                </c:pt>
                <c:pt idx="24">
                  <c:v>10.199999999999999</c:v>
                </c:pt>
                <c:pt idx="32">
                  <c:v>9.9</c:v>
                </c:pt>
              </c:numCache>
            </c:numRef>
          </c:xVal>
          <c:yVal>
            <c:numRef>
              <c:f>公会計指標分析・財政指標組合せ分析表!$BP$77:$DC$77</c:f>
              <c:numCache>
                <c:formatCode>#,##0.0;"▲ "#,##0.0</c:formatCode>
                <c:ptCount val="40"/>
                <c:pt idx="0">
                  <c:v>58.8</c:v>
                </c:pt>
                <c:pt idx="8">
                  <c:v>49.7</c:v>
                </c:pt>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30CF-4E8D-AC5A-3E22F04C9A34}"/>
            </c:ext>
          </c:extLst>
        </c:ser>
        <c:dLbls>
          <c:showLegendKey val="0"/>
          <c:showVal val="1"/>
          <c:showCatName val="0"/>
          <c:showSerName val="0"/>
          <c:showPercent val="0"/>
          <c:showBubbleSize val="0"/>
        </c:dLbls>
        <c:axId val="119316864"/>
        <c:axId val="119318784"/>
      </c:scatterChart>
      <c:valAx>
        <c:axId val="119316864"/>
        <c:scaling>
          <c:orientation val="minMax"/>
          <c:max val="17"/>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318784"/>
        <c:crosses val="autoZero"/>
        <c:crossBetween val="midCat"/>
      </c:valAx>
      <c:valAx>
        <c:axId val="119318784"/>
        <c:scaling>
          <c:orientation val="minMax"/>
          <c:max val="141"/>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3168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実質公債費比率を押し上げる主因となっているのは、一般会計元利償還金と下水道事業債に対する一般会計からの繰出金である。</a:t>
          </a:r>
        </a:p>
        <a:p>
          <a:r>
            <a:rPr kumimoji="1" lang="ja-JP" altLang="en-US" sz="1400">
              <a:latin typeface="ＭＳ ゴシック" pitchFamily="49" charset="-128"/>
              <a:ea typeface="ＭＳ ゴシック" pitchFamily="49" charset="-128"/>
            </a:rPr>
            <a:t>一般会計の元利償還金は今後も緩やかに減少していく見込みであるが、下水道事業債への繰出金は元利償還金がピークを迎え高い水準で横ばいが続く見込みである。</a:t>
          </a:r>
        </a:p>
        <a:p>
          <a:r>
            <a:rPr kumimoji="1" lang="ja-JP" altLang="en-US" sz="1400">
              <a:latin typeface="ＭＳ ゴシック" pitchFamily="49" charset="-128"/>
              <a:ea typeface="ＭＳ ゴシック" pitchFamily="49" charset="-128"/>
            </a:rPr>
            <a:t>今後も特別会計の歳出抑制、歳入確保の取組みによる繰出金の抑制と、一般会計事業債の借入に対する注意が必要となっている。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主な要素である一般会計等に係る地方債の現在高、公営企業債等繰入見込額の減少に伴い、将来負担額は緩やかに減少してきているが、最も大きな将来負担である下水道事業債への繰出し見込み額は今後も高い水準で横ばいが続く見込みであり、引き続き注意が必要となっている。</a:t>
          </a:r>
        </a:p>
        <a:p>
          <a:r>
            <a:rPr kumimoji="1" lang="ja-JP" altLang="en-US" sz="1400">
              <a:latin typeface="ＭＳ ゴシック" pitchFamily="49" charset="-128"/>
              <a:ea typeface="ＭＳ ゴシック" pitchFamily="49" charset="-128"/>
            </a:rPr>
            <a:t>下水道事業会計を含み借入に対し注意するとともに、可能な限り財政調整基金を減らさないよう財政規律に努め、将来負担に備える取り組みが必要となっている。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鳥取県北栄町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百万円増額となっているが、これは財政調整基金の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百万円増が主な要因となっている。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年度に鳥取県中部地震で財政調整基金を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億円余り取り崩したが、平成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年度は地震の災害復旧に伴う補助金等財源確保等により財政調整基金の積み立てを行う事となった事が主な理由となる。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財政調整基金については地震・風水害等災害に対する備えとして一定程度必要と考える。今後も普通交付税の大幅な減額等町財政は大変厳しい見通しとなっており基金は必要に応じて取崩し又は積立を行う。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特目基金は、毎年必要に応じて基金の目的に沿った使途となる様、基金管理を行う。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・まちづくり振興基金は合併に伴うまちづくりの振興に資するために基金を使用する。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・ふるさと北栄基金は町の発展及び町の豊かな自然環境の継承を願う個人又は団体から広く寄附金を募り、その寄附金を財源として、夢のある個性豊かなまちづくりに資することを目的とする。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・砂丘地振興基金は風力発電所を核とした周辺の砂丘地振興基本構想の具現化に伴う事業実施経費に充てることを目的とする。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・公共下水道推進基金は公共下水道事業の推進及び整備促進を図ることを目的とする。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・ふるさと農村活性化基金は地域住民が共同して行う農業用用排水施設等の維持及び強化に係る活動等を推進し、もって地域農村の活性化を図ることを目的とする。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ふるさと北栄基金は前年度頂戴したふるさと納税寄付金を次年度の目的事業へ充当するための基金となっている。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年度は基金積立ルールの改正を行った為に積立額は大幅に減額した。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公共下水道推進基金は平成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年度に下水道事業が公営企業法の適用を受ける事業会計となるため平成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年度中に基金を全て取崩し基金条例は廃止とする。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その他の特目基金は毎年必要に応じて基金の目的に沿った使途となる様基金管理を行う。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年度は鳥取県中部地震による災害救助及び災害復旧のため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億円余りの基金取り崩しとなった。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年度の決算により繰越金等余剰金が多くあり、財政調整基金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地震・風水害等災害に対する備えてして財政調整基金は一定程度必要と考える。今後も普通交付税の大幅な減額等町財政は大変厳しい見通しとなっており基金は必要に応じて取崩し又は積立を行う。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現状としては積立金利子のみを定期的に積み立てているが、今後については財政状況を総合的に判断しながら適正に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15,270
15,150
56.94
10,112,973
9,632,214
436,195
5,496,759
7,517,926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a:t>
          </a:r>
          <a:r>
            <a:rPr kumimoji="1" lang="en-US" altLang="ja-JP" sz="1100">
              <a:latin typeface="ＭＳ Ｐゴシック" panose="020B0600070205080204" pitchFamily="50" charset="-128"/>
              <a:ea typeface="ＭＳ Ｐゴシック" panose="020B0600070205080204" pitchFamily="50" charset="-128"/>
            </a:rPr>
            <a:t>58.4</a:t>
          </a:r>
          <a:r>
            <a:rPr kumimoji="1" lang="ja-JP" altLang="en-US" sz="1100">
              <a:latin typeface="ＭＳ Ｐゴシック" panose="020B0600070205080204" pitchFamily="50" charset="-128"/>
              <a:ea typeface="ＭＳ Ｐゴシック" panose="020B0600070205080204" pitchFamily="50" charset="-128"/>
            </a:rPr>
            <a:t>ポイントと類似団体との比較では</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ポイント低い数値となった。</a:t>
          </a:r>
        </a:p>
        <a:p>
          <a:r>
            <a:rPr kumimoji="1" lang="ja-JP" altLang="en-US" sz="1100">
              <a:latin typeface="ＭＳ Ｐゴシック" panose="020B0600070205080204" pitchFamily="50" charset="-128"/>
              <a:ea typeface="ＭＳ Ｐゴシック" panose="020B0600070205080204" pitchFamily="50" charset="-128"/>
            </a:rPr>
            <a:t>　ただし、個別の施設を見れば、公民館等老朽化した施設が多いので、今後、施設の長寿命化及び更新費用が町の財政に重くのしかかってくることに対してより一層、財源確保に努める必要がある。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112412</xdr:rowOff>
    </xdr:from>
    <xdr:ext cx="405111" cy="259045"/>
    <xdr:sp macro="" textlink="">
      <xdr:nvSpPr>
        <xdr:cNvPr id="67" name="有形固定資産減価償却率平均値テキスト"/>
        <xdr:cNvSpPr txBox="1"/>
      </xdr:nvSpPr>
      <xdr:spPr>
        <a:xfrm>
          <a:off x="4813300" y="602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8763</xdr:rowOff>
    </xdr:from>
    <xdr:to>
      <xdr:col>23</xdr:col>
      <xdr:colOff>136525</xdr:colOff>
      <xdr:row>32</xdr:row>
      <xdr:rowOff>110363</xdr:rowOff>
    </xdr:to>
    <xdr:sp macro="" textlink="">
      <xdr:nvSpPr>
        <xdr:cNvPr id="76" name="楕円 75"/>
        <xdr:cNvSpPr/>
      </xdr:nvSpPr>
      <xdr:spPr>
        <a:xfrm>
          <a:off x="47117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158640</xdr:rowOff>
    </xdr:from>
    <xdr:ext cx="405111" cy="259045"/>
    <xdr:sp macro="" textlink="">
      <xdr:nvSpPr>
        <xdr:cNvPr id="77" name="有形固定資産減価償却率該当値テキスト"/>
        <xdr:cNvSpPr txBox="1"/>
      </xdr:nvSpPr>
      <xdr:spPr>
        <a:xfrm>
          <a:off x="4813300" y="624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64897</xdr:rowOff>
    </xdr:from>
    <xdr:to>
      <xdr:col>19</xdr:col>
      <xdr:colOff>187325</xdr:colOff>
      <xdr:row>32</xdr:row>
      <xdr:rowOff>166497</xdr:rowOff>
    </xdr:to>
    <xdr:sp macro="" textlink="">
      <xdr:nvSpPr>
        <xdr:cNvPr id="78" name="楕円 77"/>
        <xdr:cNvSpPr/>
      </xdr:nvSpPr>
      <xdr:spPr>
        <a:xfrm>
          <a:off x="4000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59563</xdr:rowOff>
    </xdr:from>
    <xdr:to>
      <xdr:col>23</xdr:col>
      <xdr:colOff>85725</xdr:colOff>
      <xdr:row>32</xdr:row>
      <xdr:rowOff>115697</xdr:rowOff>
    </xdr:to>
    <xdr:cxnSp macro="">
      <xdr:nvCxnSpPr>
        <xdr:cNvPr id="79" name="直線コネクタ 78"/>
        <xdr:cNvCxnSpPr/>
      </xdr:nvCxnSpPr>
      <xdr:spPr>
        <a:xfrm flipV="1">
          <a:off x="4051300" y="6317488"/>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80" name="n_1aveValue有形固定資産減価償却率"/>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81" name="n_2aveValue有形固定資産減価償却率"/>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157624</xdr:rowOff>
    </xdr:from>
    <xdr:ext cx="405111" cy="259045"/>
    <xdr:sp macro="" textlink="">
      <xdr:nvSpPr>
        <xdr:cNvPr id="82" name="n_1mainValue有形固定資産減価償却率"/>
        <xdr:cNvSpPr txBox="1"/>
      </xdr:nvSpPr>
      <xdr:spPr>
        <a:xfrm>
          <a:off x="3836044" y="641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債務償還年数は類似団体と比較して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これは業務活動収支の黒字分等に対して実質債務が高い数値となっている事を示している。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のところ基金残高は災害等に備え適正な額を維持しているが、将来負担額を減らすにはあまりにも過去に実施した下水道事業の公債費に対する繰出金が今後も下がらないため、改善は難しい見通しとなってい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98" name="直線コネクタ 97"/>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99" name="テキスト ボックス 98"/>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0" name="直線コネクタ 99"/>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1" name="テキスト ボックス 100"/>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2" name="直線コネクタ 101"/>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3" name="テキスト ボックス 102"/>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6" name="直線コネクタ 105"/>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07" name="テキスト ボックス 106"/>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08" name="直線コネクタ 107"/>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09" name="テキスト ボックス 108"/>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0" name="直線コネクタ 109"/>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1" name="テキスト ボックス 110"/>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5" name="直線コネクタ 114"/>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6"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17" name="直線コネクタ 116"/>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8"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9" name="直線コネクタ 11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0" name="債務償還可能年数平均値テキスト"/>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1" name="フローチャート: 判断 120"/>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116681</xdr:rowOff>
    </xdr:from>
    <xdr:to>
      <xdr:col>76</xdr:col>
      <xdr:colOff>73025</xdr:colOff>
      <xdr:row>30</xdr:row>
      <xdr:rowOff>46831</xdr:rowOff>
    </xdr:to>
    <xdr:sp macro="" textlink="">
      <xdr:nvSpPr>
        <xdr:cNvPr id="127" name="楕円 126"/>
        <xdr:cNvSpPr/>
      </xdr:nvSpPr>
      <xdr:spPr>
        <a:xfrm>
          <a:off x="14744700" y="586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139558</xdr:rowOff>
    </xdr:from>
    <xdr:ext cx="340478" cy="259045"/>
    <xdr:sp macro="" textlink="">
      <xdr:nvSpPr>
        <xdr:cNvPr id="128" name="債務償還可能年数該当値テキスト"/>
        <xdr:cNvSpPr txBox="1"/>
      </xdr:nvSpPr>
      <xdr:spPr>
        <a:xfrm>
          <a:off x="14846300" y="5711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15,270
15,150
56.94
10,112,973
9,632,214
436,195
5,496,759
7,517,926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xdr:cNvSpPr txBox="1"/>
      </xdr:nvSpPr>
      <xdr:spPr>
        <a:xfrm>
          <a:off x="4673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169091</xdr:rowOff>
    </xdr:from>
    <xdr:to>
      <xdr:col>24</xdr:col>
      <xdr:colOff>114300</xdr:colOff>
      <xdr:row>39</xdr:row>
      <xdr:rowOff>99241</xdr:rowOff>
    </xdr:to>
    <xdr:sp macro="" textlink="">
      <xdr:nvSpPr>
        <xdr:cNvPr id="72" name="楕円 71"/>
        <xdr:cNvSpPr/>
      </xdr:nvSpPr>
      <xdr:spPr>
        <a:xfrm>
          <a:off x="4584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147518</xdr:rowOff>
    </xdr:from>
    <xdr:ext cx="405111" cy="259045"/>
    <xdr:sp macro="" textlink="">
      <xdr:nvSpPr>
        <xdr:cNvPr id="73" name="【道路】&#10;有形固定資産減価償却率該当値テキスト"/>
        <xdr:cNvSpPr txBox="1"/>
      </xdr:nvSpPr>
      <xdr:spPr>
        <a:xfrm>
          <a:off x="4673600"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62956</xdr:rowOff>
    </xdr:from>
    <xdr:to>
      <xdr:col>20</xdr:col>
      <xdr:colOff>38100</xdr:colOff>
      <xdr:row>39</xdr:row>
      <xdr:rowOff>164556</xdr:rowOff>
    </xdr:to>
    <xdr:sp macro="" textlink="">
      <xdr:nvSpPr>
        <xdr:cNvPr id="74" name="楕円 73"/>
        <xdr:cNvSpPr/>
      </xdr:nvSpPr>
      <xdr:spPr>
        <a:xfrm>
          <a:off x="3746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48441</xdr:rowOff>
    </xdr:from>
    <xdr:to>
      <xdr:col>24</xdr:col>
      <xdr:colOff>63500</xdr:colOff>
      <xdr:row>39</xdr:row>
      <xdr:rowOff>113756</xdr:rowOff>
    </xdr:to>
    <xdr:cxnSp macro="">
      <xdr:nvCxnSpPr>
        <xdr:cNvPr id="75" name="直線コネクタ 74"/>
        <xdr:cNvCxnSpPr/>
      </xdr:nvCxnSpPr>
      <xdr:spPr>
        <a:xfrm flipV="1">
          <a:off x="3797300" y="673499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6" name="n_1aveValue【道路】&#10;有形固定資産減価償却率"/>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7"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155683</xdr:rowOff>
    </xdr:from>
    <xdr:ext cx="405111" cy="259045"/>
    <xdr:sp macro="" textlink="">
      <xdr:nvSpPr>
        <xdr:cNvPr id="78" name="n_1mainValue【道路】&#10;有形固定資産減価償却率"/>
        <xdr:cNvSpPr txBox="1"/>
      </xdr:nvSpPr>
      <xdr:spPr>
        <a:xfrm>
          <a:off x="35820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2" name="直線コネクタ 101"/>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3"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4" name="直線コネクタ 103"/>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5"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6" name="直線コネクタ 105"/>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139355</xdr:rowOff>
    </xdr:from>
    <xdr:ext cx="534377" cy="259045"/>
    <xdr:sp macro="" textlink="">
      <xdr:nvSpPr>
        <xdr:cNvPr id="107" name="【道路】&#10;一人当たり延長平均値テキスト"/>
        <xdr:cNvSpPr txBox="1"/>
      </xdr:nvSpPr>
      <xdr:spPr>
        <a:xfrm>
          <a:off x="10515600" y="631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8" name="フローチャート: 判断 107"/>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9" name="フローチャート: 判断 108"/>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0" name="フローチャート: 判断 109"/>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150578</xdr:rowOff>
    </xdr:from>
    <xdr:to>
      <xdr:col>55</xdr:col>
      <xdr:colOff>50800</xdr:colOff>
      <xdr:row>39</xdr:row>
      <xdr:rowOff>80728</xdr:rowOff>
    </xdr:to>
    <xdr:sp macro="" textlink="">
      <xdr:nvSpPr>
        <xdr:cNvPr id="116" name="楕円 115"/>
        <xdr:cNvSpPr/>
      </xdr:nvSpPr>
      <xdr:spPr>
        <a:xfrm>
          <a:off x="10426700" y="666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129005</xdr:rowOff>
    </xdr:from>
    <xdr:ext cx="534377" cy="259045"/>
    <xdr:sp macro="" textlink="">
      <xdr:nvSpPr>
        <xdr:cNvPr id="117" name="【道路】&#10;一人当たり延長該当値テキスト"/>
        <xdr:cNvSpPr txBox="1"/>
      </xdr:nvSpPr>
      <xdr:spPr>
        <a:xfrm>
          <a:off x="10515600" y="664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156693</xdr:rowOff>
    </xdr:from>
    <xdr:to>
      <xdr:col>50</xdr:col>
      <xdr:colOff>165100</xdr:colOff>
      <xdr:row>39</xdr:row>
      <xdr:rowOff>86843</xdr:rowOff>
    </xdr:to>
    <xdr:sp macro="" textlink="">
      <xdr:nvSpPr>
        <xdr:cNvPr id="118" name="楕円 117"/>
        <xdr:cNvSpPr/>
      </xdr:nvSpPr>
      <xdr:spPr>
        <a:xfrm>
          <a:off x="9588500" y="66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29928</xdr:rowOff>
    </xdr:from>
    <xdr:to>
      <xdr:col>55</xdr:col>
      <xdr:colOff>0</xdr:colOff>
      <xdr:row>39</xdr:row>
      <xdr:rowOff>36043</xdr:rowOff>
    </xdr:to>
    <xdr:cxnSp macro="">
      <xdr:nvCxnSpPr>
        <xdr:cNvPr id="119" name="直線コネクタ 118"/>
        <xdr:cNvCxnSpPr/>
      </xdr:nvCxnSpPr>
      <xdr:spPr>
        <a:xfrm flipV="1">
          <a:off x="9639300" y="6716478"/>
          <a:ext cx="8382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20" name="n_1aveValue【道路】&#10;一人当たり延長"/>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1"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77970</xdr:rowOff>
    </xdr:from>
    <xdr:ext cx="534377" cy="259045"/>
    <xdr:sp macro="" textlink="">
      <xdr:nvSpPr>
        <xdr:cNvPr id="122" name="n_1mainValue【道路】&#10;一人当たり延長"/>
        <xdr:cNvSpPr txBox="1"/>
      </xdr:nvSpPr>
      <xdr:spPr>
        <a:xfrm>
          <a:off x="9359411" y="67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45" name="直線コネクタ 144"/>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46"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7" name="直線コネクタ 146"/>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48"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49" name="直線コネクタ 148"/>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0" name="【橋りょう・トンネル】&#10;有形固定資産減価償却率平均値テキスト"/>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1" name="フローチャート: 判断 150"/>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2" name="フローチャート: 判断 151"/>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3" name="フローチャート: 判断 152"/>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63500</xdr:rowOff>
    </xdr:from>
    <xdr:to>
      <xdr:col>24</xdr:col>
      <xdr:colOff>114300</xdr:colOff>
      <xdr:row>59</xdr:row>
      <xdr:rowOff>165100</xdr:rowOff>
    </xdr:to>
    <xdr:sp macro="" textlink="">
      <xdr:nvSpPr>
        <xdr:cNvPr id="159" name="楕円 158"/>
        <xdr:cNvSpPr/>
      </xdr:nvSpPr>
      <xdr:spPr>
        <a:xfrm>
          <a:off x="4584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86377</xdr:rowOff>
    </xdr:from>
    <xdr:ext cx="405111" cy="259045"/>
    <xdr:sp macro="" textlink="">
      <xdr:nvSpPr>
        <xdr:cNvPr id="160" name="【橋りょう・トンネル】&#10;有形固定資産減価償却率該当値テキスト"/>
        <xdr:cNvSpPr txBox="1"/>
      </xdr:nvSpPr>
      <xdr:spPr>
        <a:xfrm>
          <a:off x="4673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88646</xdr:rowOff>
    </xdr:from>
    <xdr:to>
      <xdr:col>20</xdr:col>
      <xdr:colOff>38100</xdr:colOff>
      <xdr:row>59</xdr:row>
      <xdr:rowOff>18796</xdr:rowOff>
    </xdr:to>
    <xdr:sp macro="" textlink="">
      <xdr:nvSpPr>
        <xdr:cNvPr id="161" name="楕円 160"/>
        <xdr:cNvSpPr/>
      </xdr:nvSpPr>
      <xdr:spPr>
        <a:xfrm>
          <a:off x="37465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139446</xdr:rowOff>
    </xdr:from>
    <xdr:to>
      <xdr:col>24</xdr:col>
      <xdr:colOff>63500</xdr:colOff>
      <xdr:row>59</xdr:row>
      <xdr:rowOff>114300</xdr:rowOff>
    </xdr:to>
    <xdr:cxnSp macro="">
      <xdr:nvCxnSpPr>
        <xdr:cNvPr id="162" name="直線コネクタ 161"/>
        <xdr:cNvCxnSpPr/>
      </xdr:nvCxnSpPr>
      <xdr:spPr>
        <a:xfrm>
          <a:off x="3797300" y="1008354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63" name="n_1aveValue【橋りょう・トンネル】&#10;有形固定資産減価償却率"/>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151909</xdr:rowOff>
    </xdr:from>
    <xdr:ext cx="405111" cy="259045"/>
    <xdr:sp macro="" textlink="">
      <xdr:nvSpPr>
        <xdr:cNvPr id="164" name="n_2aveValue【橋りょう・トンネル】&#10;有形固定資産減価償却率"/>
        <xdr:cNvSpPr txBox="1"/>
      </xdr:nvSpPr>
      <xdr:spPr>
        <a:xfrm>
          <a:off x="27057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35323</xdr:rowOff>
    </xdr:from>
    <xdr:ext cx="405111" cy="259045"/>
    <xdr:sp macro="" textlink="">
      <xdr:nvSpPr>
        <xdr:cNvPr id="165" name="n_1mainValue【橋りょう・トンネル】&#10;有形固定資産減価償却率"/>
        <xdr:cNvSpPr txBox="1"/>
      </xdr:nvSpPr>
      <xdr:spPr>
        <a:xfrm>
          <a:off x="35820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5" name="テキスト ボックス 18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89" name="直線コネクタ 188"/>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0"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91" name="直線コネクタ 190"/>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92"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93" name="直線コネクタ 192"/>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17832</xdr:rowOff>
    </xdr:from>
    <xdr:ext cx="599010" cy="259045"/>
    <xdr:sp macro="" textlink="">
      <xdr:nvSpPr>
        <xdr:cNvPr id="194" name="【橋りょう・トンネル】&#10;一人当たり有形固定資産（償却資産）額平均値テキスト"/>
        <xdr:cNvSpPr txBox="1"/>
      </xdr:nvSpPr>
      <xdr:spPr>
        <a:xfrm>
          <a:off x="10515600" y="10304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95" name="フローチャート: 判断 194"/>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96" name="フローチャート: 判断 195"/>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97" name="フローチャート: 判断 196"/>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124927</xdr:rowOff>
    </xdr:from>
    <xdr:to>
      <xdr:col>55</xdr:col>
      <xdr:colOff>50800</xdr:colOff>
      <xdr:row>62</xdr:row>
      <xdr:rowOff>55077</xdr:rowOff>
    </xdr:to>
    <xdr:sp macro="" textlink="">
      <xdr:nvSpPr>
        <xdr:cNvPr id="203" name="楕円 202"/>
        <xdr:cNvSpPr/>
      </xdr:nvSpPr>
      <xdr:spPr>
        <a:xfrm>
          <a:off x="10426700" y="1058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103354</xdr:rowOff>
    </xdr:from>
    <xdr:ext cx="599010" cy="259045"/>
    <xdr:sp macro="" textlink="">
      <xdr:nvSpPr>
        <xdr:cNvPr id="204" name="【橋りょう・トンネル】&#10;一人当たり有形固定資産（償却資産）額該当値テキスト"/>
        <xdr:cNvSpPr txBox="1"/>
      </xdr:nvSpPr>
      <xdr:spPr>
        <a:xfrm>
          <a:off x="10515600" y="105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128482</xdr:rowOff>
    </xdr:from>
    <xdr:to>
      <xdr:col>50</xdr:col>
      <xdr:colOff>165100</xdr:colOff>
      <xdr:row>62</xdr:row>
      <xdr:rowOff>58632</xdr:rowOff>
    </xdr:to>
    <xdr:sp macro="" textlink="">
      <xdr:nvSpPr>
        <xdr:cNvPr id="205" name="楕円 204"/>
        <xdr:cNvSpPr/>
      </xdr:nvSpPr>
      <xdr:spPr>
        <a:xfrm>
          <a:off x="9588500" y="105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4277</xdr:rowOff>
    </xdr:from>
    <xdr:to>
      <xdr:col>55</xdr:col>
      <xdr:colOff>0</xdr:colOff>
      <xdr:row>62</xdr:row>
      <xdr:rowOff>7832</xdr:rowOff>
    </xdr:to>
    <xdr:cxnSp macro="">
      <xdr:nvCxnSpPr>
        <xdr:cNvPr id="206" name="直線コネクタ 205"/>
        <xdr:cNvCxnSpPr/>
      </xdr:nvCxnSpPr>
      <xdr:spPr>
        <a:xfrm flipV="1">
          <a:off x="9639300" y="10634177"/>
          <a:ext cx="8382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160731</xdr:rowOff>
    </xdr:from>
    <xdr:ext cx="599010" cy="259045"/>
    <xdr:sp macro="" textlink="">
      <xdr:nvSpPr>
        <xdr:cNvPr id="207" name="n_1aveValue【橋りょう・トンネル】&#10;一人当たり有形固定資産（償却資産）額"/>
        <xdr:cNvSpPr txBox="1"/>
      </xdr:nvSpPr>
      <xdr:spPr>
        <a:xfrm>
          <a:off x="9327095" y="102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08" name="n_2aveValue【橋りょう・トンネル】&#10;一人当たり有形固定資産（償却資産）額"/>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49759</xdr:rowOff>
    </xdr:from>
    <xdr:ext cx="599010" cy="259045"/>
    <xdr:sp macro="" textlink="">
      <xdr:nvSpPr>
        <xdr:cNvPr id="209" name="n_1mainValue【橋りょう・トンネル】&#10;一人当たり有形固定資産（償却資産）額"/>
        <xdr:cNvSpPr txBox="1"/>
      </xdr:nvSpPr>
      <xdr:spPr>
        <a:xfrm>
          <a:off x="9327095" y="1067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32" name="直線コネクタ 231"/>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33"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34" name="直線コネクタ 233"/>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35"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36" name="直線コネクタ 23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37"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38" name="フローチャート: 判断 237"/>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39" name="フローチャート: 判断 238"/>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40" name="フローチャート: 判断 239"/>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46" name="楕円 245"/>
        <xdr:cNvSpPr/>
      </xdr:nvSpPr>
      <xdr:spPr>
        <a:xfrm>
          <a:off x="45847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87901</xdr:rowOff>
    </xdr:from>
    <xdr:ext cx="405111" cy="259045"/>
    <xdr:sp macro="" textlink="">
      <xdr:nvSpPr>
        <xdr:cNvPr id="247" name="【公営住宅】&#10;有形固定資産減価償却率該当値テキスト"/>
        <xdr:cNvSpPr txBox="1"/>
      </xdr:nvSpPr>
      <xdr:spPr>
        <a:xfrm>
          <a:off x="4673600" y="1397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48" name="楕円 247"/>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82</xdr:row>
      <xdr:rowOff>115824</xdr:rowOff>
    </xdr:to>
    <xdr:cxnSp macro="">
      <xdr:nvCxnSpPr>
        <xdr:cNvPr id="249" name="直線コネクタ 248"/>
        <xdr:cNvCxnSpPr/>
      </xdr:nvCxnSpPr>
      <xdr:spPr>
        <a:xfrm>
          <a:off x="3797300" y="13411200"/>
          <a:ext cx="838200" cy="76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250" name="n_1aveValue【公営住宅】&#10;有形固定資産減価償却率"/>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51" name="n_2aveValue【公営住宅】&#10;有形固定資産減価償却率"/>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105427</xdr:rowOff>
    </xdr:from>
    <xdr:ext cx="469744" cy="259045"/>
    <xdr:sp macro="" textlink="">
      <xdr:nvSpPr>
        <xdr:cNvPr id="252" name="n_1mainValue【公営住宅】&#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4" name="テキスト ボックス 273"/>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6" name="テキスト ボックス 27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78" name="直線コネクタ 277"/>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79"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80" name="直線コネクタ 279"/>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81"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82" name="直線コネクタ 281"/>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83" name="【公営住宅】&#10;一人当たり面積平均値テキスト"/>
        <xdr:cNvSpPr txBox="1"/>
      </xdr:nvSpPr>
      <xdr:spPr>
        <a:xfrm>
          <a:off x="10515600" y="1441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84" name="フローチャート: 判断 283"/>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85" name="フローチャート: 判断 284"/>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86" name="フローチャート: 判断 285"/>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24203</xdr:rowOff>
    </xdr:from>
    <xdr:to>
      <xdr:col>55</xdr:col>
      <xdr:colOff>50800</xdr:colOff>
      <xdr:row>86</xdr:row>
      <xdr:rowOff>125803</xdr:rowOff>
    </xdr:to>
    <xdr:sp macro="" textlink="">
      <xdr:nvSpPr>
        <xdr:cNvPr id="292" name="楕円 291"/>
        <xdr:cNvSpPr/>
      </xdr:nvSpPr>
      <xdr:spPr>
        <a:xfrm>
          <a:off x="10426700" y="1476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110580</xdr:rowOff>
    </xdr:from>
    <xdr:ext cx="469744" cy="259045"/>
    <xdr:sp macro="" textlink="">
      <xdr:nvSpPr>
        <xdr:cNvPr id="293" name="【公営住宅】&#10;一人当たり面積該当値テキスト"/>
        <xdr:cNvSpPr txBox="1"/>
      </xdr:nvSpPr>
      <xdr:spPr>
        <a:xfrm>
          <a:off x="10515600" y="146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29101</xdr:rowOff>
    </xdr:from>
    <xdr:to>
      <xdr:col>50</xdr:col>
      <xdr:colOff>165100</xdr:colOff>
      <xdr:row>86</xdr:row>
      <xdr:rowOff>130701</xdr:rowOff>
    </xdr:to>
    <xdr:sp macro="" textlink="">
      <xdr:nvSpPr>
        <xdr:cNvPr id="294" name="楕円 293"/>
        <xdr:cNvSpPr/>
      </xdr:nvSpPr>
      <xdr:spPr>
        <a:xfrm>
          <a:off x="9588500" y="1477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75003</xdr:rowOff>
    </xdr:from>
    <xdr:to>
      <xdr:col>55</xdr:col>
      <xdr:colOff>0</xdr:colOff>
      <xdr:row>86</xdr:row>
      <xdr:rowOff>79901</xdr:rowOff>
    </xdr:to>
    <xdr:cxnSp macro="">
      <xdr:nvCxnSpPr>
        <xdr:cNvPr id="295" name="直線コネクタ 294"/>
        <xdr:cNvCxnSpPr/>
      </xdr:nvCxnSpPr>
      <xdr:spPr>
        <a:xfrm flipV="1">
          <a:off x="9639300" y="1481970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296" name="n_1aveValue【公営住宅】&#10;一人当たり面積"/>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297"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121828</xdr:rowOff>
    </xdr:from>
    <xdr:ext cx="469744" cy="259045"/>
    <xdr:sp macro="" textlink="">
      <xdr:nvSpPr>
        <xdr:cNvPr id="298" name="n_1mainValue【公営住宅】&#10;一人当たり面積"/>
        <xdr:cNvSpPr txBox="1"/>
      </xdr:nvSpPr>
      <xdr:spPr>
        <a:xfrm>
          <a:off x="9391727" y="1486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39" name="直線コネクタ 338"/>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40"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41" name="直線コネクタ 340"/>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10177</xdr:rowOff>
    </xdr:from>
    <xdr:ext cx="405111" cy="259045"/>
    <xdr:sp macro="" textlink="">
      <xdr:nvSpPr>
        <xdr:cNvPr id="344" name="【認定こども園・幼稚園・保育所】&#10;有形固定資産減価償却率平均値テキスト"/>
        <xdr:cNvSpPr txBox="1"/>
      </xdr:nvSpPr>
      <xdr:spPr>
        <a:xfrm>
          <a:off x="16357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45" name="フローチャート: 判断 344"/>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46" name="フローチャート: 判断 345"/>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47" name="フローチャート: 判断 346"/>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53" name="楕円 352"/>
        <xdr:cNvSpPr/>
      </xdr:nvSpPr>
      <xdr:spPr>
        <a:xfrm>
          <a:off x="16268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7637</xdr:rowOff>
    </xdr:from>
    <xdr:ext cx="405111" cy="259045"/>
    <xdr:sp macro="" textlink="">
      <xdr:nvSpPr>
        <xdr:cNvPr id="354" name="【認定こども園・幼稚園・保育所】&#10;有形固定資産減価償却率該当値テキスト"/>
        <xdr:cNvSpPr txBox="1"/>
      </xdr:nvSpPr>
      <xdr:spPr>
        <a:xfrm>
          <a:off x="16357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113030</xdr:rowOff>
    </xdr:from>
    <xdr:to>
      <xdr:col>81</xdr:col>
      <xdr:colOff>101600</xdr:colOff>
      <xdr:row>39</xdr:row>
      <xdr:rowOff>43180</xdr:rowOff>
    </xdr:to>
    <xdr:sp macro="" textlink="">
      <xdr:nvSpPr>
        <xdr:cNvPr id="355" name="楕円 354"/>
        <xdr:cNvSpPr/>
      </xdr:nvSpPr>
      <xdr:spPr>
        <a:xfrm>
          <a:off x="15430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80010</xdr:rowOff>
    </xdr:from>
    <xdr:to>
      <xdr:col>85</xdr:col>
      <xdr:colOff>127000</xdr:colOff>
      <xdr:row>38</xdr:row>
      <xdr:rowOff>163830</xdr:rowOff>
    </xdr:to>
    <xdr:cxnSp macro="">
      <xdr:nvCxnSpPr>
        <xdr:cNvPr id="356" name="直線コネクタ 355"/>
        <xdr:cNvCxnSpPr/>
      </xdr:nvCxnSpPr>
      <xdr:spPr>
        <a:xfrm flipV="1">
          <a:off x="15481300" y="659511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6367</xdr:rowOff>
    </xdr:from>
    <xdr:ext cx="405111" cy="259045"/>
    <xdr:sp macro="" textlink="">
      <xdr:nvSpPr>
        <xdr:cNvPr id="357" name="n_1aveValue【認定こども園・幼稚園・保育所】&#10;有形固定資産減価償却率"/>
        <xdr:cNvSpPr txBox="1"/>
      </xdr:nvSpPr>
      <xdr:spPr>
        <a:xfrm>
          <a:off x="15266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358" name="n_2aveValue【認定こども園・幼稚園・保育所】&#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34307</xdr:rowOff>
    </xdr:from>
    <xdr:ext cx="405111" cy="259045"/>
    <xdr:sp macro="" textlink="">
      <xdr:nvSpPr>
        <xdr:cNvPr id="359" name="n_1mainValue【認定こども園・幼稚園・保育所】&#10;有形固定資産減価償却率"/>
        <xdr:cNvSpPr txBox="1"/>
      </xdr:nvSpPr>
      <xdr:spPr>
        <a:xfrm>
          <a:off x="152660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381" name="直線コネクタ 380"/>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382"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383" name="直線コネクタ 382"/>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384"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385" name="直線コネクタ 384"/>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386" name="【認定こども園・幼稚園・保育所】&#10;一人当たり面積平均値テキスト"/>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387" name="フローチャート: 判断 386"/>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388" name="フローチャート: 判断 387"/>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389" name="フローチャート: 判断 388"/>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9398</xdr:rowOff>
    </xdr:from>
    <xdr:to>
      <xdr:col>116</xdr:col>
      <xdr:colOff>114300</xdr:colOff>
      <xdr:row>37</xdr:row>
      <xdr:rowOff>110998</xdr:rowOff>
    </xdr:to>
    <xdr:sp macro="" textlink="">
      <xdr:nvSpPr>
        <xdr:cNvPr id="395" name="楕円 394"/>
        <xdr:cNvSpPr/>
      </xdr:nvSpPr>
      <xdr:spPr>
        <a:xfrm>
          <a:off x="221107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32275</xdr:rowOff>
    </xdr:from>
    <xdr:ext cx="469744" cy="259045"/>
    <xdr:sp macro="" textlink="">
      <xdr:nvSpPr>
        <xdr:cNvPr id="396" name="【認定こども園・幼稚園・保育所】&#10;一人当たり面積該当値テキスト"/>
        <xdr:cNvSpPr txBox="1"/>
      </xdr:nvSpPr>
      <xdr:spPr>
        <a:xfrm>
          <a:off x="22199600"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xdr:rowOff>
    </xdr:from>
    <xdr:to>
      <xdr:col>112</xdr:col>
      <xdr:colOff>38100</xdr:colOff>
      <xdr:row>37</xdr:row>
      <xdr:rowOff>115570</xdr:rowOff>
    </xdr:to>
    <xdr:sp macro="" textlink="">
      <xdr:nvSpPr>
        <xdr:cNvPr id="397" name="楕円 396"/>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60198</xdr:rowOff>
    </xdr:from>
    <xdr:to>
      <xdr:col>116</xdr:col>
      <xdr:colOff>63500</xdr:colOff>
      <xdr:row>37</xdr:row>
      <xdr:rowOff>64770</xdr:rowOff>
    </xdr:to>
    <xdr:cxnSp macro="">
      <xdr:nvCxnSpPr>
        <xdr:cNvPr id="398" name="直線コネクタ 397"/>
        <xdr:cNvCxnSpPr/>
      </xdr:nvCxnSpPr>
      <xdr:spPr>
        <a:xfrm flipV="1">
          <a:off x="21323300" y="64038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131843</xdr:rowOff>
    </xdr:from>
    <xdr:ext cx="469744" cy="259045"/>
    <xdr:sp macro="" textlink="">
      <xdr:nvSpPr>
        <xdr:cNvPr id="399" name="n_1aveValue【認定こども園・幼稚園・保育所】&#10;一人当たり面積"/>
        <xdr:cNvSpPr txBox="1"/>
      </xdr:nvSpPr>
      <xdr:spPr>
        <a:xfrm>
          <a:off x="21075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00" name="n_2ave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132097</xdr:rowOff>
    </xdr:from>
    <xdr:ext cx="469744" cy="259045"/>
    <xdr:sp macro="" textlink="">
      <xdr:nvSpPr>
        <xdr:cNvPr id="401" name="n_1main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2" name="テキスト ボックス 4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26" name="直線コネクタ 425"/>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27"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28" name="直線コネクタ 427"/>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29"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30" name="直線コネクタ 429"/>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431" name="【学校施設】&#10;有形固定資産減価償却率平均値テキスト"/>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32" name="フローチャート: 判断 431"/>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33" name="フローチャート: 判断 432"/>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34" name="フローチャート: 判断 433"/>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29210</xdr:rowOff>
    </xdr:from>
    <xdr:to>
      <xdr:col>85</xdr:col>
      <xdr:colOff>177800</xdr:colOff>
      <xdr:row>62</xdr:row>
      <xdr:rowOff>130810</xdr:rowOff>
    </xdr:to>
    <xdr:sp macro="" textlink="">
      <xdr:nvSpPr>
        <xdr:cNvPr id="440" name="楕円 439"/>
        <xdr:cNvSpPr/>
      </xdr:nvSpPr>
      <xdr:spPr>
        <a:xfrm>
          <a:off x="16268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7637</xdr:rowOff>
    </xdr:from>
    <xdr:ext cx="405111" cy="259045"/>
    <xdr:sp macro="" textlink="">
      <xdr:nvSpPr>
        <xdr:cNvPr id="441" name="【学校施設】&#10;有形固定資産減価償却率該当値テキスト"/>
        <xdr:cNvSpPr txBox="1"/>
      </xdr:nvSpPr>
      <xdr:spPr>
        <a:xfrm>
          <a:off x="16357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162560</xdr:rowOff>
    </xdr:from>
    <xdr:to>
      <xdr:col>81</xdr:col>
      <xdr:colOff>101600</xdr:colOff>
      <xdr:row>63</xdr:row>
      <xdr:rowOff>92710</xdr:rowOff>
    </xdr:to>
    <xdr:sp macro="" textlink="">
      <xdr:nvSpPr>
        <xdr:cNvPr id="442" name="楕円 441"/>
        <xdr:cNvSpPr/>
      </xdr:nvSpPr>
      <xdr:spPr>
        <a:xfrm>
          <a:off x="15430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80010</xdr:rowOff>
    </xdr:from>
    <xdr:to>
      <xdr:col>85</xdr:col>
      <xdr:colOff>127000</xdr:colOff>
      <xdr:row>63</xdr:row>
      <xdr:rowOff>41910</xdr:rowOff>
    </xdr:to>
    <xdr:cxnSp macro="">
      <xdr:nvCxnSpPr>
        <xdr:cNvPr id="443" name="直線コネクタ 442"/>
        <xdr:cNvCxnSpPr/>
      </xdr:nvCxnSpPr>
      <xdr:spPr>
        <a:xfrm flipV="1">
          <a:off x="15481300" y="1070991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444"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445" name="n_2aveValue【学校施設】&#10;有形固定資産減価償却率"/>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83837</xdr:rowOff>
    </xdr:from>
    <xdr:ext cx="405111" cy="259045"/>
    <xdr:sp macro="" textlink="">
      <xdr:nvSpPr>
        <xdr:cNvPr id="446" name="n_1mainValue【学校施設】&#10;有形固定資産減価償却率"/>
        <xdr:cNvSpPr txBox="1"/>
      </xdr:nvSpPr>
      <xdr:spPr>
        <a:xfrm>
          <a:off x="152660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7" name="テキスト ボックス 4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9" name="テキスト ボックス 4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473" name="直線コネクタ 472"/>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74"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75" name="直線コネクタ 474"/>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476"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477" name="直線コネクタ 476"/>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15184</xdr:rowOff>
    </xdr:from>
    <xdr:ext cx="469744" cy="259045"/>
    <xdr:sp macro="" textlink="">
      <xdr:nvSpPr>
        <xdr:cNvPr id="478" name="【学校施設】&#10;一人当たり面積平均値テキスト"/>
        <xdr:cNvSpPr txBox="1"/>
      </xdr:nvSpPr>
      <xdr:spPr>
        <a:xfrm>
          <a:off x="22199600" y="10302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479" name="フローチャート: 判断 478"/>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480" name="フローチャート: 判断 479"/>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481" name="フローチャート: 判断 480"/>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53377</xdr:rowOff>
    </xdr:from>
    <xdr:to>
      <xdr:col>116</xdr:col>
      <xdr:colOff>114300</xdr:colOff>
      <xdr:row>62</xdr:row>
      <xdr:rowOff>154977</xdr:rowOff>
    </xdr:to>
    <xdr:sp macro="" textlink="">
      <xdr:nvSpPr>
        <xdr:cNvPr id="487" name="楕円 486"/>
        <xdr:cNvSpPr/>
      </xdr:nvSpPr>
      <xdr:spPr>
        <a:xfrm>
          <a:off x="22110700" y="106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31804</xdr:rowOff>
    </xdr:from>
    <xdr:ext cx="469744" cy="259045"/>
    <xdr:sp macro="" textlink="">
      <xdr:nvSpPr>
        <xdr:cNvPr id="488" name="【学校施設】&#10;一人当たり面積該当値テキスト"/>
        <xdr:cNvSpPr txBox="1"/>
      </xdr:nvSpPr>
      <xdr:spPr>
        <a:xfrm>
          <a:off x="22199600" y="1066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59255</xdr:rowOff>
    </xdr:from>
    <xdr:to>
      <xdr:col>112</xdr:col>
      <xdr:colOff>38100</xdr:colOff>
      <xdr:row>62</xdr:row>
      <xdr:rowOff>160855</xdr:rowOff>
    </xdr:to>
    <xdr:sp macro="" textlink="">
      <xdr:nvSpPr>
        <xdr:cNvPr id="489" name="楕円 488"/>
        <xdr:cNvSpPr/>
      </xdr:nvSpPr>
      <xdr:spPr>
        <a:xfrm>
          <a:off x="21272500" y="106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104177</xdr:rowOff>
    </xdr:from>
    <xdr:to>
      <xdr:col>116</xdr:col>
      <xdr:colOff>63500</xdr:colOff>
      <xdr:row>62</xdr:row>
      <xdr:rowOff>110055</xdr:rowOff>
    </xdr:to>
    <xdr:cxnSp macro="">
      <xdr:nvCxnSpPr>
        <xdr:cNvPr id="490" name="直線コネクタ 489"/>
        <xdr:cNvCxnSpPr/>
      </xdr:nvCxnSpPr>
      <xdr:spPr>
        <a:xfrm flipV="1">
          <a:off x="21323300" y="10734077"/>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132642</xdr:rowOff>
    </xdr:from>
    <xdr:ext cx="469744" cy="259045"/>
    <xdr:sp macro="" textlink="">
      <xdr:nvSpPr>
        <xdr:cNvPr id="491" name="n_1aveValue【学校施設】&#10;一人当たり面積"/>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492"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151982</xdr:rowOff>
    </xdr:from>
    <xdr:ext cx="469744" cy="259045"/>
    <xdr:sp macro="" textlink="">
      <xdr:nvSpPr>
        <xdr:cNvPr id="493" name="n_1mainValue【学校施設】&#10;一人当たり面積"/>
        <xdr:cNvSpPr txBox="1"/>
      </xdr:nvSpPr>
      <xdr:spPr>
        <a:xfrm>
          <a:off x="21075727" y="1078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04" name="テキスト ボックス 50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5" name="直線コネクタ 5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6" name="テキスト ボックス 5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7" name="直線コネクタ 5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8" name="テキスト ボックス 5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9" name="直線コネクタ 5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10" name="テキスト ボックス 5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11" name="直線コネクタ 5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12" name="テキスト ボックス 51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145542</xdr:rowOff>
    </xdr:to>
    <xdr:cxnSp macro="">
      <xdr:nvCxnSpPr>
        <xdr:cNvPr id="516" name="直線コネクタ 515"/>
        <xdr:cNvCxnSpPr/>
      </xdr:nvCxnSpPr>
      <xdr:spPr>
        <a:xfrm flipV="1">
          <a:off x="16318864" y="1341120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149369</xdr:rowOff>
    </xdr:from>
    <xdr:ext cx="405111" cy="259045"/>
    <xdr:sp macro="" textlink="">
      <xdr:nvSpPr>
        <xdr:cNvPr id="517" name="【児童館】&#10;有形固定資産減価償却率最小値テキスト"/>
        <xdr:cNvSpPr txBox="1"/>
      </xdr:nvSpPr>
      <xdr:spPr>
        <a:xfrm>
          <a:off x="16357600" y="1472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145542</xdr:rowOff>
    </xdr:from>
    <xdr:to>
      <xdr:col>86</xdr:col>
      <xdr:colOff>25400</xdr:colOff>
      <xdr:row>85</xdr:row>
      <xdr:rowOff>145542</xdr:rowOff>
    </xdr:to>
    <xdr:cxnSp macro="">
      <xdr:nvCxnSpPr>
        <xdr:cNvPr id="518" name="直線コネクタ 517"/>
        <xdr:cNvCxnSpPr/>
      </xdr:nvCxnSpPr>
      <xdr:spPr>
        <a:xfrm>
          <a:off x="16230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19"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20" name="直線コネクタ 51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146321</xdr:rowOff>
    </xdr:from>
    <xdr:ext cx="405111" cy="259045"/>
    <xdr:sp macro="" textlink="">
      <xdr:nvSpPr>
        <xdr:cNvPr id="521" name="【児童館】&#10;有形固定資産減価償却率平均値テキスト"/>
        <xdr:cNvSpPr txBox="1"/>
      </xdr:nvSpPr>
      <xdr:spPr>
        <a:xfrm>
          <a:off x="16357600" y="1403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522" name="フローチャート: 判断 521"/>
        <xdr:cNvSpPr/>
      </xdr:nvSpPr>
      <xdr:spPr>
        <a:xfrm>
          <a:off x="162687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35306</xdr:rowOff>
    </xdr:from>
    <xdr:to>
      <xdr:col>81</xdr:col>
      <xdr:colOff>101600</xdr:colOff>
      <xdr:row>81</xdr:row>
      <xdr:rowOff>136906</xdr:rowOff>
    </xdr:to>
    <xdr:sp macro="" textlink="">
      <xdr:nvSpPr>
        <xdr:cNvPr id="523" name="フローチャート: 判断 522"/>
        <xdr:cNvSpPr/>
      </xdr:nvSpPr>
      <xdr:spPr>
        <a:xfrm>
          <a:off x="154305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24" name="フローチャート: 判断 523"/>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49022</xdr:rowOff>
    </xdr:from>
    <xdr:to>
      <xdr:col>85</xdr:col>
      <xdr:colOff>177800</xdr:colOff>
      <xdr:row>80</xdr:row>
      <xdr:rowOff>150622</xdr:rowOff>
    </xdr:to>
    <xdr:sp macro="" textlink="">
      <xdr:nvSpPr>
        <xdr:cNvPr id="530" name="楕円 529"/>
        <xdr:cNvSpPr/>
      </xdr:nvSpPr>
      <xdr:spPr>
        <a:xfrm>
          <a:off x="162687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71899</xdr:rowOff>
    </xdr:from>
    <xdr:ext cx="405111" cy="259045"/>
    <xdr:sp macro="" textlink="">
      <xdr:nvSpPr>
        <xdr:cNvPr id="531" name="【児童館】&#10;有形固定資産減価償却率該当値テキスト"/>
        <xdr:cNvSpPr txBox="1"/>
      </xdr:nvSpPr>
      <xdr:spPr>
        <a:xfrm>
          <a:off x="16357600" y="1361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81026</xdr:rowOff>
    </xdr:from>
    <xdr:to>
      <xdr:col>81</xdr:col>
      <xdr:colOff>101600</xdr:colOff>
      <xdr:row>81</xdr:row>
      <xdr:rowOff>11176</xdr:rowOff>
    </xdr:to>
    <xdr:sp macro="" textlink="">
      <xdr:nvSpPr>
        <xdr:cNvPr id="532" name="楕円 531"/>
        <xdr:cNvSpPr/>
      </xdr:nvSpPr>
      <xdr:spPr>
        <a:xfrm>
          <a:off x="154305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99822</xdr:rowOff>
    </xdr:from>
    <xdr:to>
      <xdr:col>85</xdr:col>
      <xdr:colOff>127000</xdr:colOff>
      <xdr:row>80</xdr:row>
      <xdr:rowOff>131826</xdr:rowOff>
    </xdr:to>
    <xdr:cxnSp macro="">
      <xdr:nvCxnSpPr>
        <xdr:cNvPr id="533" name="直線コネクタ 532"/>
        <xdr:cNvCxnSpPr/>
      </xdr:nvCxnSpPr>
      <xdr:spPr>
        <a:xfrm flipV="1">
          <a:off x="15481300" y="1381582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128033</xdr:rowOff>
    </xdr:from>
    <xdr:ext cx="405111" cy="259045"/>
    <xdr:sp macro="" textlink="">
      <xdr:nvSpPr>
        <xdr:cNvPr id="534" name="n_1aveValue【児童館】&#10;有形固定資産減価償却率"/>
        <xdr:cNvSpPr txBox="1"/>
      </xdr:nvSpPr>
      <xdr:spPr>
        <a:xfrm>
          <a:off x="152660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535" name="n_2aveValue【児童館】&#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27703</xdr:rowOff>
    </xdr:from>
    <xdr:ext cx="405111" cy="259045"/>
    <xdr:sp macro="" textlink="">
      <xdr:nvSpPr>
        <xdr:cNvPr id="536" name="n_1mainValue【児童館】&#10;有形固定資産減価償却率"/>
        <xdr:cNvSpPr txBox="1"/>
      </xdr:nvSpPr>
      <xdr:spPr>
        <a:xfrm>
          <a:off x="15266044" y="1357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7" name="直線コネクタ 5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8" name="テキスト ボックス 5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9" name="直線コネクタ 5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0" name="テキスト ボックス 5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1" name="直線コネクタ 5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2" name="テキスト ボックス 5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3" name="直線コネクタ 5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4" name="テキスト ボックス 5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5" name="直線コネクタ 5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6" name="テキスト ボックス 5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85</xdr:row>
      <xdr:rowOff>57150</xdr:rowOff>
    </xdr:to>
    <xdr:cxnSp macro="">
      <xdr:nvCxnSpPr>
        <xdr:cNvPr id="560" name="直線コネクタ 559"/>
        <xdr:cNvCxnSpPr/>
      </xdr:nvCxnSpPr>
      <xdr:spPr>
        <a:xfrm flipV="1">
          <a:off x="22160864" y="134493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61" name="【児童館】&#10;一人当たり面積最小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562" name="直線コネクタ 561"/>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63"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64" name="直線コネクタ 563"/>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10177</xdr:rowOff>
    </xdr:from>
    <xdr:ext cx="469744" cy="259045"/>
    <xdr:sp macro="" textlink="">
      <xdr:nvSpPr>
        <xdr:cNvPr id="565" name="【児童館】&#10;一人当たり面積平均値テキスト"/>
        <xdr:cNvSpPr txBox="1"/>
      </xdr:nvSpPr>
      <xdr:spPr>
        <a:xfrm>
          <a:off x="22199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66" name="フローチャート: 判断 565"/>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67" name="フローチャート: 判断 566"/>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158750</xdr:rowOff>
    </xdr:from>
    <xdr:to>
      <xdr:col>107</xdr:col>
      <xdr:colOff>101600</xdr:colOff>
      <xdr:row>80</xdr:row>
      <xdr:rowOff>88900</xdr:rowOff>
    </xdr:to>
    <xdr:sp macro="" textlink="">
      <xdr:nvSpPr>
        <xdr:cNvPr id="568" name="フローチャート: 判断 567"/>
        <xdr:cNvSpPr/>
      </xdr:nvSpPr>
      <xdr:spPr>
        <a:xfrm>
          <a:off x="2038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574" name="楕円 573"/>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575" name="【児童館】&#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576" name="楕円 575"/>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577" name="直線コネクタ 576"/>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578" name="n_1ave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579" name="n_2ave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580"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2" name="直線コネクタ 5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3" name="テキスト ボックス 5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4" name="直線コネクタ 5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5" name="テキスト ボックス 5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6" name="直線コネクタ 5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7" name="テキスト ボックス 5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8" name="直線コネクタ 5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9" name="テキスト ボックス 5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603" name="直線コネクタ 602"/>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04"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05" name="直線コネクタ 604"/>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6"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7" name="直線コネクタ 60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608" name="【公民館】&#10;有形固定資産減価償却率平均値テキスト"/>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609" name="フローチャート: 判断 608"/>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10" name="フローチャート: 判断 609"/>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611" name="フローチャート: 判断 610"/>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73406</xdr:rowOff>
    </xdr:from>
    <xdr:to>
      <xdr:col>85</xdr:col>
      <xdr:colOff>177800</xdr:colOff>
      <xdr:row>102</xdr:row>
      <xdr:rowOff>3556</xdr:rowOff>
    </xdr:to>
    <xdr:sp macro="" textlink="">
      <xdr:nvSpPr>
        <xdr:cNvPr id="617" name="楕円 616"/>
        <xdr:cNvSpPr/>
      </xdr:nvSpPr>
      <xdr:spPr>
        <a:xfrm>
          <a:off x="162687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96283</xdr:rowOff>
    </xdr:from>
    <xdr:ext cx="405111" cy="259045"/>
    <xdr:sp macro="" textlink="">
      <xdr:nvSpPr>
        <xdr:cNvPr id="618" name="【公民館】&#10;有形固定資産減価償却率該当値テキスト"/>
        <xdr:cNvSpPr txBox="1"/>
      </xdr:nvSpPr>
      <xdr:spPr>
        <a:xfrm>
          <a:off x="16357600" y="1724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619" name="楕円 618"/>
        <xdr:cNvSpPr/>
      </xdr:nvSpPr>
      <xdr:spPr>
        <a:xfrm>
          <a:off x="1543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124206</xdr:rowOff>
    </xdr:from>
    <xdr:to>
      <xdr:col>85</xdr:col>
      <xdr:colOff>127000</xdr:colOff>
      <xdr:row>103</xdr:row>
      <xdr:rowOff>41911</xdr:rowOff>
    </xdr:to>
    <xdr:cxnSp macro="">
      <xdr:nvCxnSpPr>
        <xdr:cNvPr id="620" name="直線コネクタ 619"/>
        <xdr:cNvCxnSpPr/>
      </xdr:nvCxnSpPr>
      <xdr:spPr>
        <a:xfrm flipV="1">
          <a:off x="15481300" y="17440656"/>
          <a:ext cx="8382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621"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622" name="n_2aveValue【公民館】&#10;有形固定資産減価償却率"/>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109238</xdr:rowOff>
    </xdr:from>
    <xdr:ext cx="405111" cy="259045"/>
    <xdr:sp macro="" textlink="">
      <xdr:nvSpPr>
        <xdr:cNvPr id="623" name="n_1mainValue【公民館】&#10;有形固定資産減価償却率"/>
        <xdr:cNvSpPr txBox="1"/>
      </xdr:nvSpPr>
      <xdr:spPr>
        <a:xfrm>
          <a:off x="15266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4" name="直線コネクタ 6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5" name="テキスト ボックス 6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6" name="直線コネクタ 6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7" name="テキスト ボックス 6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8" name="直線コネクタ 6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9" name="テキスト ボックス 6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0" name="直線コネクタ 6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1" name="テキスト ボックス 6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45" name="直線コネクタ 644"/>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46"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47" name="直線コネクタ 646"/>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48"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49" name="直線コネクタ 648"/>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50" name="【公民館】&#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51" name="フローチャート: 判断 650"/>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52" name="フローチャート: 判断 651"/>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53" name="フローチャート: 判断 652"/>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22200</xdr:rowOff>
    </xdr:from>
    <xdr:to>
      <xdr:col>116</xdr:col>
      <xdr:colOff>114300</xdr:colOff>
      <xdr:row>107</xdr:row>
      <xdr:rowOff>123800</xdr:rowOff>
    </xdr:to>
    <xdr:sp macro="" textlink="">
      <xdr:nvSpPr>
        <xdr:cNvPr id="659" name="楕円 658"/>
        <xdr:cNvSpPr/>
      </xdr:nvSpPr>
      <xdr:spPr>
        <a:xfrm>
          <a:off x="22110700" y="18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627</xdr:rowOff>
    </xdr:from>
    <xdr:ext cx="469744" cy="259045"/>
    <xdr:sp macro="" textlink="">
      <xdr:nvSpPr>
        <xdr:cNvPr id="660" name="【公民館】&#10;一人当たり面積該当値テキスト"/>
        <xdr:cNvSpPr txBox="1"/>
      </xdr:nvSpPr>
      <xdr:spPr>
        <a:xfrm>
          <a:off x="22199600" y="183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26772</xdr:rowOff>
    </xdr:from>
    <xdr:to>
      <xdr:col>112</xdr:col>
      <xdr:colOff>38100</xdr:colOff>
      <xdr:row>107</xdr:row>
      <xdr:rowOff>128372</xdr:rowOff>
    </xdr:to>
    <xdr:sp macro="" textlink="">
      <xdr:nvSpPr>
        <xdr:cNvPr id="661" name="楕円 660"/>
        <xdr:cNvSpPr/>
      </xdr:nvSpPr>
      <xdr:spPr>
        <a:xfrm>
          <a:off x="21272500" y="18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73000</xdr:rowOff>
    </xdr:from>
    <xdr:to>
      <xdr:col>116</xdr:col>
      <xdr:colOff>63500</xdr:colOff>
      <xdr:row>107</xdr:row>
      <xdr:rowOff>77572</xdr:rowOff>
    </xdr:to>
    <xdr:cxnSp macro="">
      <xdr:nvCxnSpPr>
        <xdr:cNvPr id="662" name="直線コネクタ 661"/>
        <xdr:cNvCxnSpPr/>
      </xdr:nvCxnSpPr>
      <xdr:spPr>
        <a:xfrm flipV="1">
          <a:off x="21323300" y="184181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34256</xdr:rowOff>
    </xdr:from>
    <xdr:ext cx="469744" cy="259045"/>
    <xdr:sp macro="" textlink="">
      <xdr:nvSpPr>
        <xdr:cNvPr id="663" name="n_1aveValue【公民館】&#10;一人当たり面積"/>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664" name="n_2aveValue【公民館】&#10;一人当たり面積"/>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119499</xdr:rowOff>
    </xdr:from>
    <xdr:ext cx="469744" cy="259045"/>
    <xdr:sp macro="" textlink="">
      <xdr:nvSpPr>
        <xdr:cNvPr id="665" name="n_1mainValue【公民館】&#10;一人当たり面積"/>
        <xdr:cNvSpPr txBox="1"/>
      </xdr:nvSpPr>
      <xdr:spPr>
        <a:xfrm>
          <a:off x="21075727" y="184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道路橋梁に関する有形固定資産減価償却率は道路については類似団体との比較で</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ポイント低い数値となっている。これは平成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積極的に取り組んだ道路改良事業及び橋梁改良事業によるものと思われるが、建設改良のみならず道路については長寿命化の個別計画を策定してライフラインの適正管理に努めている。公営住宅の有形固定資産減価償却率が</a:t>
          </a:r>
          <a:r>
            <a:rPr kumimoji="1" lang="en-US" altLang="ja-JP" sz="1300">
              <a:latin typeface="ＭＳ Ｐゴシック" panose="020B0600070205080204" pitchFamily="50" charset="-128"/>
              <a:ea typeface="ＭＳ Ｐゴシック" panose="020B0600070205080204" pitchFamily="50" charset="-128"/>
            </a:rPr>
            <a:t>66.6</a:t>
          </a:r>
          <a:r>
            <a:rPr kumimoji="1" lang="ja-JP" altLang="en-US" sz="1300">
              <a:latin typeface="ＭＳ Ｐゴシック" panose="020B0600070205080204" pitchFamily="50" charset="-128"/>
              <a:ea typeface="ＭＳ Ｐゴシック" panose="020B0600070205080204" pitchFamily="50" charset="-128"/>
            </a:rPr>
            <a:t>ポイントとなっており類似団体との比較で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ポイント高い数値となっているものの、昨年度よりは</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ポイント低い数値となった。耐用年数に達した公営住宅に関しては民間譲渡又は除却を進めており併せて統廃合を目的とした平成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年度の事業として由良宿団地建替事業に取り組んでいる。進捗状況としては全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期工事の内第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期工事が完了したところで、今後は減価償却率が大幅に改善する事となる。認定こども園については合併特例債を活用したこども園（大型２園）の新築工事により類似団体よりは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ポイント低い数値となっている。学校施設は町に小・中学校合わせて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校あり有形固定資産減価償却率は類似団体と比較して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ポイント低い数値となっているが、その半数が耐用年数に迫る施設である。児童館については公共施設等総合管理計画策定に先行して施設の統合を行ってきたが類似団体と比較して</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ポイント高い数値となっている。公民館については町内に本館と分館があり今後とも必要な施設という位置付となっている。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館とも耐用年数に迫っており今後の個別計画策定等より一層、適正管理に努める必要がある。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15,270
15,150
56.94
10,112,973
9,632,214
436,195
5,496,759
7,517,926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124658</xdr:rowOff>
    </xdr:from>
    <xdr:ext cx="405111" cy="259045"/>
    <xdr:sp macro="" textlink="">
      <xdr:nvSpPr>
        <xdr:cNvPr id="62" name="【図書館】&#10;有形固定資産減価償却率平均値テキスト"/>
        <xdr:cNvSpPr txBox="1"/>
      </xdr:nvSpPr>
      <xdr:spPr>
        <a:xfrm>
          <a:off x="4673600" y="646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7438</xdr:rowOff>
    </xdr:from>
    <xdr:to>
      <xdr:col>15</xdr:col>
      <xdr:colOff>101600</xdr:colOff>
      <xdr:row>38</xdr:row>
      <xdr:rowOff>109038</xdr:rowOff>
    </xdr:to>
    <xdr:sp macro="" textlink="">
      <xdr:nvSpPr>
        <xdr:cNvPr id="65" name="フローチャート: 判断 64"/>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136434</xdr:rowOff>
    </xdr:from>
    <xdr:to>
      <xdr:col>24</xdr:col>
      <xdr:colOff>114300</xdr:colOff>
      <xdr:row>38</xdr:row>
      <xdr:rowOff>66584</xdr:rowOff>
    </xdr:to>
    <xdr:sp macro="" textlink="">
      <xdr:nvSpPr>
        <xdr:cNvPr id="71" name="楕円 70"/>
        <xdr:cNvSpPr/>
      </xdr:nvSpPr>
      <xdr:spPr>
        <a:xfrm>
          <a:off x="45847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159311</xdr:rowOff>
    </xdr:from>
    <xdr:ext cx="405111" cy="259045"/>
    <xdr:sp macro="" textlink="">
      <xdr:nvSpPr>
        <xdr:cNvPr id="72" name="【図書館】&#10;有形固定資産減価償却率該当値テキスト"/>
        <xdr:cNvSpPr txBox="1"/>
      </xdr:nvSpPr>
      <xdr:spPr>
        <a:xfrm>
          <a:off x="4673600" y="633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167459</xdr:rowOff>
    </xdr:from>
    <xdr:to>
      <xdr:col>20</xdr:col>
      <xdr:colOff>38100</xdr:colOff>
      <xdr:row>38</xdr:row>
      <xdr:rowOff>97609</xdr:rowOff>
    </xdr:to>
    <xdr:sp macro="" textlink="">
      <xdr:nvSpPr>
        <xdr:cNvPr id="73" name="楕円 72"/>
        <xdr:cNvSpPr/>
      </xdr:nvSpPr>
      <xdr:spPr>
        <a:xfrm>
          <a:off x="3746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xdr:rowOff>
    </xdr:from>
    <xdr:to>
      <xdr:col>24</xdr:col>
      <xdr:colOff>63500</xdr:colOff>
      <xdr:row>38</xdr:row>
      <xdr:rowOff>46809</xdr:rowOff>
    </xdr:to>
    <xdr:cxnSp macro="">
      <xdr:nvCxnSpPr>
        <xdr:cNvPr id="74" name="直線コネクタ 73"/>
        <xdr:cNvCxnSpPr/>
      </xdr:nvCxnSpPr>
      <xdr:spPr>
        <a:xfrm flipV="1">
          <a:off x="3797300" y="653088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99440</xdr:rowOff>
    </xdr:from>
    <xdr:ext cx="405111" cy="259045"/>
    <xdr:sp macro="" textlink="">
      <xdr:nvSpPr>
        <xdr:cNvPr id="75" name="n_1aveValue【図書館】&#10;有形固定資産減価償却率"/>
        <xdr:cNvSpPr txBox="1"/>
      </xdr:nvSpPr>
      <xdr:spPr>
        <a:xfrm>
          <a:off x="35820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125566</xdr:rowOff>
    </xdr:from>
    <xdr:ext cx="405111" cy="259045"/>
    <xdr:sp macro="" textlink="">
      <xdr:nvSpPr>
        <xdr:cNvPr id="76" name="n_2aveValue【図書館】&#10;有形固定資産減価償却率"/>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88736</xdr:rowOff>
    </xdr:from>
    <xdr:ext cx="405111" cy="259045"/>
    <xdr:sp macro="" textlink="">
      <xdr:nvSpPr>
        <xdr:cNvPr id="77" name="n_1mainValue【図書館】&#10;有形固定資産減価償却率"/>
        <xdr:cNvSpPr txBox="1"/>
      </xdr:nvSpPr>
      <xdr:spPr>
        <a:xfrm>
          <a:off x="35820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99" name="直線コネクタ 98"/>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0" name="【図書館】&#10;一人当たり面積最小値テキスト"/>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1" name="直線コネクタ 100"/>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2" name="【図書館】&#10;一人当たり面積最大値テキスト"/>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3" name="直線コネクタ 102"/>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98569</xdr:rowOff>
    </xdr:from>
    <xdr:ext cx="469744" cy="259045"/>
    <xdr:sp macro="" textlink="">
      <xdr:nvSpPr>
        <xdr:cNvPr id="104" name="【図書館】&#10;一人当たり面積平均値テキスト"/>
        <xdr:cNvSpPr txBox="1"/>
      </xdr:nvSpPr>
      <xdr:spPr>
        <a:xfrm>
          <a:off x="10515600" y="644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5" name="フローチャート: 判断 104"/>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6" name="フローチャート: 判断 105"/>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07" name="フローチャート: 判断 106"/>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153416</xdr:rowOff>
    </xdr:from>
    <xdr:to>
      <xdr:col>55</xdr:col>
      <xdr:colOff>50800</xdr:colOff>
      <xdr:row>39</xdr:row>
      <xdr:rowOff>83566</xdr:rowOff>
    </xdr:to>
    <xdr:sp macro="" textlink="">
      <xdr:nvSpPr>
        <xdr:cNvPr id="113" name="楕円 112"/>
        <xdr:cNvSpPr/>
      </xdr:nvSpPr>
      <xdr:spPr>
        <a:xfrm>
          <a:off x="10426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131843</xdr:rowOff>
    </xdr:from>
    <xdr:ext cx="469744" cy="259045"/>
    <xdr:sp macro="" textlink="">
      <xdr:nvSpPr>
        <xdr:cNvPr id="114" name="【図書館】&#10;一人当たり面積該当値テキスト"/>
        <xdr:cNvSpPr txBox="1"/>
      </xdr:nvSpPr>
      <xdr:spPr>
        <a:xfrm>
          <a:off x="10515600"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157988</xdr:rowOff>
    </xdr:from>
    <xdr:to>
      <xdr:col>50</xdr:col>
      <xdr:colOff>165100</xdr:colOff>
      <xdr:row>39</xdr:row>
      <xdr:rowOff>88138</xdr:rowOff>
    </xdr:to>
    <xdr:sp macro="" textlink="">
      <xdr:nvSpPr>
        <xdr:cNvPr id="115" name="楕円 114"/>
        <xdr:cNvSpPr/>
      </xdr:nvSpPr>
      <xdr:spPr>
        <a:xfrm>
          <a:off x="9588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32766</xdr:rowOff>
    </xdr:from>
    <xdr:to>
      <xdr:col>55</xdr:col>
      <xdr:colOff>0</xdr:colOff>
      <xdr:row>39</xdr:row>
      <xdr:rowOff>37338</xdr:rowOff>
    </xdr:to>
    <xdr:cxnSp macro="">
      <xdr:nvCxnSpPr>
        <xdr:cNvPr id="116" name="直線コネクタ 115"/>
        <xdr:cNvCxnSpPr/>
      </xdr:nvCxnSpPr>
      <xdr:spPr>
        <a:xfrm flipV="1">
          <a:off x="9639300" y="67193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17" name="n_1ave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18"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79265</xdr:rowOff>
    </xdr:from>
    <xdr:ext cx="469744" cy="259045"/>
    <xdr:sp macro="" textlink="">
      <xdr:nvSpPr>
        <xdr:cNvPr id="119" name="n_1mainValue【図書館】&#10;一人当たり面積"/>
        <xdr:cNvSpPr txBox="1"/>
      </xdr:nvSpPr>
      <xdr:spPr>
        <a:xfrm>
          <a:off x="93917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8" name="テキスト ボックス 13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2" name="直線コネクタ 141"/>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3"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44" name="直線コネクタ 143"/>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6" name="直線コネクタ 14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47"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48" name="フローチャート: 判断 147"/>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49" name="フローチャート: 判断 148"/>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50" name="フローチャート: 判断 149"/>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84074</xdr:rowOff>
    </xdr:from>
    <xdr:to>
      <xdr:col>24</xdr:col>
      <xdr:colOff>114300</xdr:colOff>
      <xdr:row>62</xdr:row>
      <xdr:rowOff>14224</xdr:rowOff>
    </xdr:to>
    <xdr:sp macro="" textlink="">
      <xdr:nvSpPr>
        <xdr:cNvPr id="156" name="楕円 155"/>
        <xdr:cNvSpPr/>
      </xdr:nvSpPr>
      <xdr:spPr>
        <a:xfrm>
          <a:off x="45847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62501</xdr:rowOff>
    </xdr:from>
    <xdr:ext cx="405111" cy="259045"/>
    <xdr:sp macro="" textlink="">
      <xdr:nvSpPr>
        <xdr:cNvPr id="157" name="【体育館・プール】&#10;有形固定資産減価償却率該当値テキスト"/>
        <xdr:cNvSpPr txBox="1"/>
      </xdr:nvSpPr>
      <xdr:spPr>
        <a:xfrm>
          <a:off x="4673600"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47498</xdr:rowOff>
    </xdr:from>
    <xdr:to>
      <xdr:col>20</xdr:col>
      <xdr:colOff>38100</xdr:colOff>
      <xdr:row>61</xdr:row>
      <xdr:rowOff>149098</xdr:rowOff>
    </xdr:to>
    <xdr:sp macro="" textlink="">
      <xdr:nvSpPr>
        <xdr:cNvPr id="158" name="楕円 157"/>
        <xdr:cNvSpPr/>
      </xdr:nvSpPr>
      <xdr:spPr>
        <a:xfrm>
          <a:off x="3746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98298</xdr:rowOff>
    </xdr:from>
    <xdr:to>
      <xdr:col>24</xdr:col>
      <xdr:colOff>63500</xdr:colOff>
      <xdr:row>61</xdr:row>
      <xdr:rowOff>134874</xdr:rowOff>
    </xdr:to>
    <xdr:cxnSp macro="">
      <xdr:nvCxnSpPr>
        <xdr:cNvPr id="159" name="直線コネクタ 158"/>
        <xdr:cNvCxnSpPr/>
      </xdr:nvCxnSpPr>
      <xdr:spPr>
        <a:xfrm>
          <a:off x="3797300" y="105567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60469</xdr:rowOff>
    </xdr:from>
    <xdr:ext cx="405111" cy="259045"/>
    <xdr:sp macro="" textlink="">
      <xdr:nvSpPr>
        <xdr:cNvPr id="160" name="n_1aveValue【体育館・プール】&#10;有形固定資産減価償却率"/>
        <xdr:cNvSpPr txBox="1"/>
      </xdr:nvSpPr>
      <xdr:spPr>
        <a:xfrm>
          <a:off x="35820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61"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140225</xdr:rowOff>
    </xdr:from>
    <xdr:ext cx="405111" cy="259045"/>
    <xdr:sp macro="" textlink="">
      <xdr:nvSpPr>
        <xdr:cNvPr id="162" name="n_1mainValue【体育館・プール】&#10;有形固定資産減価償却率"/>
        <xdr:cNvSpPr txBox="1"/>
      </xdr:nvSpPr>
      <xdr:spPr>
        <a:xfrm>
          <a:off x="35820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86" name="直線コネクタ 185"/>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87"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88" name="直線コネクタ 187"/>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89"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0" name="直線コネクタ 189"/>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271</xdr:rowOff>
    </xdr:from>
    <xdr:ext cx="469744" cy="259045"/>
    <xdr:sp macro="" textlink="">
      <xdr:nvSpPr>
        <xdr:cNvPr id="191" name="【体育館・プール】&#10;一人当たり面積平均値テキスト"/>
        <xdr:cNvSpPr txBox="1"/>
      </xdr:nvSpPr>
      <xdr:spPr>
        <a:xfrm>
          <a:off x="10515600" y="10458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92" name="フローチャート: 判断 191"/>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93" name="フローチャート: 判断 192"/>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26162</xdr:rowOff>
    </xdr:from>
    <xdr:to>
      <xdr:col>46</xdr:col>
      <xdr:colOff>38100</xdr:colOff>
      <xdr:row>62</xdr:row>
      <xdr:rowOff>127762</xdr:rowOff>
    </xdr:to>
    <xdr:sp macro="" textlink="">
      <xdr:nvSpPr>
        <xdr:cNvPr id="194" name="フローチャート: 判断 193"/>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30734</xdr:rowOff>
    </xdr:from>
    <xdr:to>
      <xdr:col>55</xdr:col>
      <xdr:colOff>50800</xdr:colOff>
      <xdr:row>62</xdr:row>
      <xdr:rowOff>132334</xdr:rowOff>
    </xdr:to>
    <xdr:sp macro="" textlink="">
      <xdr:nvSpPr>
        <xdr:cNvPr id="200" name="楕円 199"/>
        <xdr:cNvSpPr/>
      </xdr:nvSpPr>
      <xdr:spPr>
        <a:xfrm>
          <a:off x="10426700" y="10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9161</xdr:rowOff>
    </xdr:from>
    <xdr:ext cx="469744" cy="259045"/>
    <xdr:sp macro="" textlink="">
      <xdr:nvSpPr>
        <xdr:cNvPr id="201" name="【体育館・プール】&#10;一人当たり面積該当値テキスト"/>
        <xdr:cNvSpPr txBox="1"/>
      </xdr:nvSpPr>
      <xdr:spPr>
        <a:xfrm>
          <a:off x="10515600"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33782</xdr:rowOff>
    </xdr:from>
    <xdr:to>
      <xdr:col>50</xdr:col>
      <xdr:colOff>165100</xdr:colOff>
      <xdr:row>62</xdr:row>
      <xdr:rowOff>135382</xdr:rowOff>
    </xdr:to>
    <xdr:sp macro="" textlink="">
      <xdr:nvSpPr>
        <xdr:cNvPr id="202" name="楕円 201"/>
        <xdr:cNvSpPr/>
      </xdr:nvSpPr>
      <xdr:spPr>
        <a:xfrm>
          <a:off x="9588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81534</xdr:rowOff>
    </xdr:from>
    <xdr:to>
      <xdr:col>55</xdr:col>
      <xdr:colOff>0</xdr:colOff>
      <xdr:row>62</xdr:row>
      <xdr:rowOff>84582</xdr:rowOff>
    </xdr:to>
    <xdr:cxnSp macro="">
      <xdr:nvCxnSpPr>
        <xdr:cNvPr id="203" name="直線コネクタ 202"/>
        <xdr:cNvCxnSpPr/>
      </xdr:nvCxnSpPr>
      <xdr:spPr>
        <a:xfrm flipV="1">
          <a:off x="9639300" y="1071143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142003</xdr:rowOff>
    </xdr:from>
    <xdr:ext cx="469744" cy="259045"/>
    <xdr:sp macro="" textlink="">
      <xdr:nvSpPr>
        <xdr:cNvPr id="204" name="n_1aveValue【体育館・プール】&#10;一人当たり面積"/>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144289</xdr:rowOff>
    </xdr:from>
    <xdr:ext cx="469744" cy="259045"/>
    <xdr:sp macro="" textlink="">
      <xdr:nvSpPr>
        <xdr:cNvPr id="205" name="n_2aveValue【体育館・プール】&#10;一人当たり面積"/>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126509</xdr:rowOff>
    </xdr:from>
    <xdr:ext cx="469744" cy="259045"/>
    <xdr:sp macro="" textlink="">
      <xdr:nvSpPr>
        <xdr:cNvPr id="206" name="n_1mainValue【体育館・プール】&#10;一人当たり面積"/>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7" name="正方形/長方形 2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8" name="正方形/長方形 2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9" name="正方形/長方形 2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0" name="正方形/長方形 2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1" name="正方形/長方形 2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2" name="正方形/長方形 2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3" name="正方形/長方形 2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4" name="正方形/長方形 25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5" name="正方形/長方形 2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6" name="正方形/長方形 2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7" name="正方形/長方形 2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8" name="正方形/長方形 2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9" name="正方形/長方形 2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0" name="正方形/長方形 2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1" name="正方形/長方形 2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2" name="正方形/長方形 26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3" name="正方形/長方形 2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4" name="正方形/長方形 2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5" name="正方形/長方形 2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6" name="正方形/長方形 2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7" name="正方形/長方形 2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8" name="正方形/長方形 2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9" name="正方形/長方形 2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0" name="正方形/長方形 26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1" name="正方形/長方形 2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2" name="正方形/長方形 2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3" name="正方形/長方形 2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4" name="正方形/長方形 2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5" name="正方形/長方形 2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6" name="正方形/長方形 2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7" name="正方形/長方形 2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78" name="正方形/長方形 2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79" name="テキスト ボックス 2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0" name="直線コネクタ 2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81" name="テキスト ボックス 28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82" name="直線コネクタ 28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83" name="テキスト ボックス 28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84" name="直線コネクタ 28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85" name="テキスト ボックス 28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86" name="直線コネクタ 28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87" name="テキスト ボックス 28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88" name="直線コネクタ 28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89" name="テキスト ボックス 28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90" name="直線コネクタ 28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91" name="テキスト ボックス 29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2" name="直線コネクタ 2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3" name="テキスト ボックス 2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295" name="直線コネクタ 294"/>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296"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297" name="直線コネクタ 29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298"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299" name="直線コネクタ 29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300"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01" name="フローチャート: 判断 300"/>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302" name="フローチャート: 判断 301"/>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303" name="フローチャート: 判断 302"/>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04" name="テキスト ボックス 3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05" name="テキスト ボックス 3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06" name="テキスト ボックス 3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07" name="テキスト ボックス 3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08" name="テキスト ボックス 3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309" name="楕円 308"/>
        <xdr:cNvSpPr/>
      </xdr:nvSpPr>
      <xdr:spPr>
        <a:xfrm>
          <a:off x="16268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69232</xdr:rowOff>
    </xdr:from>
    <xdr:ext cx="405111" cy="259045"/>
    <xdr:sp macro="" textlink="">
      <xdr:nvSpPr>
        <xdr:cNvPr id="310" name="【消防施設】&#10;有形固定資産減価償却率該当値テキスト"/>
        <xdr:cNvSpPr txBox="1"/>
      </xdr:nvSpPr>
      <xdr:spPr>
        <a:xfrm>
          <a:off x="16357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46355</xdr:rowOff>
    </xdr:from>
    <xdr:to>
      <xdr:col>81</xdr:col>
      <xdr:colOff>101600</xdr:colOff>
      <xdr:row>78</xdr:row>
      <xdr:rowOff>147955</xdr:rowOff>
    </xdr:to>
    <xdr:sp macro="" textlink="">
      <xdr:nvSpPr>
        <xdr:cNvPr id="311" name="楕円 310"/>
        <xdr:cNvSpPr/>
      </xdr:nvSpPr>
      <xdr:spPr>
        <a:xfrm>
          <a:off x="15430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97155</xdr:rowOff>
    </xdr:from>
    <xdr:to>
      <xdr:col>85</xdr:col>
      <xdr:colOff>127000</xdr:colOff>
      <xdr:row>80</xdr:row>
      <xdr:rowOff>97155</xdr:rowOff>
    </xdr:to>
    <xdr:cxnSp macro="">
      <xdr:nvCxnSpPr>
        <xdr:cNvPr id="312" name="直線コネクタ 311"/>
        <xdr:cNvCxnSpPr/>
      </xdr:nvCxnSpPr>
      <xdr:spPr>
        <a:xfrm>
          <a:off x="15481300" y="13470255"/>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313" name="n_1aveValue【消防施設】&#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314"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164482</xdr:rowOff>
    </xdr:from>
    <xdr:ext cx="405111" cy="259045"/>
    <xdr:sp macro="" textlink="">
      <xdr:nvSpPr>
        <xdr:cNvPr id="315" name="n_1mainValue【消防施設】&#10;有形固定資産減価償却率"/>
        <xdr:cNvSpPr txBox="1"/>
      </xdr:nvSpPr>
      <xdr:spPr>
        <a:xfrm>
          <a:off x="15266044" y="1319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16" name="正方形/長方形 3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17" name="正方形/長方形 3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18" name="正方形/長方形 3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19" name="正方形/長方形 3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0" name="正方形/長方形 3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1" name="正方形/長方形 3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2" name="正方形/長方形 3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3" name="正方形/長方形 3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4" name="テキスト ボックス 3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25" name="直線コネクタ 3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26" name="直線コネクタ 3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27" name="テキスト ボックス 3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28" name="直線コネクタ 3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29" name="テキスト ボックス 3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30" name="直線コネクタ 3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31" name="テキスト ボックス 3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32" name="直線コネクタ 3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33" name="テキスト ボックス 3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34" name="直線コネクタ 3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35" name="テキスト ボックス 3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36" name="直線コネクタ 3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37" name="テキスト ボックス 3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3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339" name="直線コネクタ 338"/>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340"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341" name="直線コネクタ 340"/>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342"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343" name="直線コネクタ 342"/>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344" name="【消防施設】&#10;一人当たり面積平均値テキスト"/>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345" name="フローチャート: 判断 344"/>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346" name="フローチャート: 判断 345"/>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347" name="フローチャート: 判断 34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48" name="テキスト ボックス 3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49" name="テキスト ボックス 3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0" name="テキスト ボックス 3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1" name="テキスト ボックス 3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2" name="テキスト ボックス 3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353" name="楕円 352"/>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354" name="【消防施設】&#10;一人当たり面積該当値テキスト"/>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355" name="楕円 354"/>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86</xdr:row>
      <xdr:rowOff>38100</xdr:rowOff>
    </xdr:to>
    <xdr:cxnSp macro="">
      <xdr:nvCxnSpPr>
        <xdr:cNvPr id="356" name="直線コネクタ 355"/>
        <xdr:cNvCxnSpPr/>
      </xdr:nvCxnSpPr>
      <xdr:spPr>
        <a:xfrm flipV="1">
          <a:off x="21323300" y="14737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52088</xdr:rowOff>
    </xdr:from>
    <xdr:ext cx="469744" cy="259045"/>
    <xdr:sp macro="" textlink="">
      <xdr:nvSpPr>
        <xdr:cNvPr id="357" name="n_1aveValue【消防施設】&#10;一人当たり面積"/>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358"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359" name="n_1mainValue【消防施設】&#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0" name="正方形/長方形 3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1" name="正方形/長方形 3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2" name="正方形/長方形 3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3" name="正方形/長方形 3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4" name="正方形/長方形 3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5" name="正方形/長方形 3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6" name="正方形/長方形 3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7" name="正方形/長方形 3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8" name="テキスト ボックス 3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69" name="直線コネクタ 3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0" name="直線コネクタ 3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1" name="テキスト ボックス 3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2" name="直線コネクタ 3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3" name="テキスト ボックス 3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4" name="直線コネクタ 3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5" name="テキスト ボックス 3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6" name="直線コネクタ 3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77" name="テキスト ボックス 3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78" name="直線コネクタ 3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79" name="テキスト ボックス 3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0" name="直線コネクタ 3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1" name="テキスト ボックス 3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2" name="直線コネクタ 3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3" name="テキスト ボックス 3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385" name="直線コネクタ 384"/>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386"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387" name="直線コネクタ 386"/>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8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89" name="直線コネクタ 38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390"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391" name="フローチャート: 判断 390"/>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392" name="フローチャート: 判断 391"/>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393" name="フローチャート: 判断 392"/>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94" name="テキスト ボックス 3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95" name="テキスト ボックス 3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96" name="テキスト ボックス 3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97" name="テキスト ボックス 3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98" name="テキスト ボックス 3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160927</xdr:rowOff>
    </xdr:from>
    <xdr:to>
      <xdr:col>85</xdr:col>
      <xdr:colOff>177800</xdr:colOff>
      <xdr:row>102</xdr:row>
      <xdr:rowOff>91077</xdr:rowOff>
    </xdr:to>
    <xdr:sp macro="" textlink="">
      <xdr:nvSpPr>
        <xdr:cNvPr id="399" name="楕円 398"/>
        <xdr:cNvSpPr/>
      </xdr:nvSpPr>
      <xdr:spPr>
        <a:xfrm>
          <a:off x="162687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12354</xdr:rowOff>
    </xdr:from>
    <xdr:ext cx="405111" cy="259045"/>
    <xdr:sp macro="" textlink="">
      <xdr:nvSpPr>
        <xdr:cNvPr id="400" name="【庁舎】&#10;有形固定資産減価償却率該当値テキスト"/>
        <xdr:cNvSpPr txBox="1"/>
      </xdr:nvSpPr>
      <xdr:spPr>
        <a:xfrm>
          <a:off x="16357600" y="1732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76019</xdr:rowOff>
    </xdr:from>
    <xdr:to>
      <xdr:col>81</xdr:col>
      <xdr:colOff>101600</xdr:colOff>
      <xdr:row>102</xdr:row>
      <xdr:rowOff>6169</xdr:rowOff>
    </xdr:to>
    <xdr:sp macro="" textlink="">
      <xdr:nvSpPr>
        <xdr:cNvPr id="401" name="楕円 400"/>
        <xdr:cNvSpPr/>
      </xdr:nvSpPr>
      <xdr:spPr>
        <a:xfrm>
          <a:off x="15430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126819</xdr:rowOff>
    </xdr:from>
    <xdr:to>
      <xdr:col>85</xdr:col>
      <xdr:colOff>127000</xdr:colOff>
      <xdr:row>102</xdr:row>
      <xdr:rowOff>40277</xdr:rowOff>
    </xdr:to>
    <xdr:cxnSp macro="">
      <xdr:nvCxnSpPr>
        <xdr:cNvPr id="402" name="直線コネクタ 401"/>
        <xdr:cNvCxnSpPr/>
      </xdr:nvCxnSpPr>
      <xdr:spPr>
        <a:xfrm>
          <a:off x="15481300" y="1744326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114861</xdr:rowOff>
    </xdr:from>
    <xdr:ext cx="405111" cy="259045"/>
    <xdr:sp macro="" textlink="">
      <xdr:nvSpPr>
        <xdr:cNvPr id="403" name="n_1aveValue【庁舎】&#10;有形固定資産減価償却率"/>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1469</xdr:rowOff>
    </xdr:from>
    <xdr:ext cx="405111" cy="259045"/>
    <xdr:sp macro="" textlink="">
      <xdr:nvSpPr>
        <xdr:cNvPr id="404" name="n_2aveValue【庁舎】&#10;有形固定資産減価償却率"/>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22696</xdr:rowOff>
    </xdr:from>
    <xdr:ext cx="405111" cy="259045"/>
    <xdr:sp macro="" textlink="">
      <xdr:nvSpPr>
        <xdr:cNvPr id="405" name="n_1mainValue【庁舎】&#10;有形固定資産減価償却率"/>
        <xdr:cNvSpPr txBox="1"/>
      </xdr:nvSpPr>
      <xdr:spPr>
        <a:xfrm>
          <a:off x="15266044" y="1716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6" name="正方形/長方形 4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7" name="正方形/長方形 4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8" name="正方形/長方形 4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9" name="正方形/長方形 4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0" name="正方形/長方形 4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1" name="正方形/長方形 4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2" name="正方形/長方形 4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3" name="正方形/長方形 4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4" name="テキスト ボックス 4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5" name="直線コネクタ 4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16" name="直線コネクタ 41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7" name="テキスト ボックス 41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8" name="直線コネクタ 41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9" name="テキスト ボックス 41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20" name="直線コネクタ 41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21" name="テキスト ボックス 42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2" name="直線コネクタ 42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3" name="テキスト ボックス 42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4" name="直線コネクタ 42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5" name="テキスト ボックス 42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6" name="直線コネクタ 42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7" name="テキスト ボックス 42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8" name="直線コネクタ 4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9" name="テキスト ボックス 4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431" name="直線コネクタ 430"/>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432"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433" name="直線コネクタ 432"/>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434"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435" name="直線コネクタ 434"/>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138084</xdr:rowOff>
    </xdr:from>
    <xdr:ext cx="469744" cy="259045"/>
    <xdr:sp macro="" textlink="">
      <xdr:nvSpPr>
        <xdr:cNvPr id="436" name="【庁舎】&#10;一人当たり面積平均値テキスト"/>
        <xdr:cNvSpPr txBox="1"/>
      </xdr:nvSpPr>
      <xdr:spPr>
        <a:xfrm>
          <a:off x="22199600" y="1796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437" name="フローチャート: 判断 436"/>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438" name="フローチャート: 判断 437"/>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154395</xdr:rowOff>
    </xdr:from>
    <xdr:to>
      <xdr:col>107</xdr:col>
      <xdr:colOff>101600</xdr:colOff>
      <xdr:row>106</xdr:row>
      <xdr:rowOff>84545</xdr:rowOff>
    </xdr:to>
    <xdr:sp macro="" textlink="">
      <xdr:nvSpPr>
        <xdr:cNvPr id="439" name="フローチャート: 判断 438"/>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0" name="テキスト ボックス 4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1" name="テキスト ボックス 4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2" name="テキスト ボックス 4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3" name="テキスト ボックス 4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4" name="テキスト ボックス 4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445" name="楕円 444"/>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446" name="【庁舎】&#10;一人当たり面積該当値テキスト"/>
        <xdr:cNvSpPr txBox="1"/>
      </xdr:nvSpPr>
      <xdr:spPr>
        <a:xfrm>
          <a:off x="22199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91802</xdr:rowOff>
    </xdr:from>
    <xdr:to>
      <xdr:col>112</xdr:col>
      <xdr:colOff>38100</xdr:colOff>
      <xdr:row>107</xdr:row>
      <xdr:rowOff>21952</xdr:rowOff>
    </xdr:to>
    <xdr:sp macro="" textlink="">
      <xdr:nvSpPr>
        <xdr:cNvPr id="447" name="楕円 446"/>
        <xdr:cNvSpPr/>
      </xdr:nvSpPr>
      <xdr:spPr>
        <a:xfrm>
          <a:off x="21272500" y="182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142602</xdr:rowOff>
    </xdr:to>
    <xdr:cxnSp macro="">
      <xdr:nvCxnSpPr>
        <xdr:cNvPr id="448" name="直線コネクタ 447"/>
        <xdr:cNvCxnSpPr/>
      </xdr:nvCxnSpPr>
      <xdr:spPr>
        <a:xfrm flipV="1">
          <a:off x="21323300" y="18288000"/>
          <a:ext cx="8382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169653</xdr:rowOff>
    </xdr:from>
    <xdr:ext cx="469744" cy="259045"/>
    <xdr:sp macro="" textlink="">
      <xdr:nvSpPr>
        <xdr:cNvPr id="449" name="n_1aveValue【庁舎】&#10;一人当たり面積"/>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450"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13079</xdr:rowOff>
    </xdr:from>
    <xdr:ext cx="469744" cy="259045"/>
    <xdr:sp macro="" textlink="">
      <xdr:nvSpPr>
        <xdr:cNvPr id="451" name="n_1mainValue【庁舎】&#10;一人当たり面積"/>
        <xdr:cNvSpPr txBox="1"/>
      </xdr:nvSpPr>
      <xdr:spPr>
        <a:xfrm>
          <a:off x="21075727" y="183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2" name="正方形/長方形 4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3" name="正方形/長方形 4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4" name="テキスト ボックス 4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体育館・プールについては類似団体と比べ</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ポイント低い有形固定資産減価償却率となっている。町内に体育館が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施設存在するが比較的新しいものから耐用年数を迎えるものがあり、町の公共施設等総合管理計画上では、あと数年で耐用年数を迎える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施設について、建替え更新を行わないこととしている。旧町名が冠となっている体育館は耐震化を含む大規模改修を既に実施している。プールについては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施設あり耐用年数を迎えようとしているが、平成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年度に大規模改修を行い長寿命化を図った。</a:t>
          </a:r>
        </a:p>
        <a:p>
          <a:r>
            <a:rPr kumimoji="1" lang="ja-JP" altLang="en-US" sz="1300">
              <a:latin typeface="ＭＳ Ｐゴシック" panose="020B0600070205080204" pitchFamily="50" charset="-128"/>
              <a:ea typeface="ＭＳ Ｐゴシック" panose="020B0600070205080204" pitchFamily="50" charset="-128"/>
            </a:rPr>
            <a:t>　常備消防を広域化で一部事務組合に委託しており非常日消防のみを備えるが、その消防団待機所及び水防倉庫が木造で耐用年数を迎えており平成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年度は北条地区団の消防待機所を新設した。今後も地域防災計画に従って適正管理に努めたい。</a:t>
          </a:r>
        </a:p>
        <a:p>
          <a:r>
            <a:rPr kumimoji="1" lang="ja-JP" altLang="en-US" sz="1300">
              <a:latin typeface="ＭＳ Ｐゴシック" panose="020B0600070205080204" pitchFamily="50" charset="-128"/>
              <a:ea typeface="ＭＳ Ｐゴシック" panose="020B0600070205080204" pitchFamily="50" charset="-128"/>
            </a:rPr>
            <a:t>　庁舎については類似団体との比較では</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ポイント高い数値となっており、耐震補強等の大規模改修は既に対応済みであり今後も適正管理に努めて行く。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15,270
15,150
56.94
10,112,973
9,632,214
436,195
5,496,759
7,517,926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減少傾向であった税収は微増となった。</a:t>
          </a:r>
        </a:p>
        <a:p>
          <a:r>
            <a:rPr kumimoji="1" lang="ja-JP" altLang="en-US" sz="1300">
              <a:latin typeface="ＭＳ Ｐゴシック" panose="020B0600070205080204" pitchFamily="50" charset="-128"/>
              <a:ea typeface="ＭＳ Ｐゴシック" panose="020B0600070205080204" pitchFamily="50" charset="-128"/>
            </a:rPr>
            <a:t>しかし今後も税収の大幅な増加は見込めず数値の改善は難しいが、引き続き歳入の確保に努め財政力強化及び財政健全化を図る。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人件費、物件費の若干の増減によるが下水道事業特別会計への繰出金の増加、公債費、扶助費（福祉事務所設置）が高止まりしている。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年度は下水道事業特別会計繰出し基準の見直しを行ったことが大きな要因となり対前年比</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ポイント、類似団体との比較では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ポイントほど高い数値となっていたが近年横ばいが続いていた。平成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年度以前の水準に戻ったが今後も合併算定替えの影響による普通交付税の減少などにより、数値の改善は難しいと思われるが、借入抑制などによる公債費の縮減など、経常経費の抑制に努める。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145324</xdr:rowOff>
    </xdr:from>
    <xdr:to>
      <xdr:col>23</xdr:col>
      <xdr:colOff>133350</xdr:colOff>
      <xdr:row>64</xdr:row>
      <xdr:rowOff>153126</xdr:rowOff>
    </xdr:to>
    <xdr:cxnSp macro="">
      <xdr:nvCxnSpPr>
        <xdr:cNvPr id="136" name="直線コネクタ 135"/>
        <xdr:cNvCxnSpPr/>
      </xdr:nvCxnSpPr>
      <xdr:spPr>
        <a:xfrm flipV="1">
          <a:off x="4114800" y="10946674"/>
          <a:ext cx="8382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82369</xdr:rowOff>
    </xdr:from>
    <xdr:to>
      <xdr:col>19</xdr:col>
      <xdr:colOff>133350</xdr:colOff>
      <xdr:row>64</xdr:row>
      <xdr:rowOff>153126</xdr:rowOff>
    </xdr:to>
    <xdr:cxnSp macro="">
      <xdr:nvCxnSpPr>
        <xdr:cNvPr id="139" name="直線コネクタ 138"/>
        <xdr:cNvCxnSpPr/>
      </xdr:nvCxnSpPr>
      <xdr:spPr>
        <a:xfrm>
          <a:off x="3225800" y="10712269"/>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82369</xdr:rowOff>
    </xdr:from>
    <xdr:to>
      <xdr:col>15</xdr:col>
      <xdr:colOff>82550</xdr:colOff>
      <xdr:row>63</xdr:row>
      <xdr:rowOff>35016</xdr:rowOff>
    </xdr:to>
    <xdr:cxnSp macro="">
      <xdr:nvCxnSpPr>
        <xdr:cNvPr id="142" name="直線コネクタ 141"/>
        <xdr:cNvCxnSpPr/>
      </xdr:nvCxnSpPr>
      <xdr:spPr>
        <a:xfrm flipV="1">
          <a:off x="2336800" y="1071226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14333</xdr:rowOff>
    </xdr:from>
    <xdr:to>
      <xdr:col>11</xdr:col>
      <xdr:colOff>31750</xdr:colOff>
      <xdr:row>63</xdr:row>
      <xdr:rowOff>35016</xdr:rowOff>
    </xdr:to>
    <xdr:cxnSp macro="">
      <xdr:nvCxnSpPr>
        <xdr:cNvPr id="145" name="直線コネクタ 144"/>
        <xdr:cNvCxnSpPr/>
      </xdr:nvCxnSpPr>
      <xdr:spPr>
        <a:xfrm>
          <a:off x="1447800" y="108156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6" name="フローチャート: 判断 145"/>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7" name="テキスト ボックス 146"/>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8" name="フローチャート: 判断 147"/>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9" name="テキスト ボックス 148"/>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55" name="楕円 154"/>
        <xdr:cNvSpPr/>
      </xdr:nvSpPr>
      <xdr:spPr>
        <a:xfrm>
          <a:off x="49022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66601</xdr:rowOff>
    </xdr:from>
    <xdr:ext cx="762000" cy="259045"/>
    <xdr:sp macro="" textlink="">
      <xdr:nvSpPr>
        <xdr:cNvPr id="156" name="財政構造の弾力性該当値テキスト"/>
        <xdr:cNvSpPr txBox="1"/>
      </xdr:nvSpPr>
      <xdr:spPr>
        <a:xfrm>
          <a:off x="5041900" y="1086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102326</xdr:rowOff>
    </xdr:from>
    <xdr:to>
      <xdr:col>19</xdr:col>
      <xdr:colOff>184150</xdr:colOff>
      <xdr:row>65</xdr:row>
      <xdr:rowOff>32476</xdr:rowOff>
    </xdr:to>
    <xdr:sp macro="" textlink="">
      <xdr:nvSpPr>
        <xdr:cNvPr id="157" name="楕円 156"/>
        <xdr:cNvSpPr/>
      </xdr:nvSpPr>
      <xdr:spPr>
        <a:xfrm>
          <a:off x="4064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17253</xdr:rowOff>
    </xdr:from>
    <xdr:ext cx="736600" cy="259045"/>
    <xdr:sp macro="" textlink="">
      <xdr:nvSpPr>
        <xdr:cNvPr id="158" name="テキスト ボックス 157"/>
        <xdr:cNvSpPr txBox="1"/>
      </xdr:nvSpPr>
      <xdr:spPr>
        <a:xfrm>
          <a:off x="3733800" y="1116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31569</xdr:rowOff>
    </xdr:from>
    <xdr:to>
      <xdr:col>15</xdr:col>
      <xdr:colOff>133350</xdr:colOff>
      <xdr:row>62</xdr:row>
      <xdr:rowOff>133169</xdr:rowOff>
    </xdr:to>
    <xdr:sp macro="" textlink="">
      <xdr:nvSpPr>
        <xdr:cNvPr id="159" name="楕円 158"/>
        <xdr:cNvSpPr/>
      </xdr:nvSpPr>
      <xdr:spPr>
        <a:xfrm>
          <a:off x="3175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117946</xdr:rowOff>
    </xdr:from>
    <xdr:ext cx="762000" cy="259045"/>
    <xdr:sp macro="" textlink="">
      <xdr:nvSpPr>
        <xdr:cNvPr id="160" name="テキスト ボックス 159"/>
        <xdr:cNvSpPr txBox="1"/>
      </xdr:nvSpPr>
      <xdr:spPr>
        <a:xfrm>
          <a:off x="2844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155666</xdr:rowOff>
    </xdr:from>
    <xdr:to>
      <xdr:col>11</xdr:col>
      <xdr:colOff>82550</xdr:colOff>
      <xdr:row>63</xdr:row>
      <xdr:rowOff>85816</xdr:rowOff>
    </xdr:to>
    <xdr:sp macro="" textlink="">
      <xdr:nvSpPr>
        <xdr:cNvPr id="161" name="楕円 160"/>
        <xdr:cNvSpPr/>
      </xdr:nvSpPr>
      <xdr:spPr>
        <a:xfrm>
          <a:off x="2286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70593</xdr:rowOff>
    </xdr:from>
    <xdr:ext cx="762000" cy="259045"/>
    <xdr:sp macro="" textlink="">
      <xdr:nvSpPr>
        <xdr:cNvPr id="162" name="テキスト ボックス 161"/>
        <xdr:cNvSpPr txBox="1"/>
      </xdr:nvSpPr>
      <xdr:spPr>
        <a:xfrm>
          <a:off x="1955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134983</xdr:rowOff>
    </xdr:from>
    <xdr:to>
      <xdr:col>7</xdr:col>
      <xdr:colOff>31750</xdr:colOff>
      <xdr:row>63</xdr:row>
      <xdr:rowOff>65133</xdr:rowOff>
    </xdr:to>
    <xdr:sp macro="" textlink="">
      <xdr:nvSpPr>
        <xdr:cNvPr id="163" name="楕円 162"/>
        <xdr:cNvSpPr/>
      </xdr:nvSpPr>
      <xdr:spPr>
        <a:xfrm>
          <a:off x="1397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49910</xdr:rowOff>
    </xdr:from>
    <xdr:ext cx="762000" cy="259045"/>
    <xdr:sp macro="" textlink="">
      <xdr:nvSpPr>
        <xdr:cNvPr id="164" name="テキスト ボックス 163"/>
        <xdr:cNvSpPr txBox="1"/>
      </xdr:nvSpPr>
      <xdr:spPr>
        <a:xfrm>
          <a:off x="1066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近年、人件費は減少傾向にあったが平成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増加に転じた。類似団体と比べて若干低い数値となっているが、退職手当負担金、電算処理委託費、母子生活支援措置費などの減が主な要因の為、引き続き職員定数の適正化、物件費の抑制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153961</xdr:rowOff>
    </xdr:from>
    <xdr:to>
      <xdr:col>23</xdr:col>
      <xdr:colOff>133350</xdr:colOff>
      <xdr:row>81</xdr:row>
      <xdr:rowOff>154248</xdr:rowOff>
    </xdr:to>
    <xdr:cxnSp macro="">
      <xdr:nvCxnSpPr>
        <xdr:cNvPr id="199" name="直線コネクタ 198"/>
        <xdr:cNvCxnSpPr/>
      </xdr:nvCxnSpPr>
      <xdr:spPr>
        <a:xfrm>
          <a:off x="4114800" y="14041411"/>
          <a:ext cx="8382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89973</xdr:rowOff>
    </xdr:from>
    <xdr:to>
      <xdr:col>19</xdr:col>
      <xdr:colOff>133350</xdr:colOff>
      <xdr:row>81</xdr:row>
      <xdr:rowOff>153961</xdr:rowOff>
    </xdr:to>
    <xdr:cxnSp macro="">
      <xdr:nvCxnSpPr>
        <xdr:cNvPr id="202" name="直線コネクタ 201"/>
        <xdr:cNvCxnSpPr/>
      </xdr:nvCxnSpPr>
      <xdr:spPr>
        <a:xfrm>
          <a:off x="3225800" y="13977423"/>
          <a:ext cx="889000" cy="6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62412</xdr:rowOff>
    </xdr:from>
    <xdr:to>
      <xdr:col>15</xdr:col>
      <xdr:colOff>82550</xdr:colOff>
      <xdr:row>81</xdr:row>
      <xdr:rowOff>89973</xdr:rowOff>
    </xdr:to>
    <xdr:cxnSp macro="">
      <xdr:nvCxnSpPr>
        <xdr:cNvPr id="205" name="直線コネクタ 204"/>
        <xdr:cNvCxnSpPr/>
      </xdr:nvCxnSpPr>
      <xdr:spPr>
        <a:xfrm>
          <a:off x="2336800" y="13949862"/>
          <a:ext cx="889000" cy="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26499</xdr:rowOff>
    </xdr:from>
    <xdr:to>
      <xdr:col>11</xdr:col>
      <xdr:colOff>31750</xdr:colOff>
      <xdr:row>81</xdr:row>
      <xdr:rowOff>62412</xdr:rowOff>
    </xdr:to>
    <xdr:cxnSp macro="">
      <xdr:nvCxnSpPr>
        <xdr:cNvPr id="208" name="直線コネクタ 207"/>
        <xdr:cNvCxnSpPr/>
      </xdr:nvCxnSpPr>
      <xdr:spPr>
        <a:xfrm>
          <a:off x="1447800" y="13913949"/>
          <a:ext cx="8890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160274</xdr:rowOff>
    </xdr:from>
    <xdr:to>
      <xdr:col>11</xdr:col>
      <xdr:colOff>82550</xdr:colOff>
      <xdr:row>82</xdr:row>
      <xdr:rowOff>90424</xdr:rowOff>
    </xdr:to>
    <xdr:sp macro="" textlink="">
      <xdr:nvSpPr>
        <xdr:cNvPr id="209" name="フローチャート: 判断 208"/>
        <xdr:cNvSpPr/>
      </xdr:nvSpPr>
      <xdr:spPr>
        <a:xfrm>
          <a:off x="2286000" y="1404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75201</xdr:rowOff>
    </xdr:from>
    <xdr:ext cx="762000" cy="259045"/>
    <xdr:sp macro="" textlink="">
      <xdr:nvSpPr>
        <xdr:cNvPr id="210" name="テキスト ボックス 209"/>
        <xdr:cNvSpPr txBox="1"/>
      </xdr:nvSpPr>
      <xdr:spPr>
        <a:xfrm>
          <a:off x="1955800" y="1413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135069</xdr:rowOff>
    </xdr:from>
    <xdr:to>
      <xdr:col>7</xdr:col>
      <xdr:colOff>31750</xdr:colOff>
      <xdr:row>82</xdr:row>
      <xdr:rowOff>65219</xdr:rowOff>
    </xdr:to>
    <xdr:sp macro="" textlink="">
      <xdr:nvSpPr>
        <xdr:cNvPr id="211" name="フローチャート: 判断 210"/>
        <xdr:cNvSpPr/>
      </xdr:nvSpPr>
      <xdr:spPr>
        <a:xfrm>
          <a:off x="13970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49996</xdr:rowOff>
    </xdr:from>
    <xdr:ext cx="762000" cy="259045"/>
    <xdr:sp macro="" textlink="">
      <xdr:nvSpPr>
        <xdr:cNvPr id="212" name="テキスト ボックス 211"/>
        <xdr:cNvSpPr txBox="1"/>
      </xdr:nvSpPr>
      <xdr:spPr>
        <a:xfrm>
          <a:off x="1066800" y="1410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103448</xdr:rowOff>
    </xdr:from>
    <xdr:to>
      <xdr:col>23</xdr:col>
      <xdr:colOff>184150</xdr:colOff>
      <xdr:row>82</xdr:row>
      <xdr:rowOff>33598</xdr:rowOff>
    </xdr:to>
    <xdr:sp macro="" textlink="">
      <xdr:nvSpPr>
        <xdr:cNvPr id="218" name="楕円 217"/>
        <xdr:cNvSpPr/>
      </xdr:nvSpPr>
      <xdr:spPr>
        <a:xfrm>
          <a:off x="4902200" y="139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119975</xdr:rowOff>
    </xdr:from>
    <xdr:ext cx="762000" cy="259045"/>
    <xdr:sp macro="" textlink="">
      <xdr:nvSpPr>
        <xdr:cNvPr id="219" name="人件費・物件費等の状況該当値テキスト"/>
        <xdr:cNvSpPr txBox="1"/>
      </xdr:nvSpPr>
      <xdr:spPr>
        <a:xfrm>
          <a:off x="5041900" y="1383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103161</xdr:rowOff>
    </xdr:from>
    <xdr:to>
      <xdr:col>19</xdr:col>
      <xdr:colOff>184150</xdr:colOff>
      <xdr:row>82</xdr:row>
      <xdr:rowOff>33311</xdr:rowOff>
    </xdr:to>
    <xdr:sp macro="" textlink="">
      <xdr:nvSpPr>
        <xdr:cNvPr id="220" name="楕円 219"/>
        <xdr:cNvSpPr/>
      </xdr:nvSpPr>
      <xdr:spPr>
        <a:xfrm>
          <a:off x="4064000" y="139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43488</xdr:rowOff>
    </xdr:from>
    <xdr:ext cx="736600" cy="259045"/>
    <xdr:sp macro="" textlink="">
      <xdr:nvSpPr>
        <xdr:cNvPr id="221" name="テキスト ボックス 220"/>
        <xdr:cNvSpPr txBox="1"/>
      </xdr:nvSpPr>
      <xdr:spPr>
        <a:xfrm>
          <a:off x="3733800" y="1375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39173</xdr:rowOff>
    </xdr:from>
    <xdr:to>
      <xdr:col>15</xdr:col>
      <xdr:colOff>133350</xdr:colOff>
      <xdr:row>81</xdr:row>
      <xdr:rowOff>140773</xdr:rowOff>
    </xdr:to>
    <xdr:sp macro="" textlink="">
      <xdr:nvSpPr>
        <xdr:cNvPr id="222" name="楕円 221"/>
        <xdr:cNvSpPr/>
      </xdr:nvSpPr>
      <xdr:spPr>
        <a:xfrm>
          <a:off x="3175000" y="139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150950</xdr:rowOff>
    </xdr:from>
    <xdr:ext cx="762000" cy="259045"/>
    <xdr:sp macro="" textlink="">
      <xdr:nvSpPr>
        <xdr:cNvPr id="223" name="テキスト ボックス 222"/>
        <xdr:cNvSpPr txBox="1"/>
      </xdr:nvSpPr>
      <xdr:spPr>
        <a:xfrm>
          <a:off x="2844800" y="1369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11612</xdr:rowOff>
    </xdr:from>
    <xdr:to>
      <xdr:col>11</xdr:col>
      <xdr:colOff>82550</xdr:colOff>
      <xdr:row>81</xdr:row>
      <xdr:rowOff>113212</xdr:rowOff>
    </xdr:to>
    <xdr:sp macro="" textlink="">
      <xdr:nvSpPr>
        <xdr:cNvPr id="224" name="楕円 223"/>
        <xdr:cNvSpPr/>
      </xdr:nvSpPr>
      <xdr:spPr>
        <a:xfrm>
          <a:off x="2286000" y="138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123389</xdr:rowOff>
    </xdr:from>
    <xdr:ext cx="762000" cy="259045"/>
    <xdr:sp macro="" textlink="">
      <xdr:nvSpPr>
        <xdr:cNvPr id="225" name="テキスト ボックス 224"/>
        <xdr:cNvSpPr txBox="1"/>
      </xdr:nvSpPr>
      <xdr:spPr>
        <a:xfrm>
          <a:off x="1955800" y="1366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147149</xdr:rowOff>
    </xdr:from>
    <xdr:to>
      <xdr:col>7</xdr:col>
      <xdr:colOff>31750</xdr:colOff>
      <xdr:row>81</xdr:row>
      <xdr:rowOff>77299</xdr:rowOff>
    </xdr:to>
    <xdr:sp macro="" textlink="">
      <xdr:nvSpPr>
        <xdr:cNvPr id="226" name="楕円 225"/>
        <xdr:cNvSpPr/>
      </xdr:nvSpPr>
      <xdr:spPr>
        <a:xfrm>
          <a:off x="1397000" y="138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87476</xdr:rowOff>
    </xdr:from>
    <xdr:ext cx="762000" cy="259045"/>
    <xdr:sp macro="" textlink="">
      <xdr:nvSpPr>
        <xdr:cNvPr id="227" name="テキスト ボックス 226"/>
        <xdr:cNvSpPr txBox="1"/>
      </xdr:nvSpPr>
      <xdr:spPr>
        <a:xfrm>
          <a:off x="1066800" y="1363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これまで行政コストの見える化に努め各種手当の見直しを行ってきており類似団体との比較でも適正な水準となっている。国家公務員の時限的な給与改定特例法による措置が終了したため、平成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年度水準まで減少している。引き続き給与の適正化に努めていきたい。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3" name="直線コネクタ 262"/>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98879</xdr:rowOff>
    </xdr:to>
    <xdr:cxnSp macro="">
      <xdr:nvCxnSpPr>
        <xdr:cNvPr id="266" name="直線コネクタ 265"/>
        <xdr:cNvCxnSpPr/>
      </xdr:nvCxnSpPr>
      <xdr:spPr>
        <a:xfrm>
          <a:off x="15290800" y="142085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82</xdr:row>
      <xdr:rowOff>166914</xdr:rowOff>
    </xdr:to>
    <xdr:cxnSp macro="">
      <xdr:nvCxnSpPr>
        <xdr:cNvPr id="269" name="直線コネクタ 268"/>
        <xdr:cNvCxnSpPr/>
      </xdr:nvCxnSpPr>
      <xdr:spPr>
        <a:xfrm flipV="1">
          <a:off x="14401800" y="142085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82</xdr:row>
      <xdr:rowOff>166914</xdr:rowOff>
    </xdr:to>
    <xdr:cxnSp macro="">
      <xdr:nvCxnSpPr>
        <xdr:cNvPr id="272" name="直線コネクタ 271"/>
        <xdr:cNvCxnSpPr/>
      </xdr:nvCxnSpPr>
      <xdr:spPr>
        <a:xfrm>
          <a:off x="13512800" y="141741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75" name="フローチャート: 判断 274"/>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76" name="テキスト ボックス 275"/>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2" name="楕円 281"/>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3"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4" name="楕円 283"/>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5" name="テキスト ボックス 28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86" name="楕円 285"/>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87" name="テキスト ボックス 286"/>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8" name="楕円 287"/>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9" name="テキスト ボックス 288"/>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90" name="楕円 289"/>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91" name="テキスト ボックス 290"/>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定員管理については基本的に欠員補充であり、横ばいが続いていたが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年度から人口減少等もあって数値が上昇している。</a:t>
          </a:r>
        </a:p>
        <a:p>
          <a:r>
            <a:rPr kumimoji="1" lang="ja-JP" altLang="en-US" sz="1300">
              <a:latin typeface="ＭＳ Ｐゴシック" panose="020B0600070205080204" pitchFamily="50" charset="-128"/>
              <a:ea typeface="ＭＳ Ｐゴシック" panose="020B0600070205080204" pitchFamily="50" charset="-128"/>
            </a:rPr>
            <a:t>今後も更なる定員管理の適正化に努めるとともに、積極的な業務のアウトソーシングを行っていくが権限移譲・業務の多様化により一人あたりの業務量は増加傾向にあり定員削減については厳しい見通しであ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68580</xdr:rowOff>
    </xdr:from>
    <xdr:to>
      <xdr:col>81</xdr:col>
      <xdr:colOff>44450</xdr:colOff>
      <xdr:row>62</xdr:row>
      <xdr:rowOff>83662</xdr:rowOff>
    </xdr:to>
    <xdr:cxnSp macro="">
      <xdr:nvCxnSpPr>
        <xdr:cNvPr id="330" name="直線コネクタ 329"/>
        <xdr:cNvCxnSpPr/>
      </xdr:nvCxnSpPr>
      <xdr:spPr>
        <a:xfrm>
          <a:off x="16179800" y="10698480"/>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1" name="定員管理の状況平均値テキスト"/>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128429</xdr:rowOff>
    </xdr:from>
    <xdr:to>
      <xdr:col>77</xdr:col>
      <xdr:colOff>44450</xdr:colOff>
      <xdr:row>62</xdr:row>
      <xdr:rowOff>68580</xdr:rowOff>
    </xdr:to>
    <xdr:cxnSp macro="">
      <xdr:nvCxnSpPr>
        <xdr:cNvPr id="333" name="直線コネクタ 332"/>
        <xdr:cNvCxnSpPr/>
      </xdr:nvCxnSpPr>
      <xdr:spPr>
        <a:xfrm>
          <a:off x="15290800" y="10586879"/>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5" name="テキスト ボックス 334"/>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66596</xdr:rowOff>
    </xdr:from>
    <xdr:to>
      <xdr:col>72</xdr:col>
      <xdr:colOff>203200</xdr:colOff>
      <xdr:row>61</xdr:row>
      <xdr:rowOff>128429</xdr:rowOff>
    </xdr:to>
    <xdr:cxnSp macro="">
      <xdr:nvCxnSpPr>
        <xdr:cNvPr id="336" name="直線コネクタ 335"/>
        <xdr:cNvCxnSpPr/>
      </xdr:nvCxnSpPr>
      <xdr:spPr>
        <a:xfrm>
          <a:off x="14401800" y="10525046"/>
          <a:ext cx="889000" cy="6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38" name="テキスト ボックス 337"/>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62071</xdr:rowOff>
    </xdr:from>
    <xdr:to>
      <xdr:col>68</xdr:col>
      <xdr:colOff>152400</xdr:colOff>
      <xdr:row>61</xdr:row>
      <xdr:rowOff>66596</xdr:rowOff>
    </xdr:to>
    <xdr:cxnSp macro="">
      <xdr:nvCxnSpPr>
        <xdr:cNvPr id="339" name="直線コネクタ 338"/>
        <xdr:cNvCxnSpPr/>
      </xdr:nvCxnSpPr>
      <xdr:spPr>
        <a:xfrm>
          <a:off x="13512800" y="10520521"/>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40" name="フローチャート: 判断 339"/>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170039</xdr:rowOff>
    </xdr:from>
    <xdr:ext cx="762000" cy="259045"/>
    <xdr:sp macro="" textlink="">
      <xdr:nvSpPr>
        <xdr:cNvPr id="341" name="テキスト ボックス 340"/>
        <xdr:cNvSpPr txBox="1"/>
      </xdr:nvSpPr>
      <xdr:spPr>
        <a:xfrm>
          <a:off x="14020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62547</xdr:rowOff>
    </xdr:from>
    <xdr:to>
      <xdr:col>64</xdr:col>
      <xdr:colOff>152400</xdr:colOff>
      <xdr:row>61</xdr:row>
      <xdr:rowOff>164147</xdr:rowOff>
    </xdr:to>
    <xdr:sp macro="" textlink="">
      <xdr:nvSpPr>
        <xdr:cNvPr id="342" name="フローチャート: 判断 341"/>
        <xdr:cNvSpPr/>
      </xdr:nvSpPr>
      <xdr:spPr>
        <a:xfrm>
          <a:off x="13462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148924</xdr:rowOff>
    </xdr:from>
    <xdr:ext cx="762000" cy="259045"/>
    <xdr:sp macro="" textlink="">
      <xdr:nvSpPr>
        <xdr:cNvPr id="343" name="テキスト ボックス 342"/>
        <xdr:cNvSpPr txBox="1"/>
      </xdr:nvSpPr>
      <xdr:spPr>
        <a:xfrm>
          <a:off x="13131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32862</xdr:rowOff>
    </xdr:from>
    <xdr:to>
      <xdr:col>81</xdr:col>
      <xdr:colOff>95250</xdr:colOff>
      <xdr:row>62</xdr:row>
      <xdr:rowOff>134462</xdr:rowOff>
    </xdr:to>
    <xdr:sp macro="" textlink="">
      <xdr:nvSpPr>
        <xdr:cNvPr id="349" name="楕円 348"/>
        <xdr:cNvSpPr/>
      </xdr:nvSpPr>
      <xdr:spPr>
        <a:xfrm>
          <a:off x="16967200" y="106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4939</xdr:rowOff>
    </xdr:from>
    <xdr:ext cx="762000" cy="259045"/>
    <xdr:sp macro="" textlink="">
      <xdr:nvSpPr>
        <xdr:cNvPr id="350" name="定員管理の状況該当値テキスト"/>
        <xdr:cNvSpPr txBox="1"/>
      </xdr:nvSpPr>
      <xdr:spPr>
        <a:xfrm>
          <a:off x="17106900" y="106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17780</xdr:rowOff>
    </xdr:from>
    <xdr:to>
      <xdr:col>77</xdr:col>
      <xdr:colOff>95250</xdr:colOff>
      <xdr:row>62</xdr:row>
      <xdr:rowOff>119380</xdr:rowOff>
    </xdr:to>
    <xdr:sp macro="" textlink="">
      <xdr:nvSpPr>
        <xdr:cNvPr id="351" name="楕円 350"/>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104157</xdr:rowOff>
    </xdr:from>
    <xdr:ext cx="736600" cy="259045"/>
    <xdr:sp macro="" textlink="">
      <xdr:nvSpPr>
        <xdr:cNvPr id="352" name="テキスト ボックス 351"/>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77629</xdr:rowOff>
    </xdr:from>
    <xdr:to>
      <xdr:col>73</xdr:col>
      <xdr:colOff>44450</xdr:colOff>
      <xdr:row>62</xdr:row>
      <xdr:rowOff>7779</xdr:rowOff>
    </xdr:to>
    <xdr:sp macro="" textlink="">
      <xdr:nvSpPr>
        <xdr:cNvPr id="353" name="楕円 352"/>
        <xdr:cNvSpPr/>
      </xdr:nvSpPr>
      <xdr:spPr>
        <a:xfrm>
          <a:off x="15240000" y="105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17956</xdr:rowOff>
    </xdr:from>
    <xdr:ext cx="762000" cy="259045"/>
    <xdr:sp macro="" textlink="">
      <xdr:nvSpPr>
        <xdr:cNvPr id="354" name="テキスト ボックス 353"/>
        <xdr:cNvSpPr txBox="1"/>
      </xdr:nvSpPr>
      <xdr:spPr>
        <a:xfrm>
          <a:off x="14909800" y="1030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15796</xdr:rowOff>
    </xdr:from>
    <xdr:to>
      <xdr:col>68</xdr:col>
      <xdr:colOff>203200</xdr:colOff>
      <xdr:row>61</xdr:row>
      <xdr:rowOff>117396</xdr:rowOff>
    </xdr:to>
    <xdr:sp macro="" textlink="">
      <xdr:nvSpPr>
        <xdr:cNvPr id="355" name="楕円 354"/>
        <xdr:cNvSpPr/>
      </xdr:nvSpPr>
      <xdr:spPr>
        <a:xfrm>
          <a:off x="14351000" y="104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127573</xdr:rowOff>
    </xdr:from>
    <xdr:ext cx="762000" cy="259045"/>
    <xdr:sp macro="" textlink="">
      <xdr:nvSpPr>
        <xdr:cNvPr id="356" name="テキスト ボックス 355"/>
        <xdr:cNvSpPr txBox="1"/>
      </xdr:nvSpPr>
      <xdr:spPr>
        <a:xfrm>
          <a:off x="14020800" y="1024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11271</xdr:rowOff>
    </xdr:from>
    <xdr:to>
      <xdr:col>64</xdr:col>
      <xdr:colOff>152400</xdr:colOff>
      <xdr:row>61</xdr:row>
      <xdr:rowOff>112871</xdr:rowOff>
    </xdr:to>
    <xdr:sp macro="" textlink="">
      <xdr:nvSpPr>
        <xdr:cNvPr id="357" name="楕円 356"/>
        <xdr:cNvSpPr/>
      </xdr:nvSpPr>
      <xdr:spPr>
        <a:xfrm>
          <a:off x="13462000" y="104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123048</xdr:rowOff>
    </xdr:from>
    <xdr:ext cx="762000" cy="259045"/>
    <xdr:sp macro="" textlink="">
      <xdr:nvSpPr>
        <xdr:cNvPr id="358" name="テキスト ボックス 357"/>
        <xdr:cNvSpPr txBox="1"/>
      </xdr:nvSpPr>
      <xdr:spPr>
        <a:xfrm>
          <a:off x="13131800" y="102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大型事業による起債の償還が終了しつつあり、数値が改善される大きな要因となっていたが、合併特例債を活用した大型建設事業債の元金償還が次々と始まってきており、公債費の大幅な減少は見込めない状況。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発災の鳥取県中部地震への災害復旧事業債、由良宿団地を建替える公営住宅建設事業債の元金償還が今後控えており、大幅に改善する見通しとはなっていない。類似団体と比べ依然高い数値となっているため新たな起債事業はより厳選の上、慎重に進める。</a:t>
          </a: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5" name="直線コネクタ 37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6" name="テキスト ボックス 37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7" name="直線コネクタ 37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8" name="テキスト ボックス 37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9" name="直線コネクタ 37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80" name="テキスト ボックス 37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81" name="直線コネクタ 38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82" name="テキスト ボックス 38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83" name="直線コネクタ 38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4" name="テキスト ボックス 38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5" name="直線コネクタ 38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6" name="テキスト ボックス 38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7" name="直線コネクタ 38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8" name="テキスト ボックス 38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43</xdr:row>
      <xdr:rowOff>95250</xdr:rowOff>
    </xdr:to>
    <xdr:cxnSp macro="">
      <xdr:nvCxnSpPr>
        <xdr:cNvPr id="390" name="直線コネクタ 389"/>
        <xdr:cNvCxnSpPr/>
      </xdr:nvCxnSpPr>
      <xdr:spPr>
        <a:xfrm flipV="1">
          <a:off x="17018000" y="6203648"/>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91"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92" name="直線コネクタ 391"/>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9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94" name="直線コネクタ 39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59872</xdr:rowOff>
    </xdr:from>
    <xdr:to>
      <xdr:col>81</xdr:col>
      <xdr:colOff>44450</xdr:colOff>
      <xdr:row>42</xdr:row>
      <xdr:rowOff>71362</xdr:rowOff>
    </xdr:to>
    <xdr:cxnSp macro="">
      <xdr:nvCxnSpPr>
        <xdr:cNvPr id="395" name="直線コネクタ 394"/>
        <xdr:cNvCxnSpPr/>
      </xdr:nvCxnSpPr>
      <xdr:spPr>
        <a:xfrm>
          <a:off x="16179800" y="72607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96"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97" name="フローチャート: 判断 396"/>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59872</xdr:rowOff>
    </xdr:from>
    <xdr:to>
      <xdr:col>77</xdr:col>
      <xdr:colOff>44450</xdr:colOff>
      <xdr:row>42</xdr:row>
      <xdr:rowOff>71362</xdr:rowOff>
    </xdr:to>
    <xdr:cxnSp macro="">
      <xdr:nvCxnSpPr>
        <xdr:cNvPr id="398" name="直線コネクタ 397"/>
        <xdr:cNvCxnSpPr/>
      </xdr:nvCxnSpPr>
      <xdr:spPr>
        <a:xfrm flipV="1">
          <a:off x="15290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99" name="フローチャート: 判断 398"/>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0" name="テキスト ボックス 399"/>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71362</xdr:rowOff>
    </xdr:from>
    <xdr:to>
      <xdr:col>72</xdr:col>
      <xdr:colOff>203200</xdr:colOff>
      <xdr:row>43</xdr:row>
      <xdr:rowOff>106741</xdr:rowOff>
    </xdr:to>
    <xdr:cxnSp macro="">
      <xdr:nvCxnSpPr>
        <xdr:cNvPr id="401" name="直線コネクタ 400"/>
        <xdr:cNvCxnSpPr/>
      </xdr:nvCxnSpPr>
      <xdr:spPr>
        <a:xfrm flipV="1">
          <a:off x="14401800" y="7272262"/>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402" name="フローチャート: 判断 401"/>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403" name="テキスト ボックス 402"/>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106741</xdr:rowOff>
    </xdr:from>
    <xdr:to>
      <xdr:col>68</xdr:col>
      <xdr:colOff>152400</xdr:colOff>
      <xdr:row>44</xdr:row>
      <xdr:rowOff>119138</xdr:rowOff>
    </xdr:to>
    <xdr:cxnSp macro="">
      <xdr:nvCxnSpPr>
        <xdr:cNvPr id="404" name="直線コネクタ 403"/>
        <xdr:cNvCxnSpPr/>
      </xdr:nvCxnSpPr>
      <xdr:spPr>
        <a:xfrm flipV="1">
          <a:off x="13512800" y="7479091"/>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405" name="フローチャート: 判断 404"/>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6" name="テキスト ボックス 405"/>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07" name="フローチャート: 判断 406"/>
        <xdr:cNvSpPr/>
      </xdr:nvSpPr>
      <xdr:spPr>
        <a:xfrm>
          <a:off x="13462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63396</xdr:rowOff>
    </xdr:from>
    <xdr:ext cx="762000" cy="259045"/>
    <xdr:sp macro="" textlink="">
      <xdr:nvSpPr>
        <xdr:cNvPr id="408" name="テキスト ボックス 407"/>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9" name="テキスト ボックス 40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10" name="テキスト ボックス 40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11" name="テキスト ボックス 41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2" name="テキスト ボックス 41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3" name="テキスト ボックス 41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20562</xdr:rowOff>
    </xdr:from>
    <xdr:to>
      <xdr:col>81</xdr:col>
      <xdr:colOff>95250</xdr:colOff>
      <xdr:row>42</xdr:row>
      <xdr:rowOff>122162</xdr:rowOff>
    </xdr:to>
    <xdr:sp macro="" textlink="">
      <xdr:nvSpPr>
        <xdr:cNvPr id="414" name="楕円 413"/>
        <xdr:cNvSpPr/>
      </xdr:nvSpPr>
      <xdr:spPr>
        <a:xfrm>
          <a:off x="16967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164089</xdr:rowOff>
    </xdr:from>
    <xdr:ext cx="762000" cy="259045"/>
    <xdr:sp macro="" textlink="">
      <xdr:nvSpPr>
        <xdr:cNvPr id="415" name="公債費負担の状況該当値テキスト"/>
        <xdr:cNvSpPr txBox="1"/>
      </xdr:nvSpPr>
      <xdr:spPr>
        <a:xfrm>
          <a:off x="17106900" y="71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9072</xdr:rowOff>
    </xdr:from>
    <xdr:to>
      <xdr:col>77</xdr:col>
      <xdr:colOff>95250</xdr:colOff>
      <xdr:row>42</xdr:row>
      <xdr:rowOff>110672</xdr:rowOff>
    </xdr:to>
    <xdr:sp macro="" textlink="">
      <xdr:nvSpPr>
        <xdr:cNvPr id="416" name="楕円 415"/>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417" name="テキスト ボックス 416"/>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20562</xdr:rowOff>
    </xdr:from>
    <xdr:to>
      <xdr:col>73</xdr:col>
      <xdr:colOff>44450</xdr:colOff>
      <xdr:row>42</xdr:row>
      <xdr:rowOff>122162</xdr:rowOff>
    </xdr:to>
    <xdr:sp macro="" textlink="">
      <xdr:nvSpPr>
        <xdr:cNvPr id="418" name="楕円 417"/>
        <xdr:cNvSpPr/>
      </xdr:nvSpPr>
      <xdr:spPr>
        <a:xfrm>
          <a:off x="15240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106939</xdr:rowOff>
    </xdr:from>
    <xdr:ext cx="762000" cy="259045"/>
    <xdr:sp macro="" textlink="">
      <xdr:nvSpPr>
        <xdr:cNvPr id="419" name="テキスト ボックス 418"/>
        <xdr:cNvSpPr txBox="1"/>
      </xdr:nvSpPr>
      <xdr:spPr>
        <a:xfrm>
          <a:off x="14909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55941</xdr:rowOff>
    </xdr:from>
    <xdr:to>
      <xdr:col>68</xdr:col>
      <xdr:colOff>203200</xdr:colOff>
      <xdr:row>43</xdr:row>
      <xdr:rowOff>157541</xdr:rowOff>
    </xdr:to>
    <xdr:sp macro="" textlink="">
      <xdr:nvSpPr>
        <xdr:cNvPr id="420" name="楕円 419"/>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142318</xdr:rowOff>
    </xdr:from>
    <xdr:ext cx="762000" cy="259045"/>
    <xdr:sp macro="" textlink="">
      <xdr:nvSpPr>
        <xdr:cNvPr id="421" name="テキスト ボックス 420"/>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68338</xdr:rowOff>
    </xdr:from>
    <xdr:to>
      <xdr:col>64</xdr:col>
      <xdr:colOff>152400</xdr:colOff>
      <xdr:row>44</xdr:row>
      <xdr:rowOff>169938</xdr:rowOff>
    </xdr:to>
    <xdr:sp macro="" textlink="">
      <xdr:nvSpPr>
        <xdr:cNvPr id="422" name="楕円 421"/>
        <xdr:cNvSpPr/>
      </xdr:nvSpPr>
      <xdr:spPr>
        <a:xfrm>
          <a:off x="13462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154715</xdr:rowOff>
    </xdr:from>
    <xdr:ext cx="762000" cy="259045"/>
    <xdr:sp macro="" textlink="">
      <xdr:nvSpPr>
        <xdr:cNvPr id="423" name="テキスト ボックス 422"/>
        <xdr:cNvSpPr txBox="1"/>
      </xdr:nvSpPr>
      <xdr:spPr>
        <a:xfrm>
          <a:off x="13131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4" name="正方形/長方形 42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5" name="テキスト ボックス 42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6" name="テキスト ボックス 42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7" name="正方形/長方形 42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8" name="正方形/長方形 42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9" name="正方形/長方形 42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30" name="正方形/長方形 42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31" name="正方形/長方形 43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2" name="正方形/長方形 43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正方形/長方形 43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4" name="正方形/長方形 43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5" name="正方形/長方形 43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6" name="テキスト ボックス 43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一般会計、下水道会計の起債残高の減少により年々改善しているが、まだまだ両会計ともに数値としては高止まりしており、類似団体との比較では</a:t>
          </a:r>
          <a:r>
            <a:rPr kumimoji="1" lang="en-US" altLang="ja-JP" sz="1300">
              <a:latin typeface="ＭＳ Ｐゴシック" panose="020B0600070205080204" pitchFamily="50" charset="-128"/>
              <a:ea typeface="ＭＳ Ｐゴシック" panose="020B0600070205080204" pitchFamily="50" charset="-128"/>
            </a:rPr>
            <a:t>49.4</a:t>
          </a:r>
          <a:r>
            <a:rPr kumimoji="1" lang="ja-JP" altLang="en-US" sz="1300">
              <a:latin typeface="ＭＳ Ｐゴシック" panose="020B0600070205080204" pitchFamily="50" charset="-128"/>
              <a:ea typeface="ＭＳ Ｐゴシック" panose="020B0600070205080204" pitchFamily="50" charset="-128"/>
            </a:rPr>
            <a:t>ポイントほど高い数値となっている。</a:t>
          </a:r>
        </a:p>
        <a:p>
          <a:r>
            <a:rPr kumimoji="1" lang="ja-JP" altLang="en-US" sz="1300">
              <a:latin typeface="ＭＳ Ｐゴシック" panose="020B0600070205080204" pitchFamily="50" charset="-128"/>
              <a:ea typeface="ＭＳ Ｐゴシック" panose="020B0600070205080204" pitchFamily="50" charset="-128"/>
            </a:rPr>
            <a:t>起債残高の減少により比率も減少する見込みであるが、急激な改善を見込むことはできないため毎年徹底した歳出見直しと新たな起債の抑制を行っていく。</a:t>
          </a:r>
        </a:p>
      </xdr:txBody>
    </xdr:sp>
    <xdr:clientData/>
  </xdr:twoCellAnchor>
  <xdr:oneCellAnchor>
    <xdr:from>
      <xdr:col>61</xdr:col>
      <xdr:colOff>6350</xdr:colOff>
      <xdr:row>10</xdr:row>
      <xdr:rowOff>63500</xdr:rowOff>
    </xdr:from>
    <xdr:ext cx="298543" cy="225703"/>
    <xdr:sp macro="" textlink="">
      <xdr:nvSpPr>
        <xdr:cNvPr id="437" name="テキスト ボックス 43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8" name="直線コネクタ 43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9" name="テキスト ボックス 43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40" name="直線コネクタ 43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41" name="テキスト ボックス 44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2" name="直線コネクタ 44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3" name="テキスト ボックス 44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4" name="直線コネクタ 44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5" name="テキスト ボックス 44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6" name="直線コネクタ 44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7" name="テキスト ボックス 44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8" name="直線コネクタ 44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9" name="テキスト ボックス 44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50" name="直線コネクタ 44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5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2" name="直線コネクタ 451"/>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3"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4" name="直線コネクタ 453"/>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6" name="直線コネクタ 45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163026</xdr:rowOff>
    </xdr:from>
    <xdr:to>
      <xdr:col>81</xdr:col>
      <xdr:colOff>44450</xdr:colOff>
      <xdr:row>18</xdr:row>
      <xdr:rowOff>58335</xdr:rowOff>
    </xdr:to>
    <xdr:cxnSp macro="">
      <xdr:nvCxnSpPr>
        <xdr:cNvPr id="457" name="直線コネクタ 456"/>
        <xdr:cNvCxnSpPr/>
      </xdr:nvCxnSpPr>
      <xdr:spPr>
        <a:xfrm>
          <a:off x="16179800" y="3077676"/>
          <a:ext cx="8382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8" name="将来負担の状況平均値テキスト"/>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9" name="フローチャート: 判断 458"/>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163026</xdr:rowOff>
    </xdr:from>
    <xdr:to>
      <xdr:col>77</xdr:col>
      <xdr:colOff>44450</xdr:colOff>
      <xdr:row>17</xdr:row>
      <xdr:rowOff>163026</xdr:rowOff>
    </xdr:to>
    <xdr:cxnSp macro="">
      <xdr:nvCxnSpPr>
        <xdr:cNvPr id="460" name="直線コネクタ 459"/>
        <xdr:cNvCxnSpPr/>
      </xdr:nvCxnSpPr>
      <xdr:spPr>
        <a:xfrm>
          <a:off x="15290800" y="3077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61" name="フローチャート: 判断 460"/>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2" name="テキスト ボックス 461"/>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163026</xdr:rowOff>
    </xdr:from>
    <xdr:to>
      <xdr:col>72</xdr:col>
      <xdr:colOff>203200</xdr:colOff>
      <xdr:row>18</xdr:row>
      <xdr:rowOff>113834</xdr:rowOff>
    </xdr:to>
    <xdr:cxnSp macro="">
      <xdr:nvCxnSpPr>
        <xdr:cNvPr id="463" name="直線コネクタ 462"/>
        <xdr:cNvCxnSpPr/>
      </xdr:nvCxnSpPr>
      <xdr:spPr>
        <a:xfrm flipV="1">
          <a:off x="14401800" y="3077676"/>
          <a:ext cx="889000" cy="1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4" name="フローチャート: 判断 463"/>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5" name="テキスト ボックス 464"/>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113834</xdr:rowOff>
    </xdr:from>
    <xdr:to>
      <xdr:col>68</xdr:col>
      <xdr:colOff>152400</xdr:colOff>
      <xdr:row>19</xdr:row>
      <xdr:rowOff>132207</xdr:rowOff>
    </xdr:to>
    <xdr:cxnSp macro="">
      <xdr:nvCxnSpPr>
        <xdr:cNvPr id="466" name="直線コネクタ 465"/>
        <xdr:cNvCxnSpPr/>
      </xdr:nvCxnSpPr>
      <xdr:spPr>
        <a:xfrm flipV="1">
          <a:off x="13512800" y="3199934"/>
          <a:ext cx="889000" cy="18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147870</xdr:rowOff>
    </xdr:from>
    <xdr:to>
      <xdr:col>68</xdr:col>
      <xdr:colOff>203200</xdr:colOff>
      <xdr:row>16</xdr:row>
      <xdr:rowOff>78020</xdr:rowOff>
    </xdr:to>
    <xdr:sp macro="" textlink="">
      <xdr:nvSpPr>
        <xdr:cNvPr id="467" name="フローチャート: 判断 466"/>
        <xdr:cNvSpPr/>
      </xdr:nvSpPr>
      <xdr:spPr>
        <a:xfrm>
          <a:off x="14351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88197</xdr:rowOff>
    </xdr:from>
    <xdr:ext cx="762000" cy="259045"/>
    <xdr:sp macro="" textlink="">
      <xdr:nvSpPr>
        <xdr:cNvPr id="468" name="テキスト ボックス 467"/>
        <xdr:cNvSpPr txBox="1"/>
      </xdr:nvSpPr>
      <xdr:spPr>
        <a:xfrm>
          <a:off x="14020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49615</xdr:rowOff>
    </xdr:from>
    <xdr:to>
      <xdr:col>64</xdr:col>
      <xdr:colOff>152400</xdr:colOff>
      <xdr:row>16</xdr:row>
      <xdr:rowOff>151215</xdr:rowOff>
    </xdr:to>
    <xdr:sp macro="" textlink="">
      <xdr:nvSpPr>
        <xdr:cNvPr id="469" name="フローチャート: 判断 468"/>
        <xdr:cNvSpPr/>
      </xdr:nvSpPr>
      <xdr:spPr>
        <a:xfrm>
          <a:off x="134620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161392</xdr:rowOff>
    </xdr:from>
    <xdr:ext cx="762000" cy="259045"/>
    <xdr:sp macro="" textlink="">
      <xdr:nvSpPr>
        <xdr:cNvPr id="470" name="テキスト ボックス 469"/>
        <xdr:cNvSpPr txBox="1"/>
      </xdr:nvSpPr>
      <xdr:spPr>
        <a:xfrm>
          <a:off x="13131800" y="256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71" name="テキスト ボックス 47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2" name="テキスト ボックス 47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3" name="テキスト ボックス 47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4" name="テキスト ボックス 47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5" name="テキスト ボックス 47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7535</xdr:rowOff>
    </xdr:from>
    <xdr:to>
      <xdr:col>81</xdr:col>
      <xdr:colOff>95250</xdr:colOff>
      <xdr:row>18</xdr:row>
      <xdr:rowOff>109135</xdr:rowOff>
    </xdr:to>
    <xdr:sp macro="" textlink="">
      <xdr:nvSpPr>
        <xdr:cNvPr id="476" name="楕円 475"/>
        <xdr:cNvSpPr/>
      </xdr:nvSpPr>
      <xdr:spPr>
        <a:xfrm>
          <a:off x="16967200" y="30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151062</xdr:rowOff>
    </xdr:from>
    <xdr:ext cx="762000" cy="259045"/>
    <xdr:sp macro="" textlink="">
      <xdr:nvSpPr>
        <xdr:cNvPr id="477" name="将来負担の状況該当値テキスト"/>
        <xdr:cNvSpPr txBox="1"/>
      </xdr:nvSpPr>
      <xdr:spPr>
        <a:xfrm>
          <a:off x="17106900" y="30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112226</xdr:rowOff>
    </xdr:from>
    <xdr:to>
      <xdr:col>77</xdr:col>
      <xdr:colOff>95250</xdr:colOff>
      <xdr:row>18</xdr:row>
      <xdr:rowOff>42376</xdr:rowOff>
    </xdr:to>
    <xdr:sp macro="" textlink="">
      <xdr:nvSpPr>
        <xdr:cNvPr id="478" name="楕円 477"/>
        <xdr:cNvSpPr/>
      </xdr:nvSpPr>
      <xdr:spPr>
        <a:xfrm>
          <a:off x="16129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27153</xdr:rowOff>
    </xdr:from>
    <xdr:ext cx="736600" cy="259045"/>
    <xdr:sp macro="" textlink="">
      <xdr:nvSpPr>
        <xdr:cNvPr id="479" name="テキスト ボックス 478"/>
        <xdr:cNvSpPr txBox="1"/>
      </xdr:nvSpPr>
      <xdr:spPr>
        <a:xfrm>
          <a:off x="15798800" y="311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112226</xdr:rowOff>
    </xdr:from>
    <xdr:to>
      <xdr:col>73</xdr:col>
      <xdr:colOff>44450</xdr:colOff>
      <xdr:row>18</xdr:row>
      <xdr:rowOff>42376</xdr:rowOff>
    </xdr:to>
    <xdr:sp macro="" textlink="">
      <xdr:nvSpPr>
        <xdr:cNvPr id="480" name="楕円 479"/>
        <xdr:cNvSpPr/>
      </xdr:nvSpPr>
      <xdr:spPr>
        <a:xfrm>
          <a:off x="15240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27153</xdr:rowOff>
    </xdr:from>
    <xdr:ext cx="762000" cy="259045"/>
    <xdr:sp macro="" textlink="">
      <xdr:nvSpPr>
        <xdr:cNvPr id="481" name="テキスト ボックス 480"/>
        <xdr:cNvSpPr txBox="1"/>
      </xdr:nvSpPr>
      <xdr:spPr>
        <a:xfrm>
          <a:off x="14909800" y="311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63034</xdr:rowOff>
    </xdr:from>
    <xdr:to>
      <xdr:col>68</xdr:col>
      <xdr:colOff>203200</xdr:colOff>
      <xdr:row>18</xdr:row>
      <xdr:rowOff>164634</xdr:rowOff>
    </xdr:to>
    <xdr:sp macro="" textlink="">
      <xdr:nvSpPr>
        <xdr:cNvPr id="482" name="楕円 481"/>
        <xdr:cNvSpPr/>
      </xdr:nvSpPr>
      <xdr:spPr>
        <a:xfrm>
          <a:off x="14351000" y="314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149412</xdr:rowOff>
    </xdr:from>
    <xdr:ext cx="762000" cy="259045"/>
    <xdr:sp macro="" textlink="">
      <xdr:nvSpPr>
        <xdr:cNvPr id="483" name="テキスト ボックス 482"/>
        <xdr:cNvSpPr txBox="1"/>
      </xdr:nvSpPr>
      <xdr:spPr>
        <a:xfrm>
          <a:off x="14020800" y="323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81407</xdr:rowOff>
    </xdr:from>
    <xdr:to>
      <xdr:col>64</xdr:col>
      <xdr:colOff>152400</xdr:colOff>
      <xdr:row>20</xdr:row>
      <xdr:rowOff>11557</xdr:rowOff>
    </xdr:to>
    <xdr:sp macro="" textlink="">
      <xdr:nvSpPr>
        <xdr:cNvPr id="484" name="楕円 483"/>
        <xdr:cNvSpPr/>
      </xdr:nvSpPr>
      <xdr:spPr>
        <a:xfrm>
          <a:off x="13462000" y="3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167784</xdr:rowOff>
    </xdr:from>
    <xdr:ext cx="762000" cy="259045"/>
    <xdr:sp macro="" textlink="">
      <xdr:nvSpPr>
        <xdr:cNvPr id="485" name="テキスト ボックス 484"/>
        <xdr:cNvSpPr txBox="1"/>
      </xdr:nvSpPr>
      <xdr:spPr>
        <a:xfrm>
          <a:off x="13131800" y="342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15,270
15,150
56.94
10,112,973
9,632,214
436,195
5,496,759
7,517,926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行政コストの見える化に努め各種手当の見直しを行ってきた結果、合併後歳出に占める人件費の割合は年々減少してきており近年は横ばいが続いていたが平成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年度は若干増加した。今後は定員適正化計画策定等に努めて人件費の総額が減少するよう取り組まなければならない。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29028</xdr:rowOff>
    </xdr:from>
    <xdr:to>
      <xdr:col>24</xdr:col>
      <xdr:colOff>25400</xdr:colOff>
      <xdr:row>38</xdr:row>
      <xdr:rowOff>105228</xdr:rowOff>
    </xdr:to>
    <xdr:cxnSp macro="">
      <xdr:nvCxnSpPr>
        <xdr:cNvPr id="68" name="直線コネクタ 67"/>
        <xdr:cNvCxnSpPr/>
      </xdr:nvCxnSpPr>
      <xdr:spPr>
        <a:xfrm>
          <a:off x="3987800" y="6544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7257</xdr:rowOff>
    </xdr:from>
    <xdr:to>
      <xdr:col>19</xdr:col>
      <xdr:colOff>187325</xdr:colOff>
      <xdr:row>38</xdr:row>
      <xdr:rowOff>29028</xdr:rowOff>
    </xdr:to>
    <xdr:cxnSp macro="">
      <xdr:nvCxnSpPr>
        <xdr:cNvPr id="71" name="直線コネクタ 70"/>
        <xdr:cNvCxnSpPr/>
      </xdr:nvCxnSpPr>
      <xdr:spPr>
        <a:xfrm>
          <a:off x="3098800" y="652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7257</xdr:rowOff>
    </xdr:from>
    <xdr:to>
      <xdr:col>15</xdr:col>
      <xdr:colOff>98425</xdr:colOff>
      <xdr:row>38</xdr:row>
      <xdr:rowOff>18143</xdr:rowOff>
    </xdr:to>
    <xdr:cxnSp macro="">
      <xdr:nvCxnSpPr>
        <xdr:cNvPr id="74" name="直線コネクタ 73"/>
        <xdr:cNvCxnSpPr/>
      </xdr:nvCxnSpPr>
      <xdr:spPr>
        <a:xfrm flipV="1">
          <a:off x="2209800" y="652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18143</xdr:rowOff>
    </xdr:from>
    <xdr:to>
      <xdr:col>11</xdr:col>
      <xdr:colOff>9525</xdr:colOff>
      <xdr:row>38</xdr:row>
      <xdr:rowOff>39915</xdr:rowOff>
    </xdr:to>
    <xdr:cxnSp macro="">
      <xdr:nvCxnSpPr>
        <xdr:cNvPr id="77" name="直線コネクタ 76"/>
        <xdr:cNvCxnSpPr/>
      </xdr:nvCxnSpPr>
      <xdr:spPr>
        <a:xfrm flipV="1">
          <a:off x="1320800" y="6533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119743</xdr:rowOff>
    </xdr:from>
    <xdr:to>
      <xdr:col>11</xdr:col>
      <xdr:colOff>60325</xdr:colOff>
      <xdr:row>39</xdr:row>
      <xdr:rowOff>49893</xdr:rowOff>
    </xdr:to>
    <xdr:sp macro="" textlink="">
      <xdr:nvSpPr>
        <xdr:cNvPr id="78" name="フローチャート: 判断 77"/>
        <xdr:cNvSpPr/>
      </xdr:nvSpPr>
      <xdr:spPr>
        <a:xfrm>
          <a:off x="2159000" y="66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34670</xdr:rowOff>
    </xdr:from>
    <xdr:ext cx="762000" cy="259045"/>
    <xdr:sp macro="" textlink="">
      <xdr:nvSpPr>
        <xdr:cNvPr id="79" name="テキスト ボックス 78"/>
        <xdr:cNvSpPr txBox="1"/>
      </xdr:nvSpPr>
      <xdr:spPr>
        <a:xfrm>
          <a:off x="1828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97972</xdr:rowOff>
    </xdr:from>
    <xdr:to>
      <xdr:col>6</xdr:col>
      <xdr:colOff>171450</xdr:colOff>
      <xdr:row>39</xdr:row>
      <xdr:rowOff>28122</xdr:rowOff>
    </xdr:to>
    <xdr:sp macro="" textlink="">
      <xdr:nvSpPr>
        <xdr:cNvPr id="80" name="フローチャート: 判断 79"/>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12899</xdr:rowOff>
    </xdr:from>
    <xdr:ext cx="762000" cy="259045"/>
    <xdr:sp macro="" textlink="">
      <xdr:nvSpPr>
        <xdr:cNvPr id="81" name="テキスト ボックス 80"/>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54428</xdr:rowOff>
    </xdr:from>
    <xdr:to>
      <xdr:col>24</xdr:col>
      <xdr:colOff>76200</xdr:colOff>
      <xdr:row>38</xdr:row>
      <xdr:rowOff>156028</xdr:rowOff>
    </xdr:to>
    <xdr:sp macro="" textlink="">
      <xdr:nvSpPr>
        <xdr:cNvPr id="87" name="楕円 86"/>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26505</xdr:rowOff>
    </xdr:from>
    <xdr:ext cx="762000" cy="259045"/>
    <xdr:sp macro="" textlink="">
      <xdr:nvSpPr>
        <xdr:cNvPr id="88" name="人件費該当値テキスト"/>
        <xdr:cNvSpPr txBox="1"/>
      </xdr:nvSpPr>
      <xdr:spPr>
        <a:xfrm>
          <a:off x="4914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149678</xdr:rowOff>
    </xdr:from>
    <xdr:to>
      <xdr:col>20</xdr:col>
      <xdr:colOff>38100</xdr:colOff>
      <xdr:row>38</xdr:row>
      <xdr:rowOff>79828</xdr:rowOff>
    </xdr:to>
    <xdr:sp macro="" textlink="">
      <xdr:nvSpPr>
        <xdr:cNvPr id="89" name="楕円 88"/>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64605</xdr:rowOff>
    </xdr:from>
    <xdr:ext cx="736600" cy="259045"/>
    <xdr:sp macro="" textlink="">
      <xdr:nvSpPr>
        <xdr:cNvPr id="90" name="テキスト ボックス 89"/>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127907</xdr:rowOff>
    </xdr:from>
    <xdr:to>
      <xdr:col>15</xdr:col>
      <xdr:colOff>149225</xdr:colOff>
      <xdr:row>38</xdr:row>
      <xdr:rowOff>58057</xdr:rowOff>
    </xdr:to>
    <xdr:sp macro="" textlink="">
      <xdr:nvSpPr>
        <xdr:cNvPr id="91" name="楕円 90"/>
        <xdr:cNvSpPr/>
      </xdr:nvSpPr>
      <xdr:spPr>
        <a:xfrm>
          <a:off x="3048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92" name="テキスト ボックス 91"/>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138793</xdr:rowOff>
    </xdr:from>
    <xdr:to>
      <xdr:col>11</xdr:col>
      <xdr:colOff>60325</xdr:colOff>
      <xdr:row>38</xdr:row>
      <xdr:rowOff>68943</xdr:rowOff>
    </xdr:to>
    <xdr:sp macro="" textlink="">
      <xdr:nvSpPr>
        <xdr:cNvPr id="93" name="楕円 92"/>
        <xdr:cNvSpPr/>
      </xdr:nvSpPr>
      <xdr:spPr>
        <a:xfrm>
          <a:off x="2159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94" name="テキスト ボックス 93"/>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95" name="楕円 94"/>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100891</xdr:rowOff>
    </xdr:from>
    <xdr:ext cx="762000" cy="259045"/>
    <xdr:sp macro="" textlink="">
      <xdr:nvSpPr>
        <xdr:cNvPr id="96" name="テキスト ボックス 95"/>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業務のアウトソーシングを今後積極的に行う計画があり物件費は若干上昇する見込みであるが平成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年度は他の性質の割合が高くなり相対的に減少した。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業務のアウトソーシングに係る委託料が増加傾向となってもその他の需用費等は引き続き抑制に努める。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16</xdr:row>
      <xdr:rowOff>121557</xdr:rowOff>
    </xdr:to>
    <xdr:cxnSp macro="">
      <xdr:nvCxnSpPr>
        <xdr:cNvPr id="131" name="直線コネクタ 130"/>
        <xdr:cNvCxnSpPr/>
      </xdr:nvCxnSpPr>
      <xdr:spPr>
        <a:xfrm flipV="1">
          <a:off x="15671800" y="2614386"/>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121557</xdr:rowOff>
    </xdr:to>
    <xdr:cxnSp macro="">
      <xdr:nvCxnSpPr>
        <xdr:cNvPr id="134" name="直線コネクタ 133"/>
        <xdr:cNvCxnSpPr/>
      </xdr:nvCxnSpPr>
      <xdr:spPr>
        <a:xfrm>
          <a:off x="14782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143329</xdr:rowOff>
    </xdr:to>
    <xdr:cxnSp macro="">
      <xdr:nvCxnSpPr>
        <xdr:cNvPr id="137" name="直線コネクタ 136"/>
        <xdr:cNvCxnSpPr/>
      </xdr:nvCxnSpPr>
      <xdr:spPr>
        <a:xfrm flipV="1">
          <a:off x="13893800" y="2832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143329</xdr:rowOff>
    </xdr:to>
    <xdr:cxnSp macro="">
      <xdr:nvCxnSpPr>
        <xdr:cNvPr id="140" name="直線コネクタ 139"/>
        <xdr:cNvCxnSpPr/>
      </xdr:nvCxnSpPr>
      <xdr:spPr>
        <a:xfrm>
          <a:off x="13004800" y="27559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3" name="フローチャート: 判断 142"/>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4" name="テキスト ボックス 143"/>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50" name="楕円 149"/>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51"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2" name="楕円 151"/>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53" name="テキスト ボックス 152"/>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4" name="楕円 153"/>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5" name="テキスト ボックス 154"/>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6" name="楕円 155"/>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7" name="テキスト ボックス 156"/>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8" name="楕円 157"/>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9" name="テキスト ボックス 158"/>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生活保護費の増大が主な要因であると思われるが類似団体と比べて依然高い数値となっている。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年度は投資的経費等他の性質に係る費用が増大したために相対的に扶助費の割合が減少したが。福祉事務所を設置した</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年度以降高い数値で推移している。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12700</xdr:rowOff>
    </xdr:from>
    <xdr:to>
      <xdr:col>24</xdr:col>
      <xdr:colOff>25400</xdr:colOff>
      <xdr:row>62</xdr:row>
      <xdr:rowOff>50800</xdr:rowOff>
    </xdr:to>
    <xdr:cxnSp macro="">
      <xdr:nvCxnSpPr>
        <xdr:cNvPr id="192" name="直線コネクタ 191"/>
        <xdr:cNvCxnSpPr/>
      </xdr:nvCxnSpPr>
      <xdr:spPr>
        <a:xfrm flipV="1">
          <a:off x="3987800" y="104711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3"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88900</xdr:rowOff>
    </xdr:from>
    <xdr:to>
      <xdr:col>19</xdr:col>
      <xdr:colOff>187325</xdr:colOff>
      <xdr:row>62</xdr:row>
      <xdr:rowOff>50800</xdr:rowOff>
    </xdr:to>
    <xdr:cxnSp macro="">
      <xdr:nvCxnSpPr>
        <xdr:cNvPr id="195" name="直線コネクタ 194"/>
        <xdr:cNvCxnSpPr/>
      </xdr:nvCxnSpPr>
      <xdr:spPr>
        <a:xfrm>
          <a:off x="3098800" y="10547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12700</xdr:rowOff>
    </xdr:from>
    <xdr:to>
      <xdr:col>15</xdr:col>
      <xdr:colOff>98425</xdr:colOff>
      <xdr:row>61</xdr:row>
      <xdr:rowOff>88900</xdr:rowOff>
    </xdr:to>
    <xdr:cxnSp macro="">
      <xdr:nvCxnSpPr>
        <xdr:cNvPr id="198" name="直線コネクタ 197"/>
        <xdr:cNvCxnSpPr/>
      </xdr:nvCxnSpPr>
      <xdr:spPr>
        <a:xfrm>
          <a:off x="2209800" y="10471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00" name="テキスト ボックス 199"/>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61</xdr:row>
      <xdr:rowOff>12700</xdr:rowOff>
    </xdr:to>
    <xdr:cxnSp macro="">
      <xdr:nvCxnSpPr>
        <xdr:cNvPr id="201" name="直線コネクタ 200"/>
        <xdr:cNvCxnSpPr/>
      </xdr:nvCxnSpPr>
      <xdr:spPr>
        <a:xfrm>
          <a:off x="1320800" y="10280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2" name="フローチャート: 判断 201"/>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3" name="テキスト ボックス 202"/>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04" name="フローチャート: 判断 203"/>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05" name="テキスト ボックス 204"/>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133350</xdr:rowOff>
    </xdr:from>
    <xdr:to>
      <xdr:col>24</xdr:col>
      <xdr:colOff>76200</xdr:colOff>
      <xdr:row>61</xdr:row>
      <xdr:rowOff>63500</xdr:rowOff>
    </xdr:to>
    <xdr:sp macro="" textlink="">
      <xdr:nvSpPr>
        <xdr:cNvPr id="211" name="楕円 210"/>
        <xdr:cNvSpPr/>
      </xdr:nvSpPr>
      <xdr:spPr>
        <a:xfrm>
          <a:off x="4775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41927</xdr:rowOff>
    </xdr:from>
    <xdr:ext cx="762000" cy="259045"/>
    <xdr:sp macro="" textlink="">
      <xdr:nvSpPr>
        <xdr:cNvPr id="212" name="扶助費該当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62</xdr:row>
      <xdr:rowOff>0</xdr:rowOff>
    </xdr:from>
    <xdr:to>
      <xdr:col>20</xdr:col>
      <xdr:colOff>38100</xdr:colOff>
      <xdr:row>62</xdr:row>
      <xdr:rowOff>101600</xdr:rowOff>
    </xdr:to>
    <xdr:sp macro="" textlink="">
      <xdr:nvSpPr>
        <xdr:cNvPr id="213" name="楕円 212"/>
        <xdr:cNvSpPr/>
      </xdr:nvSpPr>
      <xdr:spPr>
        <a:xfrm>
          <a:off x="3937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86377</xdr:rowOff>
    </xdr:from>
    <xdr:ext cx="736600" cy="259045"/>
    <xdr:sp macro="" textlink="">
      <xdr:nvSpPr>
        <xdr:cNvPr id="214" name="テキスト ボックス 213"/>
        <xdr:cNvSpPr txBox="1"/>
      </xdr:nvSpPr>
      <xdr:spPr>
        <a:xfrm>
          <a:off x="3606800" y="1071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38100</xdr:rowOff>
    </xdr:from>
    <xdr:to>
      <xdr:col>15</xdr:col>
      <xdr:colOff>149225</xdr:colOff>
      <xdr:row>61</xdr:row>
      <xdr:rowOff>139700</xdr:rowOff>
    </xdr:to>
    <xdr:sp macro="" textlink="">
      <xdr:nvSpPr>
        <xdr:cNvPr id="215" name="楕円 214"/>
        <xdr:cNvSpPr/>
      </xdr:nvSpPr>
      <xdr:spPr>
        <a:xfrm>
          <a:off x="3048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124477</xdr:rowOff>
    </xdr:from>
    <xdr:ext cx="762000" cy="259045"/>
    <xdr:sp macro="" textlink="">
      <xdr:nvSpPr>
        <xdr:cNvPr id="216" name="テキスト ボックス 215"/>
        <xdr:cNvSpPr txBox="1"/>
      </xdr:nvSpPr>
      <xdr:spPr>
        <a:xfrm>
          <a:off x="2717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133350</xdr:rowOff>
    </xdr:from>
    <xdr:to>
      <xdr:col>11</xdr:col>
      <xdr:colOff>60325</xdr:colOff>
      <xdr:row>61</xdr:row>
      <xdr:rowOff>63500</xdr:rowOff>
    </xdr:to>
    <xdr:sp macro="" textlink="">
      <xdr:nvSpPr>
        <xdr:cNvPr id="217" name="楕円 216"/>
        <xdr:cNvSpPr/>
      </xdr:nvSpPr>
      <xdr:spPr>
        <a:xfrm>
          <a:off x="2159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48277</xdr:rowOff>
    </xdr:from>
    <xdr:ext cx="762000" cy="259045"/>
    <xdr:sp macro="" textlink="">
      <xdr:nvSpPr>
        <xdr:cNvPr id="218" name="テキスト ボックス 217"/>
        <xdr:cNvSpPr txBox="1"/>
      </xdr:nvSpPr>
      <xdr:spPr>
        <a:xfrm>
          <a:off x="1828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114300</xdr:rowOff>
    </xdr:from>
    <xdr:to>
      <xdr:col>6</xdr:col>
      <xdr:colOff>171450</xdr:colOff>
      <xdr:row>60</xdr:row>
      <xdr:rowOff>44450</xdr:rowOff>
    </xdr:to>
    <xdr:sp macro="" textlink="">
      <xdr:nvSpPr>
        <xdr:cNvPr id="219" name="楕円 218"/>
        <xdr:cNvSpPr/>
      </xdr:nvSpPr>
      <xdr:spPr>
        <a:xfrm>
          <a:off x="1270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29227</xdr:rowOff>
    </xdr:from>
    <xdr:ext cx="762000" cy="259045"/>
    <xdr:sp macro="" textlink="">
      <xdr:nvSpPr>
        <xdr:cNvPr id="220" name="テキスト ボックス 219"/>
        <xdr:cNvSpPr txBox="1"/>
      </xdr:nvSpPr>
      <xdr:spPr>
        <a:xfrm>
          <a:off x="939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下水道事業特別会計への基準内繰出が大幅に増加していることにより、数値が高止まりしている。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年度に下水道事業が地方公営企業法の適用となるが当面は運転資金等繰出金が増加する見込みとなっている。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将来、繰出し金が抑制されるよう事業経営の見直し等に努める。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127000</xdr:rowOff>
    </xdr:to>
    <xdr:cxnSp macro="">
      <xdr:nvCxnSpPr>
        <xdr:cNvPr id="253" name="直線コネクタ 252"/>
        <xdr:cNvCxnSpPr/>
      </xdr:nvCxnSpPr>
      <xdr:spPr>
        <a:xfrm>
          <a:off x="15671800" y="1033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60</xdr:row>
      <xdr:rowOff>50800</xdr:rowOff>
    </xdr:to>
    <xdr:cxnSp macro="">
      <xdr:nvCxnSpPr>
        <xdr:cNvPr id="256" name="直線コネクタ 255"/>
        <xdr:cNvCxnSpPr/>
      </xdr:nvCxnSpPr>
      <xdr:spPr>
        <a:xfrm>
          <a:off x="14782800" y="989584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58420</xdr:rowOff>
    </xdr:to>
    <xdr:cxnSp macro="">
      <xdr:nvCxnSpPr>
        <xdr:cNvPr id="259" name="直線コネクタ 258"/>
        <xdr:cNvCxnSpPr/>
      </xdr:nvCxnSpPr>
      <xdr:spPr>
        <a:xfrm flipV="1">
          <a:off x="13893800" y="9895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58420</xdr:rowOff>
    </xdr:to>
    <xdr:cxnSp macro="">
      <xdr:nvCxnSpPr>
        <xdr:cNvPr id="262" name="直線コネクタ 261"/>
        <xdr:cNvCxnSpPr/>
      </xdr:nvCxnSpPr>
      <xdr:spPr>
        <a:xfrm>
          <a:off x="13004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3" name="フローチャート: 判断 262"/>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4" name="テキスト ボックス 263"/>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5" name="フローチャート: 判断 264"/>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66" name="テキスト ボックス 265"/>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72" name="楕円 271"/>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156227</xdr:rowOff>
    </xdr:from>
    <xdr:ext cx="762000" cy="259045"/>
    <xdr:sp macro="" textlink="">
      <xdr:nvSpPr>
        <xdr:cNvPr id="273"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74" name="楕円 273"/>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75" name="テキスト ボックス 274"/>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6" name="楕円 275"/>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7" name="テキスト ボックス 276"/>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8" name="楕円 277"/>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9" name="テキスト ボックス 278"/>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80" name="楕円 279"/>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81" name="テキスト ボックス 280"/>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近年、補助費等の全体としては減少傾向に在ったが社会保障関係経費、</a:t>
          </a:r>
          <a:r>
            <a:rPr kumimoji="1" lang="en-US" altLang="ja-JP" sz="1300">
              <a:latin typeface="ＭＳ Ｐゴシック" panose="020B0600070205080204" pitchFamily="50" charset="-128"/>
              <a:ea typeface="ＭＳ Ｐゴシック" panose="020B0600070205080204" pitchFamily="50" charset="-128"/>
            </a:rPr>
            <a:t>TPP</a:t>
          </a:r>
          <a:r>
            <a:rPr kumimoji="1" lang="ja-JP" altLang="en-US" sz="1300">
              <a:latin typeface="ＭＳ Ｐゴシック" panose="020B0600070205080204" pitchFamily="50" charset="-128"/>
              <a:ea typeface="ＭＳ Ｐゴシック" panose="020B0600070205080204" pitchFamily="50" charset="-128"/>
            </a:rPr>
            <a:t>対策等農業関係費の増加により補助費の総額も大幅に上昇した。</a:t>
          </a:r>
        </a:p>
        <a:p>
          <a:r>
            <a:rPr kumimoji="1" lang="ja-JP" altLang="en-US" sz="1300">
              <a:latin typeface="ＭＳ Ｐゴシック" panose="020B0600070205080204" pitchFamily="50" charset="-128"/>
              <a:ea typeface="ＭＳ Ｐゴシック" panose="020B0600070205080204" pitchFamily="50" charset="-128"/>
            </a:rPr>
            <a:t>今後も高齢化が進むことによりこの傾向は続く見通しであるため事務事業の見直し、介護予防の推進等による経費の縮減に努めていく。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119380</xdr:rowOff>
    </xdr:to>
    <xdr:cxnSp macro="">
      <xdr:nvCxnSpPr>
        <xdr:cNvPr id="314" name="直線コネクタ 313"/>
        <xdr:cNvCxnSpPr/>
      </xdr:nvCxnSpPr>
      <xdr:spPr>
        <a:xfrm>
          <a:off x="15671800" y="5918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5"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35</xdr:row>
      <xdr:rowOff>85090</xdr:rowOff>
    </xdr:to>
    <xdr:cxnSp macro="">
      <xdr:nvCxnSpPr>
        <xdr:cNvPr id="317" name="直線コネクタ 316"/>
        <xdr:cNvCxnSpPr/>
      </xdr:nvCxnSpPr>
      <xdr:spPr>
        <a:xfrm flipV="1">
          <a:off x="14782800" y="59182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39370</xdr:rowOff>
    </xdr:from>
    <xdr:to>
      <xdr:col>73</xdr:col>
      <xdr:colOff>180975</xdr:colOff>
      <xdr:row>35</xdr:row>
      <xdr:rowOff>85090</xdr:rowOff>
    </xdr:to>
    <xdr:cxnSp macro="">
      <xdr:nvCxnSpPr>
        <xdr:cNvPr id="320" name="直線コネクタ 319"/>
        <xdr:cNvCxnSpPr/>
      </xdr:nvCxnSpPr>
      <xdr:spPr>
        <a:xfrm>
          <a:off x="13893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39370</xdr:rowOff>
    </xdr:from>
    <xdr:to>
      <xdr:col>69</xdr:col>
      <xdr:colOff>92075</xdr:colOff>
      <xdr:row>35</xdr:row>
      <xdr:rowOff>46990</xdr:rowOff>
    </xdr:to>
    <xdr:cxnSp macro="">
      <xdr:nvCxnSpPr>
        <xdr:cNvPr id="323" name="直線コネクタ 322"/>
        <xdr:cNvCxnSpPr/>
      </xdr:nvCxnSpPr>
      <xdr:spPr>
        <a:xfrm flipV="1">
          <a:off x="13004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7" name="テキスト ボックス 326"/>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68580</xdr:rowOff>
    </xdr:from>
    <xdr:to>
      <xdr:col>82</xdr:col>
      <xdr:colOff>158750</xdr:colOff>
      <xdr:row>34</xdr:row>
      <xdr:rowOff>170180</xdr:rowOff>
    </xdr:to>
    <xdr:sp macro="" textlink="">
      <xdr:nvSpPr>
        <xdr:cNvPr id="333" name="楕円 332"/>
        <xdr:cNvSpPr/>
      </xdr:nvSpPr>
      <xdr:spPr>
        <a:xfrm>
          <a:off x="16459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148607</xdr:rowOff>
    </xdr:from>
    <xdr:ext cx="762000" cy="259045"/>
    <xdr:sp macro="" textlink="">
      <xdr:nvSpPr>
        <xdr:cNvPr id="334" name="補助費等該当値テキスト"/>
        <xdr:cNvSpPr txBox="1"/>
      </xdr:nvSpPr>
      <xdr:spPr>
        <a:xfrm>
          <a:off x="16598900" y="580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5" name="楕円 334"/>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6" name="テキスト ボックス 335"/>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34290</xdr:rowOff>
    </xdr:from>
    <xdr:to>
      <xdr:col>74</xdr:col>
      <xdr:colOff>31750</xdr:colOff>
      <xdr:row>35</xdr:row>
      <xdr:rowOff>135890</xdr:rowOff>
    </xdr:to>
    <xdr:sp macro="" textlink="">
      <xdr:nvSpPr>
        <xdr:cNvPr id="337" name="楕円 336"/>
        <xdr:cNvSpPr/>
      </xdr:nvSpPr>
      <xdr:spPr>
        <a:xfrm>
          <a:off x="14732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146067</xdr:rowOff>
    </xdr:from>
    <xdr:ext cx="762000" cy="259045"/>
    <xdr:sp macro="" textlink="">
      <xdr:nvSpPr>
        <xdr:cNvPr id="338" name="テキスト ボックス 337"/>
        <xdr:cNvSpPr txBox="1"/>
      </xdr:nvSpPr>
      <xdr:spPr>
        <a:xfrm>
          <a:off x="14401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160020</xdr:rowOff>
    </xdr:from>
    <xdr:to>
      <xdr:col>69</xdr:col>
      <xdr:colOff>142875</xdr:colOff>
      <xdr:row>35</xdr:row>
      <xdr:rowOff>90170</xdr:rowOff>
    </xdr:to>
    <xdr:sp macro="" textlink="">
      <xdr:nvSpPr>
        <xdr:cNvPr id="339" name="楕円 338"/>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40" name="テキスト ボックス 339"/>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41" name="楕円 340"/>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42" name="テキスト ボックス 341"/>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２２年度をピークに減少してきており、その占める割合も低くなってきている。</a:t>
          </a:r>
        </a:p>
        <a:p>
          <a:r>
            <a:rPr kumimoji="1" lang="ja-JP" altLang="en-US" sz="1300">
              <a:latin typeface="ＭＳ Ｐゴシック" panose="020B0600070205080204" pitchFamily="50" charset="-128"/>
              <a:ea typeface="ＭＳ Ｐゴシック" panose="020B0600070205080204" pitchFamily="50" charset="-128"/>
            </a:rPr>
            <a:t>今後は、</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２８年度の鳥取県中部地震等に係る災害復旧事業債、合併特例債事業の元利償還が本格化するため、しばらく大幅な減少は見込めない。</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98425</xdr:rowOff>
    </xdr:from>
    <xdr:to>
      <xdr:col>24</xdr:col>
      <xdr:colOff>25400</xdr:colOff>
      <xdr:row>77</xdr:row>
      <xdr:rowOff>1270</xdr:rowOff>
    </xdr:to>
    <xdr:cxnSp macro="">
      <xdr:nvCxnSpPr>
        <xdr:cNvPr id="371" name="直線コネクタ 370"/>
        <xdr:cNvCxnSpPr/>
      </xdr:nvCxnSpPr>
      <xdr:spPr>
        <a:xfrm flipV="1">
          <a:off x="3987800" y="1312862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77</xdr:row>
      <xdr:rowOff>1270</xdr:rowOff>
    </xdr:to>
    <xdr:cxnSp macro="">
      <xdr:nvCxnSpPr>
        <xdr:cNvPr id="374" name="直線コネクタ 373"/>
        <xdr:cNvCxnSpPr/>
      </xdr:nvCxnSpPr>
      <xdr:spPr>
        <a:xfrm>
          <a:off x="3098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6" name="テキスト ボックス 37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149861</xdr:rowOff>
    </xdr:to>
    <xdr:cxnSp macro="">
      <xdr:nvCxnSpPr>
        <xdr:cNvPr id="377" name="直線コネクタ 376"/>
        <xdr:cNvCxnSpPr/>
      </xdr:nvCxnSpPr>
      <xdr:spPr>
        <a:xfrm flipV="1">
          <a:off x="2209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69850</xdr:rowOff>
    </xdr:to>
    <xdr:cxnSp macro="">
      <xdr:nvCxnSpPr>
        <xdr:cNvPr id="380" name="直線コネクタ 379"/>
        <xdr:cNvCxnSpPr/>
      </xdr:nvCxnSpPr>
      <xdr:spPr>
        <a:xfrm flipV="1">
          <a:off x="1320800" y="13180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150495</xdr:rowOff>
    </xdr:from>
    <xdr:to>
      <xdr:col>11</xdr:col>
      <xdr:colOff>60325</xdr:colOff>
      <xdr:row>77</xdr:row>
      <xdr:rowOff>80645</xdr:rowOff>
    </xdr:to>
    <xdr:sp macro="" textlink="">
      <xdr:nvSpPr>
        <xdr:cNvPr id="381" name="フローチャート: 判断 380"/>
        <xdr:cNvSpPr/>
      </xdr:nvSpPr>
      <xdr:spPr>
        <a:xfrm>
          <a:off x="2159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65422</xdr:rowOff>
    </xdr:from>
    <xdr:ext cx="762000" cy="259045"/>
    <xdr:sp macro="" textlink="">
      <xdr:nvSpPr>
        <xdr:cNvPr id="382" name="テキスト ボックス 381"/>
        <xdr:cNvSpPr txBox="1"/>
      </xdr:nvSpPr>
      <xdr:spPr>
        <a:xfrm>
          <a:off x="1828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4" name="テキスト ボックス 383"/>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47625</xdr:rowOff>
    </xdr:from>
    <xdr:to>
      <xdr:col>24</xdr:col>
      <xdr:colOff>76200</xdr:colOff>
      <xdr:row>76</xdr:row>
      <xdr:rowOff>149225</xdr:rowOff>
    </xdr:to>
    <xdr:sp macro="" textlink="">
      <xdr:nvSpPr>
        <xdr:cNvPr id="390" name="楕円 389"/>
        <xdr:cNvSpPr/>
      </xdr:nvSpPr>
      <xdr:spPr>
        <a:xfrm>
          <a:off x="47752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64152</xdr:rowOff>
    </xdr:from>
    <xdr:ext cx="762000" cy="259045"/>
    <xdr:sp macro="" textlink="">
      <xdr:nvSpPr>
        <xdr:cNvPr id="391" name="公債費該当値テキスト"/>
        <xdr:cNvSpPr txBox="1"/>
      </xdr:nvSpPr>
      <xdr:spPr>
        <a:xfrm>
          <a:off x="4914900" y="1292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2" name="楕円 391"/>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93" name="テキスト ボックス 392"/>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4" name="楕円 393"/>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5" name="テキスト ボックス 394"/>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6" name="楕円 395"/>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7" name="テキスト ボックス 396"/>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8" name="楕円 397"/>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9" name="テキスト ボックス 39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人件費、物件費の割合が減少しているが、補助費と基準内繰出の大幅増により、全体としては横ばいの数値となっていたが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年度は特別会計の繰出金等の増が要因となり数値が上昇したが平成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年度は若干改善した。</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115570</xdr:rowOff>
    </xdr:to>
    <xdr:cxnSp macro="">
      <xdr:nvCxnSpPr>
        <xdr:cNvPr id="430" name="直線コネクタ 429"/>
        <xdr:cNvCxnSpPr/>
      </xdr:nvCxnSpPr>
      <xdr:spPr>
        <a:xfrm flipV="1">
          <a:off x="15671800" y="13600685"/>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79</xdr:row>
      <xdr:rowOff>115570</xdr:rowOff>
    </xdr:to>
    <xdr:cxnSp macro="">
      <xdr:nvCxnSpPr>
        <xdr:cNvPr id="433" name="直線コネクタ 432"/>
        <xdr:cNvCxnSpPr/>
      </xdr:nvCxnSpPr>
      <xdr:spPr>
        <a:xfrm>
          <a:off x="14782800" y="13440663"/>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113285</xdr:rowOff>
    </xdr:to>
    <xdr:cxnSp macro="">
      <xdr:nvCxnSpPr>
        <xdr:cNvPr id="436" name="直線コネクタ 435"/>
        <xdr:cNvCxnSpPr/>
      </xdr:nvCxnSpPr>
      <xdr:spPr>
        <a:xfrm flipV="1">
          <a:off x="13893800" y="134406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113285</xdr:rowOff>
    </xdr:to>
    <xdr:cxnSp macro="">
      <xdr:nvCxnSpPr>
        <xdr:cNvPr id="439" name="直線コネクタ 438"/>
        <xdr:cNvCxnSpPr/>
      </xdr:nvCxnSpPr>
      <xdr:spPr>
        <a:xfrm>
          <a:off x="13004800" y="133995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0" name="フローチャート: 判断 439"/>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1" name="テキスト ボックス 440"/>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2" name="フローチャート: 判断 441"/>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3" name="テキスト ボックス 442"/>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9" name="楕円 448"/>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50"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51" name="楕円 450"/>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52" name="テキスト ボックス 451"/>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53" name="楕円 452"/>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4" name="テキスト ボックス 453"/>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5" name="楕円 454"/>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6" name="テキスト ボックス 455"/>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7" name="楕円 456"/>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8" name="テキスト ボックス 457"/>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160637</xdr:rowOff>
    </xdr:from>
    <xdr:to>
      <xdr:col>29</xdr:col>
      <xdr:colOff>127000</xdr:colOff>
      <xdr:row>18</xdr:row>
      <xdr:rowOff>30923</xdr:rowOff>
    </xdr:to>
    <xdr:cxnSp macro="">
      <xdr:nvCxnSpPr>
        <xdr:cNvPr id="52" name="直線コネクタ 51"/>
        <xdr:cNvCxnSpPr/>
      </xdr:nvCxnSpPr>
      <xdr:spPr bwMode="auto">
        <a:xfrm flipV="1">
          <a:off x="5003800" y="3122912"/>
          <a:ext cx="647700" cy="41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30923</xdr:rowOff>
    </xdr:from>
    <xdr:to>
      <xdr:col>26</xdr:col>
      <xdr:colOff>50800</xdr:colOff>
      <xdr:row>18</xdr:row>
      <xdr:rowOff>39991</xdr:rowOff>
    </xdr:to>
    <xdr:cxnSp macro="">
      <xdr:nvCxnSpPr>
        <xdr:cNvPr id="55" name="直線コネクタ 54"/>
        <xdr:cNvCxnSpPr/>
      </xdr:nvCxnSpPr>
      <xdr:spPr bwMode="auto">
        <a:xfrm flipV="1">
          <a:off x="4305300" y="3164648"/>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39991</xdr:rowOff>
    </xdr:from>
    <xdr:to>
      <xdr:col>22</xdr:col>
      <xdr:colOff>114300</xdr:colOff>
      <xdr:row>18</xdr:row>
      <xdr:rowOff>139029</xdr:rowOff>
    </xdr:to>
    <xdr:cxnSp macro="">
      <xdr:nvCxnSpPr>
        <xdr:cNvPr id="58" name="直線コネクタ 57"/>
        <xdr:cNvCxnSpPr/>
      </xdr:nvCxnSpPr>
      <xdr:spPr bwMode="auto">
        <a:xfrm flipV="1">
          <a:off x="3606800" y="3173716"/>
          <a:ext cx="698500" cy="99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118999</xdr:rowOff>
    </xdr:from>
    <xdr:to>
      <xdr:col>18</xdr:col>
      <xdr:colOff>177800</xdr:colOff>
      <xdr:row>18</xdr:row>
      <xdr:rowOff>139029</xdr:rowOff>
    </xdr:to>
    <xdr:cxnSp macro="">
      <xdr:nvCxnSpPr>
        <xdr:cNvPr id="61" name="直線コネクタ 60"/>
        <xdr:cNvCxnSpPr/>
      </xdr:nvCxnSpPr>
      <xdr:spPr bwMode="auto">
        <a:xfrm>
          <a:off x="2908300" y="3252724"/>
          <a:ext cx="698500" cy="20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101033</xdr:rowOff>
    </xdr:from>
    <xdr:ext cx="762000" cy="259045"/>
    <xdr:sp macro="" textlink="">
      <xdr:nvSpPr>
        <xdr:cNvPr id="63" name="テキスト ボックス 62"/>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133559</xdr:rowOff>
    </xdr:from>
    <xdr:ext cx="762000" cy="259045"/>
    <xdr:sp macro="" textlink="">
      <xdr:nvSpPr>
        <xdr:cNvPr id="65" name="テキスト ボックス 64"/>
        <xdr:cNvSpPr txBox="1"/>
      </xdr:nvSpPr>
      <xdr:spPr>
        <a:xfrm>
          <a:off x="2527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109837</xdr:rowOff>
    </xdr:from>
    <xdr:to>
      <xdr:col>29</xdr:col>
      <xdr:colOff>177800</xdr:colOff>
      <xdr:row>18</xdr:row>
      <xdr:rowOff>39987</xdr:rowOff>
    </xdr:to>
    <xdr:sp macro="" textlink="">
      <xdr:nvSpPr>
        <xdr:cNvPr id="71" name="楕円 70"/>
        <xdr:cNvSpPr/>
      </xdr:nvSpPr>
      <xdr:spPr bwMode="auto">
        <a:xfrm>
          <a:off x="5600700" y="307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81914</xdr:rowOff>
    </xdr:from>
    <xdr:ext cx="762000" cy="259045"/>
    <xdr:sp macro="" textlink="">
      <xdr:nvSpPr>
        <xdr:cNvPr id="72" name="人口1人当たり決算額の推移該当値テキスト130"/>
        <xdr:cNvSpPr txBox="1"/>
      </xdr:nvSpPr>
      <xdr:spPr>
        <a:xfrm>
          <a:off x="5740400" y="304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151573</xdr:rowOff>
    </xdr:from>
    <xdr:to>
      <xdr:col>26</xdr:col>
      <xdr:colOff>101600</xdr:colOff>
      <xdr:row>18</xdr:row>
      <xdr:rowOff>81723</xdr:rowOff>
    </xdr:to>
    <xdr:sp macro="" textlink="">
      <xdr:nvSpPr>
        <xdr:cNvPr id="73" name="楕円 72"/>
        <xdr:cNvSpPr/>
      </xdr:nvSpPr>
      <xdr:spPr bwMode="auto">
        <a:xfrm>
          <a:off x="4953000" y="3113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66500</xdr:rowOff>
    </xdr:from>
    <xdr:ext cx="736600" cy="259045"/>
    <xdr:sp macro="" textlink="">
      <xdr:nvSpPr>
        <xdr:cNvPr id="74" name="テキスト ボックス 73"/>
        <xdr:cNvSpPr txBox="1"/>
      </xdr:nvSpPr>
      <xdr:spPr>
        <a:xfrm>
          <a:off x="4622800" y="320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160641</xdr:rowOff>
    </xdr:from>
    <xdr:to>
      <xdr:col>22</xdr:col>
      <xdr:colOff>165100</xdr:colOff>
      <xdr:row>18</xdr:row>
      <xdr:rowOff>90791</xdr:rowOff>
    </xdr:to>
    <xdr:sp macro="" textlink="">
      <xdr:nvSpPr>
        <xdr:cNvPr id="75" name="楕円 74"/>
        <xdr:cNvSpPr/>
      </xdr:nvSpPr>
      <xdr:spPr bwMode="auto">
        <a:xfrm>
          <a:off x="4254500" y="3122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75568</xdr:rowOff>
    </xdr:from>
    <xdr:ext cx="762000" cy="259045"/>
    <xdr:sp macro="" textlink="">
      <xdr:nvSpPr>
        <xdr:cNvPr id="76" name="テキスト ボックス 75"/>
        <xdr:cNvSpPr txBox="1"/>
      </xdr:nvSpPr>
      <xdr:spPr>
        <a:xfrm>
          <a:off x="3924300" y="320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88229</xdr:rowOff>
    </xdr:from>
    <xdr:to>
      <xdr:col>19</xdr:col>
      <xdr:colOff>38100</xdr:colOff>
      <xdr:row>19</xdr:row>
      <xdr:rowOff>18379</xdr:rowOff>
    </xdr:to>
    <xdr:sp macro="" textlink="">
      <xdr:nvSpPr>
        <xdr:cNvPr id="77" name="楕円 76"/>
        <xdr:cNvSpPr/>
      </xdr:nvSpPr>
      <xdr:spPr bwMode="auto">
        <a:xfrm>
          <a:off x="3556000" y="3221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3156</xdr:rowOff>
    </xdr:from>
    <xdr:ext cx="762000" cy="259045"/>
    <xdr:sp macro="" textlink="">
      <xdr:nvSpPr>
        <xdr:cNvPr id="78" name="テキスト ボックス 77"/>
        <xdr:cNvSpPr txBox="1"/>
      </xdr:nvSpPr>
      <xdr:spPr>
        <a:xfrm>
          <a:off x="3225800" y="330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68199</xdr:rowOff>
    </xdr:from>
    <xdr:to>
      <xdr:col>15</xdr:col>
      <xdr:colOff>101600</xdr:colOff>
      <xdr:row>18</xdr:row>
      <xdr:rowOff>169799</xdr:rowOff>
    </xdr:to>
    <xdr:sp macro="" textlink="">
      <xdr:nvSpPr>
        <xdr:cNvPr id="79" name="楕円 78"/>
        <xdr:cNvSpPr/>
      </xdr:nvSpPr>
      <xdr:spPr bwMode="auto">
        <a:xfrm>
          <a:off x="2857500" y="320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154576</xdr:rowOff>
    </xdr:from>
    <xdr:ext cx="762000" cy="259045"/>
    <xdr:sp macro="" textlink="">
      <xdr:nvSpPr>
        <xdr:cNvPr id="80" name="テキスト ボックス 79"/>
        <xdr:cNvSpPr txBox="1"/>
      </xdr:nvSpPr>
      <xdr:spPr>
        <a:xfrm>
          <a:off x="2527300" y="328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167272</xdr:rowOff>
    </xdr:from>
    <xdr:to>
      <xdr:col>29</xdr:col>
      <xdr:colOff>127000</xdr:colOff>
      <xdr:row>35</xdr:row>
      <xdr:rowOff>247586</xdr:rowOff>
    </xdr:to>
    <xdr:cxnSp macro="">
      <xdr:nvCxnSpPr>
        <xdr:cNvPr id="114" name="直線コネクタ 113"/>
        <xdr:cNvCxnSpPr/>
      </xdr:nvCxnSpPr>
      <xdr:spPr bwMode="auto">
        <a:xfrm>
          <a:off x="5003800" y="6777622"/>
          <a:ext cx="647700" cy="80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252074</xdr:rowOff>
    </xdr:from>
    <xdr:ext cx="762000" cy="259045"/>
    <xdr:sp macro="" textlink="">
      <xdr:nvSpPr>
        <xdr:cNvPr id="115" name="人口1人当たり決算額の推移平均値テキスト445"/>
        <xdr:cNvSpPr txBox="1"/>
      </xdr:nvSpPr>
      <xdr:spPr>
        <a:xfrm>
          <a:off x="5740400" y="6862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167272</xdr:rowOff>
    </xdr:from>
    <xdr:to>
      <xdr:col>26</xdr:col>
      <xdr:colOff>50800</xdr:colOff>
      <xdr:row>36</xdr:row>
      <xdr:rowOff>1937</xdr:rowOff>
    </xdr:to>
    <xdr:cxnSp macro="">
      <xdr:nvCxnSpPr>
        <xdr:cNvPr id="117" name="直線コネクタ 116"/>
        <xdr:cNvCxnSpPr/>
      </xdr:nvCxnSpPr>
      <xdr:spPr bwMode="auto">
        <a:xfrm flipV="1">
          <a:off x="4305300" y="6777622"/>
          <a:ext cx="698500" cy="177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23188</xdr:rowOff>
    </xdr:from>
    <xdr:ext cx="736600" cy="259045"/>
    <xdr:sp macro="" textlink="">
      <xdr:nvSpPr>
        <xdr:cNvPr id="119" name="テキスト ボックス 118"/>
        <xdr:cNvSpPr txBox="1"/>
      </xdr:nvSpPr>
      <xdr:spPr>
        <a:xfrm>
          <a:off x="4622800" y="697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296850</xdr:rowOff>
    </xdr:from>
    <xdr:to>
      <xdr:col>22</xdr:col>
      <xdr:colOff>114300</xdr:colOff>
      <xdr:row>36</xdr:row>
      <xdr:rowOff>1937</xdr:rowOff>
    </xdr:to>
    <xdr:cxnSp macro="">
      <xdr:nvCxnSpPr>
        <xdr:cNvPr id="120" name="直線コネクタ 119"/>
        <xdr:cNvCxnSpPr/>
      </xdr:nvCxnSpPr>
      <xdr:spPr bwMode="auto">
        <a:xfrm>
          <a:off x="3606800" y="6907200"/>
          <a:ext cx="698500" cy="4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153080</xdr:rowOff>
    </xdr:from>
    <xdr:to>
      <xdr:col>18</xdr:col>
      <xdr:colOff>177800</xdr:colOff>
      <xdr:row>35</xdr:row>
      <xdr:rowOff>296850</xdr:rowOff>
    </xdr:to>
    <xdr:cxnSp macro="">
      <xdr:nvCxnSpPr>
        <xdr:cNvPr id="123" name="直線コネクタ 122"/>
        <xdr:cNvCxnSpPr/>
      </xdr:nvCxnSpPr>
      <xdr:spPr bwMode="auto">
        <a:xfrm>
          <a:off x="2908300" y="6763430"/>
          <a:ext cx="698500" cy="143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270643</xdr:rowOff>
    </xdr:from>
    <xdr:to>
      <xdr:col>19</xdr:col>
      <xdr:colOff>38100</xdr:colOff>
      <xdr:row>36</xdr:row>
      <xdr:rowOff>29343</xdr:rowOff>
    </xdr:to>
    <xdr:sp macro="" textlink="">
      <xdr:nvSpPr>
        <xdr:cNvPr id="124" name="フローチャート: 判断 123"/>
        <xdr:cNvSpPr/>
      </xdr:nvSpPr>
      <xdr:spPr bwMode="auto">
        <a:xfrm>
          <a:off x="3556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14120</xdr:rowOff>
    </xdr:from>
    <xdr:ext cx="762000" cy="259045"/>
    <xdr:sp macro="" textlink="">
      <xdr:nvSpPr>
        <xdr:cNvPr id="125" name="テキスト ボックス 124"/>
        <xdr:cNvSpPr txBox="1"/>
      </xdr:nvSpPr>
      <xdr:spPr>
        <a:xfrm>
          <a:off x="3225800" y="69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188119</xdr:rowOff>
    </xdr:from>
    <xdr:to>
      <xdr:col>15</xdr:col>
      <xdr:colOff>101600</xdr:colOff>
      <xdr:row>35</xdr:row>
      <xdr:rowOff>289719</xdr:rowOff>
    </xdr:to>
    <xdr:sp macro="" textlink="">
      <xdr:nvSpPr>
        <xdr:cNvPr id="126" name="フローチャート: 判断 125"/>
        <xdr:cNvSpPr/>
      </xdr:nvSpPr>
      <xdr:spPr bwMode="auto">
        <a:xfrm>
          <a:off x="2857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274496</xdr:rowOff>
    </xdr:from>
    <xdr:ext cx="762000" cy="259045"/>
    <xdr:sp macro="" textlink="">
      <xdr:nvSpPr>
        <xdr:cNvPr id="127" name="テキスト ボックス 126"/>
        <xdr:cNvSpPr txBox="1"/>
      </xdr:nvSpPr>
      <xdr:spPr>
        <a:xfrm>
          <a:off x="2527300" y="688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196786</xdr:rowOff>
    </xdr:from>
    <xdr:to>
      <xdr:col>29</xdr:col>
      <xdr:colOff>177800</xdr:colOff>
      <xdr:row>35</xdr:row>
      <xdr:rowOff>298386</xdr:rowOff>
    </xdr:to>
    <xdr:sp macro="" textlink="">
      <xdr:nvSpPr>
        <xdr:cNvPr id="133" name="楕円 132"/>
        <xdr:cNvSpPr/>
      </xdr:nvSpPr>
      <xdr:spPr bwMode="auto">
        <a:xfrm>
          <a:off x="5600700" y="680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41863</xdr:rowOff>
    </xdr:from>
    <xdr:ext cx="762000" cy="259045"/>
    <xdr:sp macro="" textlink="">
      <xdr:nvSpPr>
        <xdr:cNvPr id="134" name="人口1人当たり決算額の推移該当値テキスト445"/>
        <xdr:cNvSpPr txBox="1"/>
      </xdr:nvSpPr>
      <xdr:spPr>
        <a:xfrm>
          <a:off x="5740400" y="66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116472</xdr:rowOff>
    </xdr:from>
    <xdr:to>
      <xdr:col>26</xdr:col>
      <xdr:colOff>101600</xdr:colOff>
      <xdr:row>35</xdr:row>
      <xdr:rowOff>218072</xdr:rowOff>
    </xdr:to>
    <xdr:sp macro="" textlink="">
      <xdr:nvSpPr>
        <xdr:cNvPr id="135" name="楕円 134"/>
        <xdr:cNvSpPr/>
      </xdr:nvSpPr>
      <xdr:spPr bwMode="auto">
        <a:xfrm>
          <a:off x="4953000" y="672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228249</xdr:rowOff>
    </xdr:from>
    <xdr:ext cx="736600" cy="259045"/>
    <xdr:sp macro="" textlink="">
      <xdr:nvSpPr>
        <xdr:cNvPr id="136" name="テキスト ボックス 135"/>
        <xdr:cNvSpPr txBox="1"/>
      </xdr:nvSpPr>
      <xdr:spPr>
        <a:xfrm>
          <a:off x="4622800" y="649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294037</xdr:rowOff>
    </xdr:from>
    <xdr:to>
      <xdr:col>22</xdr:col>
      <xdr:colOff>165100</xdr:colOff>
      <xdr:row>36</xdr:row>
      <xdr:rowOff>52737</xdr:rowOff>
    </xdr:to>
    <xdr:sp macro="" textlink="">
      <xdr:nvSpPr>
        <xdr:cNvPr id="137" name="楕円 136"/>
        <xdr:cNvSpPr/>
      </xdr:nvSpPr>
      <xdr:spPr bwMode="auto">
        <a:xfrm>
          <a:off x="4254500" y="690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37514</xdr:rowOff>
    </xdr:from>
    <xdr:ext cx="762000" cy="259045"/>
    <xdr:sp macro="" textlink="">
      <xdr:nvSpPr>
        <xdr:cNvPr id="138" name="テキスト ボックス 137"/>
        <xdr:cNvSpPr txBox="1"/>
      </xdr:nvSpPr>
      <xdr:spPr>
        <a:xfrm>
          <a:off x="3924300" y="699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246050</xdr:rowOff>
    </xdr:from>
    <xdr:to>
      <xdr:col>19</xdr:col>
      <xdr:colOff>38100</xdr:colOff>
      <xdr:row>36</xdr:row>
      <xdr:rowOff>4750</xdr:rowOff>
    </xdr:to>
    <xdr:sp macro="" textlink="">
      <xdr:nvSpPr>
        <xdr:cNvPr id="139" name="楕円 138"/>
        <xdr:cNvSpPr/>
      </xdr:nvSpPr>
      <xdr:spPr bwMode="auto">
        <a:xfrm>
          <a:off x="3556000" y="6856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14927</xdr:rowOff>
    </xdr:from>
    <xdr:ext cx="762000" cy="259045"/>
    <xdr:sp macro="" textlink="">
      <xdr:nvSpPr>
        <xdr:cNvPr id="140" name="テキスト ボックス 139"/>
        <xdr:cNvSpPr txBox="1"/>
      </xdr:nvSpPr>
      <xdr:spPr>
        <a:xfrm>
          <a:off x="3225800" y="66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102280</xdr:rowOff>
    </xdr:from>
    <xdr:to>
      <xdr:col>15</xdr:col>
      <xdr:colOff>101600</xdr:colOff>
      <xdr:row>35</xdr:row>
      <xdr:rowOff>203880</xdr:rowOff>
    </xdr:to>
    <xdr:sp macro="" textlink="">
      <xdr:nvSpPr>
        <xdr:cNvPr id="141" name="楕円 140"/>
        <xdr:cNvSpPr/>
      </xdr:nvSpPr>
      <xdr:spPr bwMode="auto">
        <a:xfrm>
          <a:off x="2857500" y="671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214057</xdr:rowOff>
    </xdr:from>
    <xdr:ext cx="762000" cy="259045"/>
    <xdr:sp macro="" textlink="">
      <xdr:nvSpPr>
        <xdr:cNvPr id="142" name="テキスト ボックス 141"/>
        <xdr:cNvSpPr txBox="1"/>
      </xdr:nvSpPr>
      <xdr:spPr>
        <a:xfrm>
          <a:off x="2527300" y="648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15,270
15,150
56.94
10,112,973
9,632,214
436,195
5,496,759
7,517,926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165581</xdr:rowOff>
    </xdr:from>
    <xdr:to>
      <xdr:col>24</xdr:col>
      <xdr:colOff>63500</xdr:colOff>
      <xdr:row>35</xdr:row>
      <xdr:rowOff>66401</xdr:rowOff>
    </xdr:to>
    <xdr:cxnSp macro="">
      <xdr:nvCxnSpPr>
        <xdr:cNvPr id="63" name="直線コネクタ 62"/>
        <xdr:cNvCxnSpPr/>
      </xdr:nvCxnSpPr>
      <xdr:spPr>
        <a:xfrm flipV="1">
          <a:off x="3797300" y="5994881"/>
          <a:ext cx="8382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66401</xdr:rowOff>
    </xdr:from>
    <xdr:to>
      <xdr:col>19</xdr:col>
      <xdr:colOff>177800</xdr:colOff>
      <xdr:row>35</xdr:row>
      <xdr:rowOff>104087</xdr:rowOff>
    </xdr:to>
    <xdr:cxnSp macro="">
      <xdr:nvCxnSpPr>
        <xdr:cNvPr id="66" name="直線コネクタ 65"/>
        <xdr:cNvCxnSpPr/>
      </xdr:nvCxnSpPr>
      <xdr:spPr>
        <a:xfrm flipV="1">
          <a:off x="2908300" y="6067151"/>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104087</xdr:rowOff>
    </xdr:from>
    <xdr:to>
      <xdr:col>15</xdr:col>
      <xdr:colOff>50800</xdr:colOff>
      <xdr:row>35</xdr:row>
      <xdr:rowOff>141415</xdr:rowOff>
    </xdr:to>
    <xdr:cxnSp macro="">
      <xdr:nvCxnSpPr>
        <xdr:cNvPr id="69" name="直線コネクタ 68"/>
        <xdr:cNvCxnSpPr/>
      </xdr:nvCxnSpPr>
      <xdr:spPr>
        <a:xfrm flipV="1">
          <a:off x="2019300" y="6104837"/>
          <a:ext cx="889000" cy="3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141415</xdr:rowOff>
    </xdr:from>
    <xdr:to>
      <xdr:col>10</xdr:col>
      <xdr:colOff>114300</xdr:colOff>
      <xdr:row>36</xdr:row>
      <xdr:rowOff>3797</xdr:rowOff>
    </xdr:to>
    <xdr:cxnSp macro="">
      <xdr:nvCxnSpPr>
        <xdr:cNvPr id="72" name="直線コネクタ 71"/>
        <xdr:cNvCxnSpPr/>
      </xdr:nvCxnSpPr>
      <xdr:spPr>
        <a:xfrm flipV="1">
          <a:off x="1130300" y="6142165"/>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19242</xdr:rowOff>
    </xdr:from>
    <xdr:to>
      <xdr:col>10</xdr:col>
      <xdr:colOff>165100</xdr:colOff>
      <xdr:row>34</xdr:row>
      <xdr:rowOff>120842</xdr:rowOff>
    </xdr:to>
    <xdr:sp macro="" textlink="">
      <xdr:nvSpPr>
        <xdr:cNvPr id="73" name="フローチャート: 判断 72"/>
        <xdr:cNvSpPr/>
      </xdr:nvSpPr>
      <xdr:spPr>
        <a:xfrm>
          <a:off x="1968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137369</xdr:rowOff>
    </xdr:from>
    <xdr:ext cx="534377" cy="259045"/>
    <xdr:sp macro="" textlink="">
      <xdr:nvSpPr>
        <xdr:cNvPr id="74" name="テキスト ボックス 73"/>
        <xdr:cNvSpPr txBox="1"/>
      </xdr:nvSpPr>
      <xdr:spPr>
        <a:xfrm>
          <a:off x="1752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44943</xdr:rowOff>
    </xdr:from>
    <xdr:to>
      <xdr:col>6</xdr:col>
      <xdr:colOff>38100</xdr:colOff>
      <xdr:row>34</xdr:row>
      <xdr:rowOff>146543</xdr:rowOff>
    </xdr:to>
    <xdr:sp macro="" textlink="">
      <xdr:nvSpPr>
        <xdr:cNvPr id="75" name="フローチャート: 判断 74"/>
        <xdr:cNvSpPr/>
      </xdr:nvSpPr>
      <xdr:spPr>
        <a:xfrm>
          <a:off x="1079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163070</xdr:rowOff>
    </xdr:from>
    <xdr:ext cx="534377" cy="259045"/>
    <xdr:sp macro="" textlink="">
      <xdr:nvSpPr>
        <xdr:cNvPr id="76" name="テキスト ボックス 75"/>
        <xdr:cNvSpPr txBox="1"/>
      </xdr:nvSpPr>
      <xdr:spPr>
        <a:xfrm>
          <a:off x="863111" y="56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114781</xdr:rowOff>
    </xdr:from>
    <xdr:to>
      <xdr:col>24</xdr:col>
      <xdr:colOff>114300</xdr:colOff>
      <xdr:row>35</xdr:row>
      <xdr:rowOff>44931</xdr:rowOff>
    </xdr:to>
    <xdr:sp macro="" textlink="">
      <xdr:nvSpPr>
        <xdr:cNvPr id="82" name="楕円 81"/>
        <xdr:cNvSpPr/>
      </xdr:nvSpPr>
      <xdr:spPr>
        <a:xfrm>
          <a:off x="4584700" y="59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93208</xdr:rowOff>
    </xdr:from>
    <xdr:ext cx="534377" cy="259045"/>
    <xdr:sp macro="" textlink="">
      <xdr:nvSpPr>
        <xdr:cNvPr id="83" name="人件費該当値テキスト"/>
        <xdr:cNvSpPr txBox="1"/>
      </xdr:nvSpPr>
      <xdr:spPr>
        <a:xfrm>
          <a:off x="4686300" y="5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15601</xdr:rowOff>
    </xdr:from>
    <xdr:to>
      <xdr:col>20</xdr:col>
      <xdr:colOff>38100</xdr:colOff>
      <xdr:row>35</xdr:row>
      <xdr:rowOff>117201</xdr:rowOff>
    </xdr:to>
    <xdr:sp macro="" textlink="">
      <xdr:nvSpPr>
        <xdr:cNvPr id="84" name="楕円 83"/>
        <xdr:cNvSpPr/>
      </xdr:nvSpPr>
      <xdr:spPr>
        <a:xfrm>
          <a:off x="3746500" y="60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108328</xdr:rowOff>
    </xdr:from>
    <xdr:ext cx="534377" cy="259045"/>
    <xdr:sp macro="" textlink="">
      <xdr:nvSpPr>
        <xdr:cNvPr id="85" name="テキスト ボックス 84"/>
        <xdr:cNvSpPr txBox="1"/>
      </xdr:nvSpPr>
      <xdr:spPr>
        <a:xfrm>
          <a:off x="3530111" y="61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53287</xdr:rowOff>
    </xdr:from>
    <xdr:to>
      <xdr:col>15</xdr:col>
      <xdr:colOff>101600</xdr:colOff>
      <xdr:row>35</xdr:row>
      <xdr:rowOff>154887</xdr:rowOff>
    </xdr:to>
    <xdr:sp macro="" textlink="">
      <xdr:nvSpPr>
        <xdr:cNvPr id="86" name="楕円 85"/>
        <xdr:cNvSpPr/>
      </xdr:nvSpPr>
      <xdr:spPr>
        <a:xfrm>
          <a:off x="2857500" y="605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146014</xdr:rowOff>
    </xdr:from>
    <xdr:ext cx="534377" cy="259045"/>
    <xdr:sp macro="" textlink="">
      <xdr:nvSpPr>
        <xdr:cNvPr id="87" name="テキスト ボックス 86"/>
        <xdr:cNvSpPr txBox="1"/>
      </xdr:nvSpPr>
      <xdr:spPr>
        <a:xfrm>
          <a:off x="2641111" y="61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90615</xdr:rowOff>
    </xdr:from>
    <xdr:to>
      <xdr:col>10</xdr:col>
      <xdr:colOff>165100</xdr:colOff>
      <xdr:row>36</xdr:row>
      <xdr:rowOff>20765</xdr:rowOff>
    </xdr:to>
    <xdr:sp macro="" textlink="">
      <xdr:nvSpPr>
        <xdr:cNvPr id="88" name="楕円 87"/>
        <xdr:cNvSpPr/>
      </xdr:nvSpPr>
      <xdr:spPr>
        <a:xfrm>
          <a:off x="1968500" y="60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11892</xdr:rowOff>
    </xdr:from>
    <xdr:ext cx="534377" cy="259045"/>
    <xdr:sp macro="" textlink="">
      <xdr:nvSpPr>
        <xdr:cNvPr id="89" name="テキスト ボックス 88"/>
        <xdr:cNvSpPr txBox="1"/>
      </xdr:nvSpPr>
      <xdr:spPr>
        <a:xfrm>
          <a:off x="1752111" y="618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124447</xdr:rowOff>
    </xdr:from>
    <xdr:to>
      <xdr:col>6</xdr:col>
      <xdr:colOff>38100</xdr:colOff>
      <xdr:row>36</xdr:row>
      <xdr:rowOff>54597</xdr:rowOff>
    </xdr:to>
    <xdr:sp macro="" textlink="">
      <xdr:nvSpPr>
        <xdr:cNvPr id="90" name="楕円 89"/>
        <xdr:cNvSpPr/>
      </xdr:nvSpPr>
      <xdr:spPr>
        <a:xfrm>
          <a:off x="1079500" y="612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45724</xdr:rowOff>
    </xdr:from>
    <xdr:ext cx="534377" cy="259045"/>
    <xdr:sp macro="" textlink="">
      <xdr:nvSpPr>
        <xdr:cNvPr id="91" name="テキスト ボックス 90"/>
        <xdr:cNvSpPr txBox="1"/>
      </xdr:nvSpPr>
      <xdr:spPr>
        <a:xfrm>
          <a:off x="863111" y="621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85671</xdr:rowOff>
    </xdr:from>
    <xdr:to>
      <xdr:col>24</xdr:col>
      <xdr:colOff>63500</xdr:colOff>
      <xdr:row>57</xdr:row>
      <xdr:rowOff>97261</xdr:rowOff>
    </xdr:to>
    <xdr:cxnSp macro="">
      <xdr:nvCxnSpPr>
        <xdr:cNvPr id="120" name="直線コネクタ 119"/>
        <xdr:cNvCxnSpPr/>
      </xdr:nvCxnSpPr>
      <xdr:spPr>
        <a:xfrm>
          <a:off x="3797300" y="9858321"/>
          <a:ext cx="8382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85671</xdr:rowOff>
    </xdr:from>
    <xdr:to>
      <xdr:col>19</xdr:col>
      <xdr:colOff>177800</xdr:colOff>
      <xdr:row>57</xdr:row>
      <xdr:rowOff>124989</xdr:rowOff>
    </xdr:to>
    <xdr:cxnSp macro="">
      <xdr:nvCxnSpPr>
        <xdr:cNvPr id="123" name="直線コネクタ 122"/>
        <xdr:cNvCxnSpPr/>
      </xdr:nvCxnSpPr>
      <xdr:spPr>
        <a:xfrm flipV="1">
          <a:off x="2908300" y="9858321"/>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124989</xdr:rowOff>
    </xdr:from>
    <xdr:to>
      <xdr:col>15</xdr:col>
      <xdr:colOff>50800</xdr:colOff>
      <xdr:row>57</xdr:row>
      <xdr:rowOff>148356</xdr:rowOff>
    </xdr:to>
    <xdr:cxnSp macro="">
      <xdr:nvCxnSpPr>
        <xdr:cNvPr id="126" name="直線コネクタ 125"/>
        <xdr:cNvCxnSpPr/>
      </xdr:nvCxnSpPr>
      <xdr:spPr>
        <a:xfrm flipV="1">
          <a:off x="2019300" y="9897639"/>
          <a:ext cx="8890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148356</xdr:rowOff>
    </xdr:from>
    <xdr:to>
      <xdr:col>10</xdr:col>
      <xdr:colOff>114300</xdr:colOff>
      <xdr:row>57</xdr:row>
      <xdr:rowOff>169083</xdr:rowOff>
    </xdr:to>
    <xdr:cxnSp macro="">
      <xdr:nvCxnSpPr>
        <xdr:cNvPr id="129" name="直線コネクタ 128"/>
        <xdr:cNvCxnSpPr/>
      </xdr:nvCxnSpPr>
      <xdr:spPr>
        <a:xfrm flipV="1">
          <a:off x="1130300" y="9921006"/>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30897</xdr:rowOff>
    </xdr:from>
    <xdr:to>
      <xdr:col>10</xdr:col>
      <xdr:colOff>165100</xdr:colOff>
      <xdr:row>57</xdr:row>
      <xdr:rowOff>132497</xdr:rowOff>
    </xdr:to>
    <xdr:sp macro="" textlink="">
      <xdr:nvSpPr>
        <xdr:cNvPr id="130" name="フローチャート: 判断 129"/>
        <xdr:cNvSpPr/>
      </xdr:nvSpPr>
      <xdr:spPr>
        <a:xfrm>
          <a:off x="1968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149024</xdr:rowOff>
    </xdr:from>
    <xdr:ext cx="534377" cy="259045"/>
    <xdr:sp macro="" textlink="">
      <xdr:nvSpPr>
        <xdr:cNvPr id="131" name="テキスト ボックス 130"/>
        <xdr:cNvSpPr txBox="1"/>
      </xdr:nvSpPr>
      <xdr:spPr>
        <a:xfrm>
          <a:off x="1752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45337</xdr:rowOff>
    </xdr:from>
    <xdr:to>
      <xdr:col>6</xdr:col>
      <xdr:colOff>38100</xdr:colOff>
      <xdr:row>57</xdr:row>
      <xdr:rowOff>146937</xdr:rowOff>
    </xdr:to>
    <xdr:sp macro="" textlink="">
      <xdr:nvSpPr>
        <xdr:cNvPr id="132" name="フローチャート: 判断 131"/>
        <xdr:cNvSpPr/>
      </xdr:nvSpPr>
      <xdr:spPr>
        <a:xfrm>
          <a:off x="1079500" y="9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163464</xdr:rowOff>
    </xdr:from>
    <xdr:ext cx="534377" cy="259045"/>
    <xdr:sp macro="" textlink="">
      <xdr:nvSpPr>
        <xdr:cNvPr id="133" name="テキスト ボックス 132"/>
        <xdr:cNvSpPr txBox="1"/>
      </xdr:nvSpPr>
      <xdr:spPr>
        <a:xfrm>
          <a:off x="863111" y="959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46461</xdr:rowOff>
    </xdr:from>
    <xdr:to>
      <xdr:col>24</xdr:col>
      <xdr:colOff>114300</xdr:colOff>
      <xdr:row>57</xdr:row>
      <xdr:rowOff>148061</xdr:rowOff>
    </xdr:to>
    <xdr:sp macro="" textlink="">
      <xdr:nvSpPr>
        <xdr:cNvPr id="139" name="楕円 138"/>
        <xdr:cNvSpPr/>
      </xdr:nvSpPr>
      <xdr:spPr>
        <a:xfrm>
          <a:off x="4584700" y="98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132838</xdr:rowOff>
    </xdr:from>
    <xdr:ext cx="534377" cy="259045"/>
    <xdr:sp macro="" textlink="">
      <xdr:nvSpPr>
        <xdr:cNvPr id="140" name="物件費該当値テキスト"/>
        <xdr:cNvSpPr txBox="1"/>
      </xdr:nvSpPr>
      <xdr:spPr>
        <a:xfrm>
          <a:off x="4686300" y="973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34871</xdr:rowOff>
    </xdr:from>
    <xdr:to>
      <xdr:col>20</xdr:col>
      <xdr:colOff>38100</xdr:colOff>
      <xdr:row>57</xdr:row>
      <xdr:rowOff>136471</xdr:rowOff>
    </xdr:to>
    <xdr:sp macro="" textlink="">
      <xdr:nvSpPr>
        <xdr:cNvPr id="141" name="楕円 140"/>
        <xdr:cNvSpPr/>
      </xdr:nvSpPr>
      <xdr:spPr>
        <a:xfrm>
          <a:off x="3746500" y="98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127598</xdr:rowOff>
    </xdr:from>
    <xdr:ext cx="534377" cy="259045"/>
    <xdr:sp macro="" textlink="">
      <xdr:nvSpPr>
        <xdr:cNvPr id="142" name="テキスト ボックス 141"/>
        <xdr:cNvSpPr txBox="1"/>
      </xdr:nvSpPr>
      <xdr:spPr>
        <a:xfrm>
          <a:off x="3530111" y="990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74189</xdr:rowOff>
    </xdr:from>
    <xdr:to>
      <xdr:col>15</xdr:col>
      <xdr:colOff>101600</xdr:colOff>
      <xdr:row>58</xdr:row>
      <xdr:rowOff>4339</xdr:rowOff>
    </xdr:to>
    <xdr:sp macro="" textlink="">
      <xdr:nvSpPr>
        <xdr:cNvPr id="143" name="楕円 142"/>
        <xdr:cNvSpPr/>
      </xdr:nvSpPr>
      <xdr:spPr>
        <a:xfrm>
          <a:off x="2857500" y="984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166916</xdr:rowOff>
    </xdr:from>
    <xdr:ext cx="534377" cy="259045"/>
    <xdr:sp macro="" textlink="">
      <xdr:nvSpPr>
        <xdr:cNvPr id="144" name="テキスト ボックス 143"/>
        <xdr:cNvSpPr txBox="1"/>
      </xdr:nvSpPr>
      <xdr:spPr>
        <a:xfrm>
          <a:off x="2641111" y="99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97556</xdr:rowOff>
    </xdr:from>
    <xdr:to>
      <xdr:col>10</xdr:col>
      <xdr:colOff>165100</xdr:colOff>
      <xdr:row>58</xdr:row>
      <xdr:rowOff>27706</xdr:rowOff>
    </xdr:to>
    <xdr:sp macro="" textlink="">
      <xdr:nvSpPr>
        <xdr:cNvPr id="145" name="楕円 144"/>
        <xdr:cNvSpPr/>
      </xdr:nvSpPr>
      <xdr:spPr>
        <a:xfrm>
          <a:off x="1968500" y="987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18833</xdr:rowOff>
    </xdr:from>
    <xdr:ext cx="534377" cy="259045"/>
    <xdr:sp macro="" textlink="">
      <xdr:nvSpPr>
        <xdr:cNvPr id="146" name="テキスト ボックス 145"/>
        <xdr:cNvSpPr txBox="1"/>
      </xdr:nvSpPr>
      <xdr:spPr>
        <a:xfrm>
          <a:off x="1752111" y="996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118283</xdr:rowOff>
    </xdr:from>
    <xdr:to>
      <xdr:col>6</xdr:col>
      <xdr:colOff>38100</xdr:colOff>
      <xdr:row>58</xdr:row>
      <xdr:rowOff>48433</xdr:rowOff>
    </xdr:to>
    <xdr:sp macro="" textlink="">
      <xdr:nvSpPr>
        <xdr:cNvPr id="147" name="楕円 146"/>
        <xdr:cNvSpPr/>
      </xdr:nvSpPr>
      <xdr:spPr>
        <a:xfrm>
          <a:off x="1079500" y="98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39560</xdr:rowOff>
    </xdr:from>
    <xdr:ext cx="534377" cy="259045"/>
    <xdr:sp macro="" textlink="">
      <xdr:nvSpPr>
        <xdr:cNvPr id="148" name="テキスト ボックス 147"/>
        <xdr:cNvSpPr txBox="1"/>
      </xdr:nvSpPr>
      <xdr:spPr>
        <a:xfrm>
          <a:off x="863111" y="99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57519</xdr:rowOff>
    </xdr:from>
    <xdr:to>
      <xdr:col>24</xdr:col>
      <xdr:colOff>63500</xdr:colOff>
      <xdr:row>78</xdr:row>
      <xdr:rowOff>94780</xdr:rowOff>
    </xdr:to>
    <xdr:cxnSp macro="">
      <xdr:nvCxnSpPr>
        <xdr:cNvPr id="177" name="直線コネクタ 176"/>
        <xdr:cNvCxnSpPr/>
      </xdr:nvCxnSpPr>
      <xdr:spPr>
        <a:xfrm>
          <a:off x="3797300" y="13430619"/>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57519</xdr:rowOff>
    </xdr:from>
    <xdr:to>
      <xdr:col>19</xdr:col>
      <xdr:colOff>177800</xdr:colOff>
      <xdr:row>78</xdr:row>
      <xdr:rowOff>152464</xdr:rowOff>
    </xdr:to>
    <xdr:cxnSp macro="">
      <xdr:nvCxnSpPr>
        <xdr:cNvPr id="180" name="直線コネクタ 179"/>
        <xdr:cNvCxnSpPr/>
      </xdr:nvCxnSpPr>
      <xdr:spPr>
        <a:xfrm flipV="1">
          <a:off x="2908300" y="13430619"/>
          <a:ext cx="8890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126594</xdr:rowOff>
    </xdr:from>
    <xdr:to>
      <xdr:col>15</xdr:col>
      <xdr:colOff>50800</xdr:colOff>
      <xdr:row>78</xdr:row>
      <xdr:rowOff>152464</xdr:rowOff>
    </xdr:to>
    <xdr:cxnSp macro="">
      <xdr:nvCxnSpPr>
        <xdr:cNvPr id="183" name="直線コネクタ 182"/>
        <xdr:cNvCxnSpPr/>
      </xdr:nvCxnSpPr>
      <xdr:spPr>
        <a:xfrm>
          <a:off x="2019300" y="13499694"/>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126594</xdr:rowOff>
    </xdr:from>
    <xdr:to>
      <xdr:col>10</xdr:col>
      <xdr:colOff>114300</xdr:colOff>
      <xdr:row>78</xdr:row>
      <xdr:rowOff>162027</xdr:rowOff>
    </xdr:to>
    <xdr:cxnSp macro="">
      <xdr:nvCxnSpPr>
        <xdr:cNvPr id="186" name="直線コネクタ 185"/>
        <xdr:cNvCxnSpPr/>
      </xdr:nvCxnSpPr>
      <xdr:spPr>
        <a:xfrm flipV="1">
          <a:off x="1130300" y="1349969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170129</xdr:rowOff>
    </xdr:from>
    <xdr:to>
      <xdr:col>10</xdr:col>
      <xdr:colOff>165100</xdr:colOff>
      <xdr:row>77</xdr:row>
      <xdr:rowOff>100279</xdr:rowOff>
    </xdr:to>
    <xdr:sp macro="" textlink="">
      <xdr:nvSpPr>
        <xdr:cNvPr id="187" name="フローチャート: 判断 186"/>
        <xdr:cNvSpPr/>
      </xdr:nvSpPr>
      <xdr:spPr>
        <a:xfrm>
          <a:off x="1968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116806</xdr:rowOff>
    </xdr:from>
    <xdr:ext cx="469744" cy="259045"/>
    <xdr:sp macro="" textlink="">
      <xdr:nvSpPr>
        <xdr:cNvPr id="188" name="テキスト ボックス 187"/>
        <xdr:cNvSpPr txBox="1"/>
      </xdr:nvSpPr>
      <xdr:spPr>
        <a:xfrm>
          <a:off x="1784428"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11633</xdr:rowOff>
    </xdr:from>
    <xdr:to>
      <xdr:col>6</xdr:col>
      <xdr:colOff>38100</xdr:colOff>
      <xdr:row>77</xdr:row>
      <xdr:rowOff>113233</xdr:rowOff>
    </xdr:to>
    <xdr:sp macro="" textlink="">
      <xdr:nvSpPr>
        <xdr:cNvPr id="189" name="フローチャート: 判断 188"/>
        <xdr:cNvSpPr/>
      </xdr:nvSpPr>
      <xdr:spPr>
        <a:xfrm>
          <a:off x="1079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129760</xdr:rowOff>
    </xdr:from>
    <xdr:ext cx="469744" cy="259045"/>
    <xdr:sp macro="" textlink="">
      <xdr:nvSpPr>
        <xdr:cNvPr id="190" name="テキスト ボックス 189"/>
        <xdr:cNvSpPr txBox="1"/>
      </xdr:nvSpPr>
      <xdr:spPr>
        <a:xfrm>
          <a:off x="895428"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43980</xdr:rowOff>
    </xdr:from>
    <xdr:to>
      <xdr:col>24</xdr:col>
      <xdr:colOff>114300</xdr:colOff>
      <xdr:row>78</xdr:row>
      <xdr:rowOff>145580</xdr:rowOff>
    </xdr:to>
    <xdr:sp macro="" textlink="">
      <xdr:nvSpPr>
        <xdr:cNvPr id="196" name="楕円 195"/>
        <xdr:cNvSpPr/>
      </xdr:nvSpPr>
      <xdr:spPr>
        <a:xfrm>
          <a:off x="45847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130357</xdr:rowOff>
    </xdr:from>
    <xdr:ext cx="469744" cy="259045"/>
    <xdr:sp macro="" textlink="">
      <xdr:nvSpPr>
        <xdr:cNvPr id="197" name="維持補修費該当値テキスト"/>
        <xdr:cNvSpPr txBox="1"/>
      </xdr:nvSpPr>
      <xdr:spPr>
        <a:xfrm>
          <a:off x="4686300" y="1333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6719</xdr:rowOff>
    </xdr:from>
    <xdr:to>
      <xdr:col>20</xdr:col>
      <xdr:colOff>38100</xdr:colOff>
      <xdr:row>78</xdr:row>
      <xdr:rowOff>108319</xdr:rowOff>
    </xdr:to>
    <xdr:sp macro="" textlink="">
      <xdr:nvSpPr>
        <xdr:cNvPr id="198" name="楕円 197"/>
        <xdr:cNvSpPr/>
      </xdr:nvSpPr>
      <xdr:spPr>
        <a:xfrm>
          <a:off x="3746500" y="13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99446</xdr:rowOff>
    </xdr:from>
    <xdr:ext cx="469744" cy="259045"/>
    <xdr:sp macro="" textlink="">
      <xdr:nvSpPr>
        <xdr:cNvPr id="199" name="テキスト ボックス 198"/>
        <xdr:cNvSpPr txBox="1"/>
      </xdr:nvSpPr>
      <xdr:spPr>
        <a:xfrm>
          <a:off x="3562428" y="1347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101664</xdr:rowOff>
    </xdr:from>
    <xdr:to>
      <xdr:col>15</xdr:col>
      <xdr:colOff>101600</xdr:colOff>
      <xdr:row>79</xdr:row>
      <xdr:rowOff>31814</xdr:rowOff>
    </xdr:to>
    <xdr:sp macro="" textlink="">
      <xdr:nvSpPr>
        <xdr:cNvPr id="200" name="楕円 199"/>
        <xdr:cNvSpPr/>
      </xdr:nvSpPr>
      <xdr:spPr>
        <a:xfrm>
          <a:off x="2857500" y="134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22941</xdr:rowOff>
    </xdr:from>
    <xdr:ext cx="469744" cy="259045"/>
    <xdr:sp macro="" textlink="">
      <xdr:nvSpPr>
        <xdr:cNvPr id="201" name="テキスト ボックス 200"/>
        <xdr:cNvSpPr txBox="1"/>
      </xdr:nvSpPr>
      <xdr:spPr>
        <a:xfrm>
          <a:off x="2673428" y="135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75794</xdr:rowOff>
    </xdr:from>
    <xdr:to>
      <xdr:col>10</xdr:col>
      <xdr:colOff>165100</xdr:colOff>
      <xdr:row>79</xdr:row>
      <xdr:rowOff>5944</xdr:rowOff>
    </xdr:to>
    <xdr:sp macro="" textlink="">
      <xdr:nvSpPr>
        <xdr:cNvPr id="202" name="楕円 201"/>
        <xdr:cNvSpPr/>
      </xdr:nvSpPr>
      <xdr:spPr>
        <a:xfrm>
          <a:off x="1968500" y="134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168521</xdr:rowOff>
    </xdr:from>
    <xdr:ext cx="469744" cy="259045"/>
    <xdr:sp macro="" textlink="">
      <xdr:nvSpPr>
        <xdr:cNvPr id="203" name="テキスト ボックス 202"/>
        <xdr:cNvSpPr txBox="1"/>
      </xdr:nvSpPr>
      <xdr:spPr>
        <a:xfrm>
          <a:off x="1784428" y="1354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111227</xdr:rowOff>
    </xdr:from>
    <xdr:to>
      <xdr:col>6</xdr:col>
      <xdr:colOff>38100</xdr:colOff>
      <xdr:row>79</xdr:row>
      <xdr:rowOff>41377</xdr:rowOff>
    </xdr:to>
    <xdr:sp macro="" textlink="">
      <xdr:nvSpPr>
        <xdr:cNvPr id="204" name="楕円 203"/>
        <xdr:cNvSpPr/>
      </xdr:nvSpPr>
      <xdr:spPr>
        <a:xfrm>
          <a:off x="1079500" y="134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32504</xdr:rowOff>
    </xdr:from>
    <xdr:ext cx="469744" cy="259045"/>
    <xdr:sp macro="" textlink="">
      <xdr:nvSpPr>
        <xdr:cNvPr id="205" name="テキスト ボックス 204"/>
        <xdr:cNvSpPr txBox="1"/>
      </xdr:nvSpPr>
      <xdr:spPr>
        <a:xfrm>
          <a:off x="895428" y="1357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25857</xdr:rowOff>
    </xdr:from>
    <xdr:to>
      <xdr:col>24</xdr:col>
      <xdr:colOff>63500</xdr:colOff>
      <xdr:row>94</xdr:row>
      <xdr:rowOff>80963</xdr:rowOff>
    </xdr:to>
    <xdr:cxnSp macro="">
      <xdr:nvCxnSpPr>
        <xdr:cNvPr id="235" name="直線コネクタ 234"/>
        <xdr:cNvCxnSpPr/>
      </xdr:nvCxnSpPr>
      <xdr:spPr>
        <a:xfrm>
          <a:off x="3797300" y="16142157"/>
          <a:ext cx="838200" cy="5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25857</xdr:rowOff>
    </xdr:from>
    <xdr:to>
      <xdr:col>19</xdr:col>
      <xdr:colOff>177800</xdr:colOff>
      <xdr:row>94</xdr:row>
      <xdr:rowOff>142977</xdr:rowOff>
    </xdr:to>
    <xdr:cxnSp macro="">
      <xdr:nvCxnSpPr>
        <xdr:cNvPr id="238" name="直線コネクタ 237"/>
        <xdr:cNvCxnSpPr/>
      </xdr:nvCxnSpPr>
      <xdr:spPr>
        <a:xfrm flipV="1">
          <a:off x="2908300" y="16142157"/>
          <a:ext cx="889000" cy="1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142977</xdr:rowOff>
    </xdr:from>
    <xdr:to>
      <xdr:col>15</xdr:col>
      <xdr:colOff>50800</xdr:colOff>
      <xdr:row>95</xdr:row>
      <xdr:rowOff>9486</xdr:rowOff>
    </xdr:to>
    <xdr:cxnSp macro="">
      <xdr:nvCxnSpPr>
        <xdr:cNvPr id="241" name="直線コネクタ 240"/>
        <xdr:cNvCxnSpPr/>
      </xdr:nvCxnSpPr>
      <xdr:spPr>
        <a:xfrm flipV="1">
          <a:off x="2019300" y="16259277"/>
          <a:ext cx="889000" cy="3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9486</xdr:rowOff>
    </xdr:from>
    <xdr:to>
      <xdr:col>10</xdr:col>
      <xdr:colOff>114300</xdr:colOff>
      <xdr:row>95</xdr:row>
      <xdr:rowOff>113551</xdr:rowOff>
    </xdr:to>
    <xdr:cxnSp macro="">
      <xdr:nvCxnSpPr>
        <xdr:cNvPr id="244" name="直線コネクタ 243"/>
        <xdr:cNvCxnSpPr/>
      </xdr:nvCxnSpPr>
      <xdr:spPr>
        <a:xfrm flipV="1">
          <a:off x="1130300" y="16297236"/>
          <a:ext cx="889000" cy="10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170562</xdr:rowOff>
    </xdr:from>
    <xdr:to>
      <xdr:col>10</xdr:col>
      <xdr:colOff>165100</xdr:colOff>
      <xdr:row>96</xdr:row>
      <xdr:rowOff>100712</xdr:rowOff>
    </xdr:to>
    <xdr:sp macro="" textlink="">
      <xdr:nvSpPr>
        <xdr:cNvPr id="245" name="フローチャート: 判断 244"/>
        <xdr:cNvSpPr/>
      </xdr:nvSpPr>
      <xdr:spPr>
        <a:xfrm>
          <a:off x="1968500" y="1645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91839</xdr:rowOff>
    </xdr:from>
    <xdr:ext cx="534377" cy="259045"/>
    <xdr:sp macro="" textlink="">
      <xdr:nvSpPr>
        <xdr:cNvPr id="246" name="テキスト ボックス 245"/>
        <xdr:cNvSpPr txBox="1"/>
      </xdr:nvSpPr>
      <xdr:spPr>
        <a:xfrm>
          <a:off x="1752111" y="1655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84277</xdr:rowOff>
    </xdr:from>
    <xdr:to>
      <xdr:col>6</xdr:col>
      <xdr:colOff>38100</xdr:colOff>
      <xdr:row>97</xdr:row>
      <xdr:rowOff>14427</xdr:rowOff>
    </xdr:to>
    <xdr:sp macro="" textlink="">
      <xdr:nvSpPr>
        <xdr:cNvPr id="247" name="フローチャート: 判断 246"/>
        <xdr:cNvSpPr/>
      </xdr:nvSpPr>
      <xdr:spPr>
        <a:xfrm>
          <a:off x="1079500" y="1654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5554</xdr:rowOff>
    </xdr:from>
    <xdr:ext cx="534377" cy="259045"/>
    <xdr:sp macro="" textlink="">
      <xdr:nvSpPr>
        <xdr:cNvPr id="248" name="テキスト ボックス 247"/>
        <xdr:cNvSpPr txBox="1"/>
      </xdr:nvSpPr>
      <xdr:spPr>
        <a:xfrm>
          <a:off x="863111" y="1663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30163</xdr:rowOff>
    </xdr:from>
    <xdr:to>
      <xdr:col>24</xdr:col>
      <xdr:colOff>114300</xdr:colOff>
      <xdr:row>94</xdr:row>
      <xdr:rowOff>131763</xdr:rowOff>
    </xdr:to>
    <xdr:sp macro="" textlink="">
      <xdr:nvSpPr>
        <xdr:cNvPr id="254" name="楕円 253"/>
        <xdr:cNvSpPr/>
      </xdr:nvSpPr>
      <xdr:spPr>
        <a:xfrm>
          <a:off x="4584700" y="161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53040</xdr:rowOff>
    </xdr:from>
    <xdr:ext cx="534377" cy="259045"/>
    <xdr:sp macro="" textlink="">
      <xdr:nvSpPr>
        <xdr:cNvPr id="255" name="扶助費該当値テキスト"/>
        <xdr:cNvSpPr txBox="1"/>
      </xdr:nvSpPr>
      <xdr:spPr>
        <a:xfrm>
          <a:off x="4686300" y="1599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146507</xdr:rowOff>
    </xdr:from>
    <xdr:to>
      <xdr:col>20</xdr:col>
      <xdr:colOff>38100</xdr:colOff>
      <xdr:row>94</xdr:row>
      <xdr:rowOff>76657</xdr:rowOff>
    </xdr:to>
    <xdr:sp macro="" textlink="">
      <xdr:nvSpPr>
        <xdr:cNvPr id="256" name="楕円 255"/>
        <xdr:cNvSpPr/>
      </xdr:nvSpPr>
      <xdr:spPr>
        <a:xfrm>
          <a:off x="3746500" y="160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93184</xdr:rowOff>
    </xdr:from>
    <xdr:ext cx="534377" cy="259045"/>
    <xdr:sp macro="" textlink="">
      <xdr:nvSpPr>
        <xdr:cNvPr id="257" name="テキスト ボックス 256"/>
        <xdr:cNvSpPr txBox="1"/>
      </xdr:nvSpPr>
      <xdr:spPr>
        <a:xfrm>
          <a:off x="3530111" y="1586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92177</xdr:rowOff>
    </xdr:from>
    <xdr:to>
      <xdr:col>15</xdr:col>
      <xdr:colOff>101600</xdr:colOff>
      <xdr:row>95</xdr:row>
      <xdr:rowOff>22327</xdr:rowOff>
    </xdr:to>
    <xdr:sp macro="" textlink="">
      <xdr:nvSpPr>
        <xdr:cNvPr id="258" name="楕円 257"/>
        <xdr:cNvSpPr/>
      </xdr:nvSpPr>
      <xdr:spPr>
        <a:xfrm>
          <a:off x="2857500" y="162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38854</xdr:rowOff>
    </xdr:from>
    <xdr:ext cx="534377" cy="259045"/>
    <xdr:sp macro="" textlink="">
      <xdr:nvSpPr>
        <xdr:cNvPr id="259" name="テキスト ボックス 258"/>
        <xdr:cNvSpPr txBox="1"/>
      </xdr:nvSpPr>
      <xdr:spPr>
        <a:xfrm>
          <a:off x="2641111" y="1598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130136</xdr:rowOff>
    </xdr:from>
    <xdr:to>
      <xdr:col>10</xdr:col>
      <xdr:colOff>165100</xdr:colOff>
      <xdr:row>95</xdr:row>
      <xdr:rowOff>60286</xdr:rowOff>
    </xdr:to>
    <xdr:sp macro="" textlink="">
      <xdr:nvSpPr>
        <xdr:cNvPr id="260" name="楕円 259"/>
        <xdr:cNvSpPr/>
      </xdr:nvSpPr>
      <xdr:spPr>
        <a:xfrm>
          <a:off x="1968500" y="162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76813</xdr:rowOff>
    </xdr:from>
    <xdr:ext cx="534377" cy="259045"/>
    <xdr:sp macro="" textlink="">
      <xdr:nvSpPr>
        <xdr:cNvPr id="261" name="テキスト ボックス 260"/>
        <xdr:cNvSpPr txBox="1"/>
      </xdr:nvSpPr>
      <xdr:spPr>
        <a:xfrm>
          <a:off x="1752111" y="1602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62751</xdr:rowOff>
    </xdr:from>
    <xdr:to>
      <xdr:col>6</xdr:col>
      <xdr:colOff>38100</xdr:colOff>
      <xdr:row>95</xdr:row>
      <xdr:rowOff>164351</xdr:rowOff>
    </xdr:to>
    <xdr:sp macro="" textlink="">
      <xdr:nvSpPr>
        <xdr:cNvPr id="262" name="楕円 261"/>
        <xdr:cNvSpPr/>
      </xdr:nvSpPr>
      <xdr:spPr>
        <a:xfrm>
          <a:off x="1079500" y="1635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9428</xdr:rowOff>
    </xdr:from>
    <xdr:ext cx="534377" cy="259045"/>
    <xdr:sp macro="" textlink="">
      <xdr:nvSpPr>
        <xdr:cNvPr id="263" name="テキスト ボックス 262"/>
        <xdr:cNvSpPr txBox="1"/>
      </xdr:nvSpPr>
      <xdr:spPr>
        <a:xfrm>
          <a:off x="863111" y="1612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79916</xdr:rowOff>
    </xdr:from>
    <xdr:to>
      <xdr:col>55</xdr:col>
      <xdr:colOff>0</xdr:colOff>
      <xdr:row>37</xdr:row>
      <xdr:rowOff>110435</xdr:rowOff>
    </xdr:to>
    <xdr:cxnSp macro="">
      <xdr:nvCxnSpPr>
        <xdr:cNvPr id="290" name="直線コネクタ 289"/>
        <xdr:cNvCxnSpPr/>
      </xdr:nvCxnSpPr>
      <xdr:spPr>
        <a:xfrm flipV="1">
          <a:off x="9639300" y="6423566"/>
          <a:ext cx="8382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110435</xdr:rowOff>
    </xdr:from>
    <xdr:to>
      <xdr:col>50</xdr:col>
      <xdr:colOff>114300</xdr:colOff>
      <xdr:row>37</xdr:row>
      <xdr:rowOff>152415</xdr:rowOff>
    </xdr:to>
    <xdr:cxnSp macro="">
      <xdr:nvCxnSpPr>
        <xdr:cNvPr id="293" name="直線コネクタ 292"/>
        <xdr:cNvCxnSpPr/>
      </xdr:nvCxnSpPr>
      <xdr:spPr>
        <a:xfrm flipV="1">
          <a:off x="8750300" y="6454085"/>
          <a:ext cx="889000" cy="4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152415</xdr:rowOff>
    </xdr:from>
    <xdr:to>
      <xdr:col>45</xdr:col>
      <xdr:colOff>177800</xdr:colOff>
      <xdr:row>38</xdr:row>
      <xdr:rowOff>11803</xdr:rowOff>
    </xdr:to>
    <xdr:cxnSp macro="">
      <xdr:nvCxnSpPr>
        <xdr:cNvPr id="296" name="直線コネクタ 295"/>
        <xdr:cNvCxnSpPr/>
      </xdr:nvCxnSpPr>
      <xdr:spPr>
        <a:xfrm flipV="1">
          <a:off x="7861300" y="6496065"/>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11803</xdr:rowOff>
    </xdr:from>
    <xdr:to>
      <xdr:col>41</xdr:col>
      <xdr:colOff>50800</xdr:colOff>
      <xdr:row>38</xdr:row>
      <xdr:rowOff>21210</xdr:rowOff>
    </xdr:to>
    <xdr:cxnSp macro="">
      <xdr:nvCxnSpPr>
        <xdr:cNvPr id="299" name="直線コネクタ 298"/>
        <xdr:cNvCxnSpPr/>
      </xdr:nvCxnSpPr>
      <xdr:spPr>
        <a:xfrm flipV="1">
          <a:off x="6972300" y="6526903"/>
          <a:ext cx="889000" cy="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77331</xdr:rowOff>
    </xdr:from>
    <xdr:to>
      <xdr:col>41</xdr:col>
      <xdr:colOff>101600</xdr:colOff>
      <xdr:row>38</xdr:row>
      <xdr:rowOff>7480</xdr:rowOff>
    </xdr:to>
    <xdr:sp macro="" textlink="">
      <xdr:nvSpPr>
        <xdr:cNvPr id="300" name="フローチャート: 判断 299"/>
        <xdr:cNvSpPr/>
      </xdr:nvSpPr>
      <xdr:spPr>
        <a:xfrm>
          <a:off x="7810500" y="64209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24008</xdr:rowOff>
    </xdr:from>
    <xdr:ext cx="534377" cy="259045"/>
    <xdr:sp macro="" textlink="">
      <xdr:nvSpPr>
        <xdr:cNvPr id="301" name="テキスト ボックス 300"/>
        <xdr:cNvSpPr txBox="1"/>
      </xdr:nvSpPr>
      <xdr:spPr>
        <a:xfrm>
          <a:off x="7594111" y="619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82245</xdr:rowOff>
    </xdr:from>
    <xdr:to>
      <xdr:col>36</xdr:col>
      <xdr:colOff>165100</xdr:colOff>
      <xdr:row>38</xdr:row>
      <xdr:rowOff>12395</xdr:rowOff>
    </xdr:to>
    <xdr:sp macro="" textlink="">
      <xdr:nvSpPr>
        <xdr:cNvPr id="302" name="フローチャート: 判断 301"/>
        <xdr:cNvSpPr/>
      </xdr:nvSpPr>
      <xdr:spPr>
        <a:xfrm>
          <a:off x="6921500" y="64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28922</xdr:rowOff>
    </xdr:from>
    <xdr:ext cx="534377" cy="259045"/>
    <xdr:sp macro="" textlink="">
      <xdr:nvSpPr>
        <xdr:cNvPr id="303" name="テキスト ボックス 302"/>
        <xdr:cNvSpPr txBox="1"/>
      </xdr:nvSpPr>
      <xdr:spPr>
        <a:xfrm>
          <a:off x="6705111" y="620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29116</xdr:rowOff>
    </xdr:from>
    <xdr:to>
      <xdr:col>55</xdr:col>
      <xdr:colOff>50800</xdr:colOff>
      <xdr:row>37</xdr:row>
      <xdr:rowOff>130716</xdr:rowOff>
    </xdr:to>
    <xdr:sp macro="" textlink="">
      <xdr:nvSpPr>
        <xdr:cNvPr id="309" name="楕円 308"/>
        <xdr:cNvSpPr/>
      </xdr:nvSpPr>
      <xdr:spPr>
        <a:xfrm>
          <a:off x="10426700" y="637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115493</xdr:rowOff>
    </xdr:from>
    <xdr:ext cx="599010" cy="259045"/>
    <xdr:sp macro="" textlink="">
      <xdr:nvSpPr>
        <xdr:cNvPr id="310" name="補助費等該当値テキスト"/>
        <xdr:cNvSpPr txBox="1"/>
      </xdr:nvSpPr>
      <xdr:spPr>
        <a:xfrm>
          <a:off x="10528300" y="628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59635</xdr:rowOff>
    </xdr:from>
    <xdr:to>
      <xdr:col>50</xdr:col>
      <xdr:colOff>165100</xdr:colOff>
      <xdr:row>37</xdr:row>
      <xdr:rowOff>161235</xdr:rowOff>
    </xdr:to>
    <xdr:sp macro="" textlink="">
      <xdr:nvSpPr>
        <xdr:cNvPr id="311" name="楕円 310"/>
        <xdr:cNvSpPr/>
      </xdr:nvSpPr>
      <xdr:spPr>
        <a:xfrm>
          <a:off x="9588500" y="640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152361</xdr:rowOff>
    </xdr:from>
    <xdr:ext cx="534377" cy="259045"/>
    <xdr:sp macro="" textlink="">
      <xdr:nvSpPr>
        <xdr:cNvPr id="312" name="テキスト ボックス 311"/>
        <xdr:cNvSpPr txBox="1"/>
      </xdr:nvSpPr>
      <xdr:spPr>
        <a:xfrm>
          <a:off x="9372111" y="64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101615</xdr:rowOff>
    </xdr:from>
    <xdr:to>
      <xdr:col>46</xdr:col>
      <xdr:colOff>38100</xdr:colOff>
      <xdr:row>38</xdr:row>
      <xdr:rowOff>31765</xdr:rowOff>
    </xdr:to>
    <xdr:sp macro="" textlink="">
      <xdr:nvSpPr>
        <xdr:cNvPr id="313" name="楕円 312"/>
        <xdr:cNvSpPr/>
      </xdr:nvSpPr>
      <xdr:spPr>
        <a:xfrm>
          <a:off x="8699500" y="644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22892</xdr:rowOff>
    </xdr:from>
    <xdr:ext cx="534377" cy="259045"/>
    <xdr:sp macro="" textlink="">
      <xdr:nvSpPr>
        <xdr:cNvPr id="314" name="テキスト ボックス 313"/>
        <xdr:cNvSpPr txBox="1"/>
      </xdr:nvSpPr>
      <xdr:spPr>
        <a:xfrm>
          <a:off x="8483111" y="653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132453</xdr:rowOff>
    </xdr:from>
    <xdr:to>
      <xdr:col>41</xdr:col>
      <xdr:colOff>101600</xdr:colOff>
      <xdr:row>38</xdr:row>
      <xdr:rowOff>62602</xdr:rowOff>
    </xdr:to>
    <xdr:sp macro="" textlink="">
      <xdr:nvSpPr>
        <xdr:cNvPr id="315" name="楕円 314"/>
        <xdr:cNvSpPr/>
      </xdr:nvSpPr>
      <xdr:spPr>
        <a:xfrm>
          <a:off x="7810500" y="6476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53730</xdr:rowOff>
    </xdr:from>
    <xdr:ext cx="534377" cy="259045"/>
    <xdr:sp macro="" textlink="">
      <xdr:nvSpPr>
        <xdr:cNvPr id="316" name="テキスト ボックス 315"/>
        <xdr:cNvSpPr txBox="1"/>
      </xdr:nvSpPr>
      <xdr:spPr>
        <a:xfrm>
          <a:off x="7594111" y="656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141860</xdr:rowOff>
    </xdr:from>
    <xdr:to>
      <xdr:col>36</xdr:col>
      <xdr:colOff>165100</xdr:colOff>
      <xdr:row>38</xdr:row>
      <xdr:rowOff>72010</xdr:rowOff>
    </xdr:to>
    <xdr:sp macro="" textlink="">
      <xdr:nvSpPr>
        <xdr:cNvPr id="317" name="楕円 316"/>
        <xdr:cNvSpPr/>
      </xdr:nvSpPr>
      <xdr:spPr>
        <a:xfrm>
          <a:off x="6921500" y="64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63137</xdr:rowOff>
    </xdr:from>
    <xdr:ext cx="534377" cy="259045"/>
    <xdr:sp macro="" textlink="">
      <xdr:nvSpPr>
        <xdr:cNvPr id="318" name="テキスト ボックス 317"/>
        <xdr:cNvSpPr txBox="1"/>
      </xdr:nvSpPr>
      <xdr:spPr>
        <a:xfrm>
          <a:off x="6705111" y="65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163112</xdr:rowOff>
    </xdr:from>
    <xdr:to>
      <xdr:col>55</xdr:col>
      <xdr:colOff>0</xdr:colOff>
      <xdr:row>58</xdr:row>
      <xdr:rowOff>165326</xdr:rowOff>
    </xdr:to>
    <xdr:cxnSp macro="">
      <xdr:nvCxnSpPr>
        <xdr:cNvPr id="349" name="直線コネクタ 348"/>
        <xdr:cNvCxnSpPr/>
      </xdr:nvCxnSpPr>
      <xdr:spPr>
        <a:xfrm flipV="1">
          <a:off x="9639300" y="10107212"/>
          <a:ext cx="8382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165326</xdr:rowOff>
    </xdr:from>
    <xdr:to>
      <xdr:col>50</xdr:col>
      <xdr:colOff>114300</xdr:colOff>
      <xdr:row>59</xdr:row>
      <xdr:rowOff>18206</xdr:rowOff>
    </xdr:to>
    <xdr:cxnSp macro="">
      <xdr:nvCxnSpPr>
        <xdr:cNvPr id="352" name="直線コネクタ 351"/>
        <xdr:cNvCxnSpPr/>
      </xdr:nvCxnSpPr>
      <xdr:spPr>
        <a:xfrm flipV="1">
          <a:off x="8750300" y="10109426"/>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18206</xdr:rowOff>
    </xdr:from>
    <xdr:to>
      <xdr:col>45</xdr:col>
      <xdr:colOff>177800</xdr:colOff>
      <xdr:row>59</xdr:row>
      <xdr:rowOff>29473</xdr:rowOff>
    </xdr:to>
    <xdr:cxnSp macro="">
      <xdr:nvCxnSpPr>
        <xdr:cNvPr id="355" name="直線コネクタ 354"/>
        <xdr:cNvCxnSpPr/>
      </xdr:nvCxnSpPr>
      <xdr:spPr>
        <a:xfrm flipV="1">
          <a:off x="7861300" y="10133756"/>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25833</xdr:rowOff>
    </xdr:from>
    <xdr:to>
      <xdr:col>41</xdr:col>
      <xdr:colOff>50800</xdr:colOff>
      <xdr:row>59</xdr:row>
      <xdr:rowOff>29473</xdr:rowOff>
    </xdr:to>
    <xdr:cxnSp macro="">
      <xdr:nvCxnSpPr>
        <xdr:cNvPr id="358" name="直線コネクタ 357"/>
        <xdr:cNvCxnSpPr/>
      </xdr:nvCxnSpPr>
      <xdr:spPr>
        <a:xfrm>
          <a:off x="6972300" y="10141383"/>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53478</xdr:rowOff>
    </xdr:from>
    <xdr:to>
      <xdr:col>41</xdr:col>
      <xdr:colOff>101600</xdr:colOff>
      <xdr:row>58</xdr:row>
      <xdr:rowOff>155078</xdr:rowOff>
    </xdr:to>
    <xdr:sp macro="" textlink="">
      <xdr:nvSpPr>
        <xdr:cNvPr id="359" name="フローチャート: 判断 358"/>
        <xdr:cNvSpPr/>
      </xdr:nvSpPr>
      <xdr:spPr>
        <a:xfrm>
          <a:off x="7810500" y="999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155</xdr:rowOff>
    </xdr:from>
    <xdr:ext cx="599010" cy="259045"/>
    <xdr:sp macro="" textlink="">
      <xdr:nvSpPr>
        <xdr:cNvPr id="360" name="テキスト ボックス 359"/>
        <xdr:cNvSpPr txBox="1"/>
      </xdr:nvSpPr>
      <xdr:spPr>
        <a:xfrm>
          <a:off x="7561795" y="97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26649</xdr:rowOff>
    </xdr:from>
    <xdr:to>
      <xdr:col>36</xdr:col>
      <xdr:colOff>165100</xdr:colOff>
      <xdr:row>58</xdr:row>
      <xdr:rowOff>128249</xdr:rowOff>
    </xdr:to>
    <xdr:sp macro="" textlink="">
      <xdr:nvSpPr>
        <xdr:cNvPr id="361" name="フローチャート: 判断 360"/>
        <xdr:cNvSpPr/>
      </xdr:nvSpPr>
      <xdr:spPr>
        <a:xfrm>
          <a:off x="6921500" y="997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144776</xdr:rowOff>
    </xdr:from>
    <xdr:ext cx="599010" cy="259045"/>
    <xdr:sp macro="" textlink="">
      <xdr:nvSpPr>
        <xdr:cNvPr id="362" name="テキスト ボックス 361"/>
        <xdr:cNvSpPr txBox="1"/>
      </xdr:nvSpPr>
      <xdr:spPr>
        <a:xfrm>
          <a:off x="6672795" y="974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112312</xdr:rowOff>
    </xdr:from>
    <xdr:to>
      <xdr:col>55</xdr:col>
      <xdr:colOff>50800</xdr:colOff>
      <xdr:row>59</xdr:row>
      <xdr:rowOff>42462</xdr:rowOff>
    </xdr:to>
    <xdr:sp macro="" textlink="">
      <xdr:nvSpPr>
        <xdr:cNvPr id="368" name="楕円 367"/>
        <xdr:cNvSpPr/>
      </xdr:nvSpPr>
      <xdr:spPr>
        <a:xfrm>
          <a:off x="10426700" y="1005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27239</xdr:rowOff>
    </xdr:from>
    <xdr:ext cx="534377" cy="259045"/>
    <xdr:sp macro="" textlink="">
      <xdr:nvSpPr>
        <xdr:cNvPr id="369" name="普通建設事業費該当値テキスト"/>
        <xdr:cNvSpPr txBox="1"/>
      </xdr:nvSpPr>
      <xdr:spPr>
        <a:xfrm>
          <a:off x="10528300" y="997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114526</xdr:rowOff>
    </xdr:from>
    <xdr:to>
      <xdr:col>50</xdr:col>
      <xdr:colOff>165100</xdr:colOff>
      <xdr:row>59</xdr:row>
      <xdr:rowOff>44676</xdr:rowOff>
    </xdr:to>
    <xdr:sp macro="" textlink="">
      <xdr:nvSpPr>
        <xdr:cNvPr id="370" name="楕円 369"/>
        <xdr:cNvSpPr/>
      </xdr:nvSpPr>
      <xdr:spPr>
        <a:xfrm>
          <a:off x="9588500" y="100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35803</xdr:rowOff>
    </xdr:from>
    <xdr:ext cx="534377" cy="259045"/>
    <xdr:sp macro="" textlink="">
      <xdr:nvSpPr>
        <xdr:cNvPr id="371" name="テキスト ボックス 370"/>
        <xdr:cNvSpPr txBox="1"/>
      </xdr:nvSpPr>
      <xdr:spPr>
        <a:xfrm>
          <a:off x="9372111" y="101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138856</xdr:rowOff>
    </xdr:from>
    <xdr:to>
      <xdr:col>46</xdr:col>
      <xdr:colOff>38100</xdr:colOff>
      <xdr:row>59</xdr:row>
      <xdr:rowOff>69006</xdr:rowOff>
    </xdr:to>
    <xdr:sp macro="" textlink="">
      <xdr:nvSpPr>
        <xdr:cNvPr id="372" name="楕円 371"/>
        <xdr:cNvSpPr/>
      </xdr:nvSpPr>
      <xdr:spPr>
        <a:xfrm>
          <a:off x="8699500" y="100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60133</xdr:rowOff>
    </xdr:from>
    <xdr:ext cx="534377" cy="259045"/>
    <xdr:sp macro="" textlink="">
      <xdr:nvSpPr>
        <xdr:cNvPr id="373" name="テキスト ボックス 372"/>
        <xdr:cNvSpPr txBox="1"/>
      </xdr:nvSpPr>
      <xdr:spPr>
        <a:xfrm>
          <a:off x="8483111" y="101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150123</xdr:rowOff>
    </xdr:from>
    <xdr:to>
      <xdr:col>41</xdr:col>
      <xdr:colOff>101600</xdr:colOff>
      <xdr:row>59</xdr:row>
      <xdr:rowOff>80273</xdr:rowOff>
    </xdr:to>
    <xdr:sp macro="" textlink="">
      <xdr:nvSpPr>
        <xdr:cNvPr id="374" name="楕円 373"/>
        <xdr:cNvSpPr/>
      </xdr:nvSpPr>
      <xdr:spPr>
        <a:xfrm>
          <a:off x="7810500" y="100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71400</xdr:rowOff>
    </xdr:from>
    <xdr:ext cx="534377" cy="259045"/>
    <xdr:sp macro="" textlink="">
      <xdr:nvSpPr>
        <xdr:cNvPr id="375" name="テキスト ボックス 374"/>
        <xdr:cNvSpPr txBox="1"/>
      </xdr:nvSpPr>
      <xdr:spPr>
        <a:xfrm>
          <a:off x="7594111" y="1018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146483</xdr:rowOff>
    </xdr:from>
    <xdr:to>
      <xdr:col>36</xdr:col>
      <xdr:colOff>165100</xdr:colOff>
      <xdr:row>59</xdr:row>
      <xdr:rowOff>76633</xdr:rowOff>
    </xdr:to>
    <xdr:sp macro="" textlink="">
      <xdr:nvSpPr>
        <xdr:cNvPr id="376" name="楕円 375"/>
        <xdr:cNvSpPr/>
      </xdr:nvSpPr>
      <xdr:spPr>
        <a:xfrm>
          <a:off x="6921500" y="100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67760</xdr:rowOff>
    </xdr:from>
    <xdr:ext cx="534377" cy="259045"/>
    <xdr:sp macro="" textlink="">
      <xdr:nvSpPr>
        <xdr:cNvPr id="377" name="テキスト ボックス 376"/>
        <xdr:cNvSpPr txBox="1"/>
      </xdr:nvSpPr>
      <xdr:spPr>
        <a:xfrm>
          <a:off x="6705111" y="101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123210</xdr:rowOff>
    </xdr:from>
    <xdr:to>
      <xdr:col>55</xdr:col>
      <xdr:colOff>0</xdr:colOff>
      <xdr:row>78</xdr:row>
      <xdr:rowOff>137517</xdr:rowOff>
    </xdr:to>
    <xdr:cxnSp macro="">
      <xdr:nvCxnSpPr>
        <xdr:cNvPr id="404" name="直線コネクタ 403"/>
        <xdr:cNvCxnSpPr/>
      </xdr:nvCxnSpPr>
      <xdr:spPr>
        <a:xfrm>
          <a:off x="9639300" y="13496310"/>
          <a:ext cx="838200" cy="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123210</xdr:rowOff>
    </xdr:from>
    <xdr:to>
      <xdr:col>50</xdr:col>
      <xdr:colOff>114300</xdr:colOff>
      <xdr:row>78</xdr:row>
      <xdr:rowOff>138785</xdr:rowOff>
    </xdr:to>
    <xdr:cxnSp macro="">
      <xdr:nvCxnSpPr>
        <xdr:cNvPr id="407" name="直線コネクタ 406"/>
        <xdr:cNvCxnSpPr/>
      </xdr:nvCxnSpPr>
      <xdr:spPr>
        <a:xfrm flipV="1">
          <a:off x="8750300" y="13496310"/>
          <a:ext cx="889000"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126864</xdr:rowOff>
    </xdr:from>
    <xdr:to>
      <xdr:col>45</xdr:col>
      <xdr:colOff>177800</xdr:colOff>
      <xdr:row>78</xdr:row>
      <xdr:rowOff>138785</xdr:rowOff>
    </xdr:to>
    <xdr:cxnSp macro="">
      <xdr:nvCxnSpPr>
        <xdr:cNvPr id="410" name="直線コネクタ 409"/>
        <xdr:cNvCxnSpPr/>
      </xdr:nvCxnSpPr>
      <xdr:spPr>
        <a:xfrm>
          <a:off x="7861300" y="13499964"/>
          <a:ext cx="8890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168532</xdr:rowOff>
    </xdr:from>
    <xdr:to>
      <xdr:col>41</xdr:col>
      <xdr:colOff>101600</xdr:colOff>
      <xdr:row>78</xdr:row>
      <xdr:rowOff>98682</xdr:rowOff>
    </xdr:to>
    <xdr:sp macro="" textlink="">
      <xdr:nvSpPr>
        <xdr:cNvPr id="413" name="フローチャート: 判断 412"/>
        <xdr:cNvSpPr/>
      </xdr:nvSpPr>
      <xdr:spPr>
        <a:xfrm>
          <a:off x="7810500" y="1337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115209</xdr:rowOff>
    </xdr:from>
    <xdr:ext cx="534377" cy="259045"/>
    <xdr:sp macro="" textlink="">
      <xdr:nvSpPr>
        <xdr:cNvPr id="414" name="テキスト ボックス 413"/>
        <xdr:cNvSpPr txBox="1"/>
      </xdr:nvSpPr>
      <xdr:spPr>
        <a:xfrm>
          <a:off x="7594111" y="131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86717</xdr:rowOff>
    </xdr:from>
    <xdr:to>
      <xdr:col>55</xdr:col>
      <xdr:colOff>50800</xdr:colOff>
      <xdr:row>79</xdr:row>
      <xdr:rowOff>16867</xdr:rowOff>
    </xdr:to>
    <xdr:sp macro="" textlink="">
      <xdr:nvSpPr>
        <xdr:cNvPr id="420" name="楕円 419"/>
        <xdr:cNvSpPr/>
      </xdr:nvSpPr>
      <xdr:spPr>
        <a:xfrm>
          <a:off x="10426700" y="134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1644</xdr:rowOff>
    </xdr:from>
    <xdr:ext cx="378565" cy="259045"/>
    <xdr:sp macro="" textlink="">
      <xdr:nvSpPr>
        <xdr:cNvPr id="421" name="普通建設事業費 （ うち新規整備　）該当値テキスト"/>
        <xdr:cNvSpPr txBox="1"/>
      </xdr:nvSpPr>
      <xdr:spPr>
        <a:xfrm>
          <a:off x="10528300" y="1337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72410</xdr:rowOff>
    </xdr:from>
    <xdr:to>
      <xdr:col>50</xdr:col>
      <xdr:colOff>165100</xdr:colOff>
      <xdr:row>79</xdr:row>
      <xdr:rowOff>2560</xdr:rowOff>
    </xdr:to>
    <xdr:sp macro="" textlink="">
      <xdr:nvSpPr>
        <xdr:cNvPr id="422" name="楕円 421"/>
        <xdr:cNvSpPr/>
      </xdr:nvSpPr>
      <xdr:spPr>
        <a:xfrm>
          <a:off x="9588500" y="134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165137</xdr:rowOff>
    </xdr:from>
    <xdr:ext cx="469744" cy="259045"/>
    <xdr:sp macro="" textlink="">
      <xdr:nvSpPr>
        <xdr:cNvPr id="423" name="テキスト ボックス 422"/>
        <xdr:cNvSpPr txBox="1"/>
      </xdr:nvSpPr>
      <xdr:spPr>
        <a:xfrm>
          <a:off x="9404428" y="1353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87985</xdr:rowOff>
    </xdr:from>
    <xdr:to>
      <xdr:col>46</xdr:col>
      <xdr:colOff>38100</xdr:colOff>
      <xdr:row>79</xdr:row>
      <xdr:rowOff>18135</xdr:rowOff>
    </xdr:to>
    <xdr:sp macro="" textlink="">
      <xdr:nvSpPr>
        <xdr:cNvPr id="424" name="楕円 423"/>
        <xdr:cNvSpPr/>
      </xdr:nvSpPr>
      <xdr:spPr>
        <a:xfrm>
          <a:off x="8699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9262</xdr:rowOff>
    </xdr:from>
    <xdr:ext cx="378565" cy="259045"/>
    <xdr:sp macro="" textlink="">
      <xdr:nvSpPr>
        <xdr:cNvPr id="425" name="テキスト ボックス 424"/>
        <xdr:cNvSpPr txBox="1"/>
      </xdr:nvSpPr>
      <xdr:spPr>
        <a:xfrm>
          <a:off x="8561017" y="13553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76064</xdr:rowOff>
    </xdr:from>
    <xdr:to>
      <xdr:col>41</xdr:col>
      <xdr:colOff>101600</xdr:colOff>
      <xdr:row>79</xdr:row>
      <xdr:rowOff>6214</xdr:rowOff>
    </xdr:to>
    <xdr:sp macro="" textlink="">
      <xdr:nvSpPr>
        <xdr:cNvPr id="426" name="楕円 425"/>
        <xdr:cNvSpPr/>
      </xdr:nvSpPr>
      <xdr:spPr>
        <a:xfrm>
          <a:off x="7810500" y="134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168791</xdr:rowOff>
    </xdr:from>
    <xdr:ext cx="469744" cy="259045"/>
    <xdr:sp macro="" textlink="">
      <xdr:nvSpPr>
        <xdr:cNvPr id="427" name="テキスト ボックス 426"/>
        <xdr:cNvSpPr txBox="1"/>
      </xdr:nvSpPr>
      <xdr:spPr>
        <a:xfrm>
          <a:off x="7626428" y="1354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74709</xdr:rowOff>
    </xdr:from>
    <xdr:to>
      <xdr:col>55</xdr:col>
      <xdr:colOff>0</xdr:colOff>
      <xdr:row>96</xdr:row>
      <xdr:rowOff>147343</xdr:rowOff>
    </xdr:to>
    <xdr:cxnSp macro="">
      <xdr:nvCxnSpPr>
        <xdr:cNvPr id="456" name="直線コネクタ 455"/>
        <xdr:cNvCxnSpPr/>
      </xdr:nvCxnSpPr>
      <xdr:spPr>
        <a:xfrm flipV="1">
          <a:off x="9639300" y="16533909"/>
          <a:ext cx="838200" cy="7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28129</xdr:rowOff>
    </xdr:from>
    <xdr:ext cx="534377" cy="259045"/>
    <xdr:sp macro="" textlink="">
      <xdr:nvSpPr>
        <xdr:cNvPr id="457" name="普通建設事業費 （ うち更新整備　）平均値テキスト"/>
        <xdr:cNvSpPr txBox="1"/>
      </xdr:nvSpPr>
      <xdr:spPr>
        <a:xfrm>
          <a:off x="10528300" y="1648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147343</xdr:rowOff>
    </xdr:from>
    <xdr:to>
      <xdr:col>50</xdr:col>
      <xdr:colOff>114300</xdr:colOff>
      <xdr:row>97</xdr:row>
      <xdr:rowOff>45624</xdr:rowOff>
    </xdr:to>
    <xdr:cxnSp macro="">
      <xdr:nvCxnSpPr>
        <xdr:cNvPr id="459" name="直線コネクタ 458"/>
        <xdr:cNvCxnSpPr/>
      </xdr:nvCxnSpPr>
      <xdr:spPr>
        <a:xfrm flipV="1">
          <a:off x="8750300" y="16606543"/>
          <a:ext cx="889000" cy="6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45624</xdr:rowOff>
    </xdr:from>
    <xdr:to>
      <xdr:col>45</xdr:col>
      <xdr:colOff>177800</xdr:colOff>
      <xdr:row>97</xdr:row>
      <xdr:rowOff>116870</xdr:rowOff>
    </xdr:to>
    <xdr:cxnSp macro="">
      <xdr:nvCxnSpPr>
        <xdr:cNvPr id="462" name="直線コネクタ 461"/>
        <xdr:cNvCxnSpPr/>
      </xdr:nvCxnSpPr>
      <xdr:spPr>
        <a:xfrm flipV="1">
          <a:off x="7861300" y="16676274"/>
          <a:ext cx="889000" cy="7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126069</xdr:rowOff>
    </xdr:from>
    <xdr:ext cx="534377" cy="259045"/>
    <xdr:sp macro="" textlink="">
      <xdr:nvSpPr>
        <xdr:cNvPr id="464" name="テキスト ボックス 463"/>
        <xdr:cNvSpPr txBox="1"/>
      </xdr:nvSpPr>
      <xdr:spPr>
        <a:xfrm>
          <a:off x="8483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5" name="フローチャート: 判断 464"/>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6" name="テキスト ボックス 465"/>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23909</xdr:rowOff>
    </xdr:from>
    <xdr:to>
      <xdr:col>55</xdr:col>
      <xdr:colOff>50800</xdr:colOff>
      <xdr:row>96</xdr:row>
      <xdr:rowOff>125509</xdr:rowOff>
    </xdr:to>
    <xdr:sp macro="" textlink="">
      <xdr:nvSpPr>
        <xdr:cNvPr id="472" name="楕円 471"/>
        <xdr:cNvSpPr/>
      </xdr:nvSpPr>
      <xdr:spPr>
        <a:xfrm>
          <a:off x="10426700" y="164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46786</xdr:rowOff>
    </xdr:from>
    <xdr:ext cx="534377" cy="259045"/>
    <xdr:sp macro="" textlink="">
      <xdr:nvSpPr>
        <xdr:cNvPr id="473" name="普通建設事業費 （ うち更新整備　）該当値テキスト"/>
        <xdr:cNvSpPr txBox="1"/>
      </xdr:nvSpPr>
      <xdr:spPr>
        <a:xfrm>
          <a:off x="10528300" y="1633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96543</xdr:rowOff>
    </xdr:from>
    <xdr:to>
      <xdr:col>50</xdr:col>
      <xdr:colOff>165100</xdr:colOff>
      <xdr:row>97</xdr:row>
      <xdr:rowOff>26693</xdr:rowOff>
    </xdr:to>
    <xdr:sp macro="" textlink="">
      <xdr:nvSpPr>
        <xdr:cNvPr id="474" name="楕円 473"/>
        <xdr:cNvSpPr/>
      </xdr:nvSpPr>
      <xdr:spPr>
        <a:xfrm>
          <a:off x="9588500" y="165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17820</xdr:rowOff>
    </xdr:from>
    <xdr:ext cx="534377" cy="259045"/>
    <xdr:sp macro="" textlink="">
      <xdr:nvSpPr>
        <xdr:cNvPr id="475" name="テキスト ボックス 474"/>
        <xdr:cNvSpPr txBox="1"/>
      </xdr:nvSpPr>
      <xdr:spPr>
        <a:xfrm>
          <a:off x="9372111" y="166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166274</xdr:rowOff>
    </xdr:from>
    <xdr:to>
      <xdr:col>46</xdr:col>
      <xdr:colOff>38100</xdr:colOff>
      <xdr:row>97</xdr:row>
      <xdr:rowOff>96424</xdr:rowOff>
    </xdr:to>
    <xdr:sp macro="" textlink="">
      <xdr:nvSpPr>
        <xdr:cNvPr id="476" name="楕円 475"/>
        <xdr:cNvSpPr/>
      </xdr:nvSpPr>
      <xdr:spPr>
        <a:xfrm>
          <a:off x="8699500" y="166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112951</xdr:rowOff>
    </xdr:from>
    <xdr:ext cx="534377" cy="259045"/>
    <xdr:sp macro="" textlink="">
      <xdr:nvSpPr>
        <xdr:cNvPr id="477" name="テキスト ボックス 476"/>
        <xdr:cNvSpPr txBox="1"/>
      </xdr:nvSpPr>
      <xdr:spPr>
        <a:xfrm>
          <a:off x="8483111" y="1640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66070</xdr:rowOff>
    </xdr:from>
    <xdr:to>
      <xdr:col>41</xdr:col>
      <xdr:colOff>101600</xdr:colOff>
      <xdr:row>97</xdr:row>
      <xdr:rowOff>167670</xdr:rowOff>
    </xdr:to>
    <xdr:sp macro="" textlink="">
      <xdr:nvSpPr>
        <xdr:cNvPr id="478" name="楕円 477"/>
        <xdr:cNvSpPr/>
      </xdr:nvSpPr>
      <xdr:spPr>
        <a:xfrm>
          <a:off x="7810500" y="166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158797</xdr:rowOff>
    </xdr:from>
    <xdr:ext cx="534377" cy="259045"/>
    <xdr:sp macro="" textlink="">
      <xdr:nvSpPr>
        <xdr:cNvPr id="479" name="テキスト ボックス 478"/>
        <xdr:cNvSpPr txBox="1"/>
      </xdr:nvSpPr>
      <xdr:spPr>
        <a:xfrm>
          <a:off x="7594111" y="1678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50990</xdr:rowOff>
    </xdr:from>
    <xdr:to>
      <xdr:col>85</xdr:col>
      <xdr:colOff>127000</xdr:colOff>
      <xdr:row>39</xdr:row>
      <xdr:rowOff>74468</xdr:rowOff>
    </xdr:to>
    <xdr:cxnSp macro="">
      <xdr:nvCxnSpPr>
        <xdr:cNvPr id="510" name="直線コネクタ 509"/>
        <xdr:cNvCxnSpPr/>
      </xdr:nvCxnSpPr>
      <xdr:spPr>
        <a:xfrm flipV="1">
          <a:off x="15481300" y="6737540"/>
          <a:ext cx="838200" cy="2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74468</xdr:rowOff>
    </xdr:from>
    <xdr:to>
      <xdr:col>81</xdr:col>
      <xdr:colOff>50800</xdr:colOff>
      <xdr:row>39</xdr:row>
      <xdr:rowOff>98878</xdr:rowOff>
    </xdr:to>
    <xdr:cxnSp macro="">
      <xdr:nvCxnSpPr>
        <xdr:cNvPr id="513" name="直線コネクタ 512"/>
        <xdr:cNvCxnSpPr/>
      </xdr:nvCxnSpPr>
      <xdr:spPr>
        <a:xfrm flipV="1">
          <a:off x="14592300" y="6761018"/>
          <a:ext cx="8890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97706</xdr:rowOff>
    </xdr:from>
    <xdr:to>
      <xdr:col>76</xdr:col>
      <xdr:colOff>114300</xdr:colOff>
      <xdr:row>39</xdr:row>
      <xdr:rowOff>98878</xdr:rowOff>
    </xdr:to>
    <xdr:cxnSp macro="">
      <xdr:nvCxnSpPr>
        <xdr:cNvPr id="516" name="直線コネクタ 515"/>
        <xdr:cNvCxnSpPr/>
      </xdr:nvCxnSpPr>
      <xdr:spPr>
        <a:xfrm>
          <a:off x="13703300" y="6784256"/>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96903</xdr:rowOff>
    </xdr:from>
    <xdr:to>
      <xdr:col>71</xdr:col>
      <xdr:colOff>177800</xdr:colOff>
      <xdr:row>39</xdr:row>
      <xdr:rowOff>97706</xdr:rowOff>
    </xdr:to>
    <xdr:cxnSp macro="">
      <xdr:nvCxnSpPr>
        <xdr:cNvPr id="519" name="直線コネクタ 518"/>
        <xdr:cNvCxnSpPr/>
      </xdr:nvCxnSpPr>
      <xdr:spPr>
        <a:xfrm>
          <a:off x="12814300" y="6783453"/>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23102</xdr:rowOff>
    </xdr:from>
    <xdr:to>
      <xdr:col>72</xdr:col>
      <xdr:colOff>38100</xdr:colOff>
      <xdr:row>39</xdr:row>
      <xdr:rowOff>124702</xdr:rowOff>
    </xdr:to>
    <xdr:sp macro="" textlink="">
      <xdr:nvSpPr>
        <xdr:cNvPr id="520" name="フローチャート: 判断 519"/>
        <xdr:cNvSpPr/>
      </xdr:nvSpPr>
      <xdr:spPr>
        <a:xfrm>
          <a:off x="13652500" y="670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141229</xdr:rowOff>
    </xdr:from>
    <xdr:ext cx="469744" cy="259045"/>
    <xdr:sp macro="" textlink="">
      <xdr:nvSpPr>
        <xdr:cNvPr id="521" name="テキスト ボックス 520"/>
        <xdr:cNvSpPr txBox="1"/>
      </xdr:nvSpPr>
      <xdr:spPr>
        <a:xfrm>
          <a:off x="13468428" y="648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24336</xdr:rowOff>
    </xdr:from>
    <xdr:to>
      <xdr:col>67</xdr:col>
      <xdr:colOff>101600</xdr:colOff>
      <xdr:row>39</xdr:row>
      <xdr:rowOff>125936</xdr:rowOff>
    </xdr:to>
    <xdr:sp macro="" textlink="">
      <xdr:nvSpPr>
        <xdr:cNvPr id="522" name="フローチャート: 判断 521"/>
        <xdr:cNvSpPr/>
      </xdr:nvSpPr>
      <xdr:spPr>
        <a:xfrm>
          <a:off x="12763500" y="671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142463</xdr:rowOff>
    </xdr:from>
    <xdr:ext cx="469744" cy="259045"/>
    <xdr:sp macro="" textlink="">
      <xdr:nvSpPr>
        <xdr:cNvPr id="523" name="テキスト ボックス 522"/>
        <xdr:cNvSpPr txBox="1"/>
      </xdr:nvSpPr>
      <xdr:spPr>
        <a:xfrm>
          <a:off x="12579428" y="64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190</xdr:rowOff>
    </xdr:from>
    <xdr:to>
      <xdr:col>85</xdr:col>
      <xdr:colOff>177800</xdr:colOff>
      <xdr:row>39</xdr:row>
      <xdr:rowOff>101790</xdr:rowOff>
    </xdr:to>
    <xdr:sp macro="" textlink="">
      <xdr:nvSpPr>
        <xdr:cNvPr id="529" name="楕円 528"/>
        <xdr:cNvSpPr/>
      </xdr:nvSpPr>
      <xdr:spPr>
        <a:xfrm>
          <a:off x="16268700" y="66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534377" cy="259045"/>
    <xdr:sp macro="" textlink="">
      <xdr:nvSpPr>
        <xdr:cNvPr id="530" name="災害復旧事業費該当値テキスト"/>
        <xdr:cNvSpPr txBox="1"/>
      </xdr:nvSpPr>
      <xdr:spPr>
        <a:xfrm>
          <a:off x="16370300" y="666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23668</xdr:rowOff>
    </xdr:from>
    <xdr:to>
      <xdr:col>81</xdr:col>
      <xdr:colOff>101600</xdr:colOff>
      <xdr:row>39</xdr:row>
      <xdr:rowOff>125268</xdr:rowOff>
    </xdr:to>
    <xdr:sp macro="" textlink="">
      <xdr:nvSpPr>
        <xdr:cNvPr id="531" name="楕円 530"/>
        <xdr:cNvSpPr/>
      </xdr:nvSpPr>
      <xdr:spPr>
        <a:xfrm>
          <a:off x="15430500" y="671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116395</xdr:rowOff>
    </xdr:from>
    <xdr:ext cx="469744" cy="259045"/>
    <xdr:sp macro="" textlink="">
      <xdr:nvSpPr>
        <xdr:cNvPr id="532" name="テキスト ボックス 531"/>
        <xdr:cNvSpPr txBox="1"/>
      </xdr:nvSpPr>
      <xdr:spPr>
        <a:xfrm>
          <a:off x="15246428" y="680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3" name="楕円 53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4" name="テキスト ボックス 53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46906</xdr:rowOff>
    </xdr:from>
    <xdr:to>
      <xdr:col>72</xdr:col>
      <xdr:colOff>38100</xdr:colOff>
      <xdr:row>39</xdr:row>
      <xdr:rowOff>148506</xdr:rowOff>
    </xdr:to>
    <xdr:sp macro="" textlink="">
      <xdr:nvSpPr>
        <xdr:cNvPr id="535" name="楕円 534"/>
        <xdr:cNvSpPr/>
      </xdr:nvSpPr>
      <xdr:spPr>
        <a:xfrm>
          <a:off x="13652500" y="67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139633</xdr:rowOff>
    </xdr:from>
    <xdr:ext cx="378565" cy="259045"/>
    <xdr:sp macro="" textlink="">
      <xdr:nvSpPr>
        <xdr:cNvPr id="536" name="テキスト ボックス 535"/>
        <xdr:cNvSpPr txBox="1"/>
      </xdr:nvSpPr>
      <xdr:spPr>
        <a:xfrm>
          <a:off x="13514017" y="6826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46103</xdr:rowOff>
    </xdr:from>
    <xdr:to>
      <xdr:col>67</xdr:col>
      <xdr:colOff>101600</xdr:colOff>
      <xdr:row>39</xdr:row>
      <xdr:rowOff>147703</xdr:rowOff>
    </xdr:to>
    <xdr:sp macro="" textlink="">
      <xdr:nvSpPr>
        <xdr:cNvPr id="537" name="楕円 536"/>
        <xdr:cNvSpPr/>
      </xdr:nvSpPr>
      <xdr:spPr>
        <a:xfrm>
          <a:off x="12763500" y="67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138830</xdr:rowOff>
    </xdr:from>
    <xdr:ext cx="378565" cy="259045"/>
    <xdr:sp macro="" textlink="">
      <xdr:nvSpPr>
        <xdr:cNvPr id="538" name="テキスト ボックス 537"/>
        <xdr:cNvSpPr txBox="1"/>
      </xdr:nvSpPr>
      <xdr:spPr>
        <a:xfrm>
          <a:off x="12625017" y="682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161320</xdr:rowOff>
    </xdr:from>
    <xdr:to>
      <xdr:col>85</xdr:col>
      <xdr:colOff>127000</xdr:colOff>
      <xdr:row>75</xdr:row>
      <xdr:rowOff>171383</xdr:rowOff>
    </xdr:to>
    <xdr:cxnSp macro="">
      <xdr:nvCxnSpPr>
        <xdr:cNvPr id="612" name="直線コネクタ 611"/>
        <xdr:cNvCxnSpPr/>
      </xdr:nvCxnSpPr>
      <xdr:spPr>
        <a:xfrm>
          <a:off x="15481300" y="13020070"/>
          <a:ext cx="8382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161320</xdr:rowOff>
    </xdr:from>
    <xdr:to>
      <xdr:col>81</xdr:col>
      <xdr:colOff>50800</xdr:colOff>
      <xdr:row>76</xdr:row>
      <xdr:rowOff>9672</xdr:rowOff>
    </xdr:to>
    <xdr:cxnSp macro="">
      <xdr:nvCxnSpPr>
        <xdr:cNvPr id="615" name="直線コネクタ 614"/>
        <xdr:cNvCxnSpPr/>
      </xdr:nvCxnSpPr>
      <xdr:spPr>
        <a:xfrm flipV="1">
          <a:off x="14592300" y="13020070"/>
          <a:ext cx="8890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8609</xdr:rowOff>
    </xdr:from>
    <xdr:to>
      <xdr:col>76</xdr:col>
      <xdr:colOff>114300</xdr:colOff>
      <xdr:row>76</xdr:row>
      <xdr:rowOff>9672</xdr:rowOff>
    </xdr:to>
    <xdr:cxnSp macro="">
      <xdr:nvCxnSpPr>
        <xdr:cNvPr id="618" name="直線コネクタ 617"/>
        <xdr:cNvCxnSpPr/>
      </xdr:nvCxnSpPr>
      <xdr:spPr>
        <a:xfrm>
          <a:off x="13703300" y="13038809"/>
          <a:ext cx="889000" cy="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147782</xdr:rowOff>
    </xdr:from>
    <xdr:to>
      <xdr:col>71</xdr:col>
      <xdr:colOff>177800</xdr:colOff>
      <xdr:row>76</xdr:row>
      <xdr:rowOff>8609</xdr:rowOff>
    </xdr:to>
    <xdr:cxnSp macro="">
      <xdr:nvCxnSpPr>
        <xdr:cNvPr id="621" name="直線コネクタ 620"/>
        <xdr:cNvCxnSpPr/>
      </xdr:nvCxnSpPr>
      <xdr:spPr>
        <a:xfrm>
          <a:off x="12814300" y="13006532"/>
          <a:ext cx="8890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23783</xdr:rowOff>
    </xdr:from>
    <xdr:to>
      <xdr:col>72</xdr:col>
      <xdr:colOff>38100</xdr:colOff>
      <xdr:row>75</xdr:row>
      <xdr:rowOff>125383</xdr:rowOff>
    </xdr:to>
    <xdr:sp macro="" textlink="">
      <xdr:nvSpPr>
        <xdr:cNvPr id="622" name="フローチャート: 判断 621"/>
        <xdr:cNvSpPr/>
      </xdr:nvSpPr>
      <xdr:spPr>
        <a:xfrm>
          <a:off x="13652500" y="128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141910</xdr:rowOff>
    </xdr:from>
    <xdr:ext cx="534377" cy="259045"/>
    <xdr:sp macro="" textlink="">
      <xdr:nvSpPr>
        <xdr:cNvPr id="623" name="テキスト ボックス 622"/>
        <xdr:cNvSpPr txBox="1"/>
      </xdr:nvSpPr>
      <xdr:spPr>
        <a:xfrm>
          <a:off x="13436111" y="1265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15114</xdr:rowOff>
    </xdr:from>
    <xdr:to>
      <xdr:col>67</xdr:col>
      <xdr:colOff>101600</xdr:colOff>
      <xdr:row>75</xdr:row>
      <xdr:rowOff>116714</xdr:rowOff>
    </xdr:to>
    <xdr:sp macro="" textlink="">
      <xdr:nvSpPr>
        <xdr:cNvPr id="624" name="フローチャート: 判断 623"/>
        <xdr:cNvSpPr/>
      </xdr:nvSpPr>
      <xdr:spPr>
        <a:xfrm>
          <a:off x="12763500" y="1287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133241</xdr:rowOff>
    </xdr:from>
    <xdr:ext cx="534377" cy="259045"/>
    <xdr:sp macro="" textlink="">
      <xdr:nvSpPr>
        <xdr:cNvPr id="625" name="テキスト ボックス 624"/>
        <xdr:cNvSpPr txBox="1"/>
      </xdr:nvSpPr>
      <xdr:spPr>
        <a:xfrm>
          <a:off x="12547111" y="1264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120584</xdr:rowOff>
    </xdr:from>
    <xdr:to>
      <xdr:col>85</xdr:col>
      <xdr:colOff>177800</xdr:colOff>
      <xdr:row>76</xdr:row>
      <xdr:rowOff>50735</xdr:rowOff>
    </xdr:to>
    <xdr:sp macro="" textlink="">
      <xdr:nvSpPr>
        <xdr:cNvPr id="631" name="楕円 630"/>
        <xdr:cNvSpPr/>
      </xdr:nvSpPr>
      <xdr:spPr>
        <a:xfrm>
          <a:off x="16268700" y="12979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99011</xdr:rowOff>
    </xdr:from>
    <xdr:ext cx="534377" cy="259045"/>
    <xdr:sp macro="" textlink="">
      <xdr:nvSpPr>
        <xdr:cNvPr id="632" name="公債費該当値テキスト"/>
        <xdr:cNvSpPr txBox="1"/>
      </xdr:nvSpPr>
      <xdr:spPr>
        <a:xfrm>
          <a:off x="16370300" y="1295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110520</xdr:rowOff>
    </xdr:from>
    <xdr:to>
      <xdr:col>81</xdr:col>
      <xdr:colOff>101600</xdr:colOff>
      <xdr:row>76</xdr:row>
      <xdr:rowOff>40670</xdr:rowOff>
    </xdr:to>
    <xdr:sp macro="" textlink="">
      <xdr:nvSpPr>
        <xdr:cNvPr id="633" name="楕円 632"/>
        <xdr:cNvSpPr/>
      </xdr:nvSpPr>
      <xdr:spPr>
        <a:xfrm>
          <a:off x="15430500" y="1296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31797</xdr:rowOff>
    </xdr:from>
    <xdr:ext cx="534377" cy="259045"/>
    <xdr:sp macro="" textlink="">
      <xdr:nvSpPr>
        <xdr:cNvPr id="634" name="テキスト ボックス 633"/>
        <xdr:cNvSpPr txBox="1"/>
      </xdr:nvSpPr>
      <xdr:spPr>
        <a:xfrm>
          <a:off x="15214111" y="1306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130322</xdr:rowOff>
    </xdr:from>
    <xdr:to>
      <xdr:col>76</xdr:col>
      <xdr:colOff>165100</xdr:colOff>
      <xdr:row>76</xdr:row>
      <xdr:rowOff>60472</xdr:rowOff>
    </xdr:to>
    <xdr:sp macro="" textlink="">
      <xdr:nvSpPr>
        <xdr:cNvPr id="635" name="楕円 634"/>
        <xdr:cNvSpPr/>
      </xdr:nvSpPr>
      <xdr:spPr>
        <a:xfrm>
          <a:off x="14541500" y="1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51599</xdr:rowOff>
    </xdr:from>
    <xdr:ext cx="534377" cy="259045"/>
    <xdr:sp macro="" textlink="">
      <xdr:nvSpPr>
        <xdr:cNvPr id="636" name="テキスト ボックス 635"/>
        <xdr:cNvSpPr txBox="1"/>
      </xdr:nvSpPr>
      <xdr:spPr>
        <a:xfrm>
          <a:off x="14325111" y="130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129260</xdr:rowOff>
    </xdr:from>
    <xdr:to>
      <xdr:col>72</xdr:col>
      <xdr:colOff>38100</xdr:colOff>
      <xdr:row>76</xdr:row>
      <xdr:rowOff>59410</xdr:rowOff>
    </xdr:to>
    <xdr:sp macro="" textlink="">
      <xdr:nvSpPr>
        <xdr:cNvPr id="637" name="楕円 636"/>
        <xdr:cNvSpPr/>
      </xdr:nvSpPr>
      <xdr:spPr>
        <a:xfrm>
          <a:off x="13652500" y="129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50536</xdr:rowOff>
    </xdr:from>
    <xdr:ext cx="534377" cy="259045"/>
    <xdr:sp macro="" textlink="">
      <xdr:nvSpPr>
        <xdr:cNvPr id="638" name="テキスト ボックス 637"/>
        <xdr:cNvSpPr txBox="1"/>
      </xdr:nvSpPr>
      <xdr:spPr>
        <a:xfrm>
          <a:off x="13436111" y="1308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96981</xdr:rowOff>
    </xdr:from>
    <xdr:to>
      <xdr:col>67</xdr:col>
      <xdr:colOff>101600</xdr:colOff>
      <xdr:row>76</xdr:row>
      <xdr:rowOff>27130</xdr:rowOff>
    </xdr:to>
    <xdr:sp macro="" textlink="">
      <xdr:nvSpPr>
        <xdr:cNvPr id="639" name="楕円 638"/>
        <xdr:cNvSpPr/>
      </xdr:nvSpPr>
      <xdr:spPr>
        <a:xfrm>
          <a:off x="12763500" y="129557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18259</xdr:rowOff>
    </xdr:from>
    <xdr:ext cx="534377" cy="259045"/>
    <xdr:sp macro="" textlink="">
      <xdr:nvSpPr>
        <xdr:cNvPr id="640" name="テキスト ボックス 639"/>
        <xdr:cNvSpPr txBox="1"/>
      </xdr:nvSpPr>
      <xdr:spPr>
        <a:xfrm>
          <a:off x="12547111" y="130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166291</xdr:rowOff>
    </xdr:from>
    <xdr:to>
      <xdr:col>85</xdr:col>
      <xdr:colOff>127000</xdr:colOff>
      <xdr:row>98</xdr:row>
      <xdr:rowOff>170315</xdr:rowOff>
    </xdr:to>
    <xdr:cxnSp macro="">
      <xdr:nvCxnSpPr>
        <xdr:cNvPr id="669" name="直線コネクタ 668"/>
        <xdr:cNvCxnSpPr/>
      </xdr:nvCxnSpPr>
      <xdr:spPr>
        <a:xfrm flipV="1">
          <a:off x="15481300" y="16968391"/>
          <a:ext cx="8382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169954</xdr:rowOff>
    </xdr:from>
    <xdr:to>
      <xdr:col>81</xdr:col>
      <xdr:colOff>50800</xdr:colOff>
      <xdr:row>98</xdr:row>
      <xdr:rowOff>170315</xdr:rowOff>
    </xdr:to>
    <xdr:cxnSp macro="">
      <xdr:nvCxnSpPr>
        <xdr:cNvPr id="672" name="直線コネクタ 671"/>
        <xdr:cNvCxnSpPr/>
      </xdr:nvCxnSpPr>
      <xdr:spPr>
        <a:xfrm>
          <a:off x="14592300" y="16972054"/>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169954</xdr:rowOff>
    </xdr:from>
    <xdr:to>
      <xdr:col>76</xdr:col>
      <xdr:colOff>114300</xdr:colOff>
      <xdr:row>99</xdr:row>
      <xdr:rowOff>1477</xdr:rowOff>
    </xdr:to>
    <xdr:cxnSp macro="">
      <xdr:nvCxnSpPr>
        <xdr:cNvPr id="675" name="直線コネクタ 674"/>
        <xdr:cNvCxnSpPr/>
      </xdr:nvCxnSpPr>
      <xdr:spPr>
        <a:xfrm flipV="1">
          <a:off x="13703300" y="16972054"/>
          <a:ext cx="889000" cy="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1477</xdr:rowOff>
    </xdr:from>
    <xdr:to>
      <xdr:col>71</xdr:col>
      <xdr:colOff>177800</xdr:colOff>
      <xdr:row>99</xdr:row>
      <xdr:rowOff>30953</xdr:rowOff>
    </xdr:to>
    <xdr:cxnSp macro="">
      <xdr:nvCxnSpPr>
        <xdr:cNvPr id="678" name="直線コネクタ 677"/>
        <xdr:cNvCxnSpPr/>
      </xdr:nvCxnSpPr>
      <xdr:spPr>
        <a:xfrm flipV="1">
          <a:off x="12814300" y="16975027"/>
          <a:ext cx="889000" cy="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116881</xdr:rowOff>
    </xdr:from>
    <xdr:to>
      <xdr:col>72</xdr:col>
      <xdr:colOff>38100</xdr:colOff>
      <xdr:row>99</xdr:row>
      <xdr:rowOff>47031</xdr:rowOff>
    </xdr:to>
    <xdr:sp macro="" textlink="">
      <xdr:nvSpPr>
        <xdr:cNvPr id="679" name="フローチャート: 判断 678"/>
        <xdr:cNvSpPr/>
      </xdr:nvSpPr>
      <xdr:spPr>
        <a:xfrm>
          <a:off x="13652500" y="1691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63558</xdr:rowOff>
    </xdr:from>
    <xdr:ext cx="534377" cy="259045"/>
    <xdr:sp macro="" textlink="">
      <xdr:nvSpPr>
        <xdr:cNvPr id="680" name="テキスト ボックス 679"/>
        <xdr:cNvSpPr txBox="1"/>
      </xdr:nvSpPr>
      <xdr:spPr>
        <a:xfrm>
          <a:off x="13436111" y="166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104454</xdr:rowOff>
    </xdr:from>
    <xdr:to>
      <xdr:col>67</xdr:col>
      <xdr:colOff>101600</xdr:colOff>
      <xdr:row>99</xdr:row>
      <xdr:rowOff>34604</xdr:rowOff>
    </xdr:to>
    <xdr:sp macro="" textlink="">
      <xdr:nvSpPr>
        <xdr:cNvPr id="681" name="フローチャート: 判断 680"/>
        <xdr:cNvSpPr/>
      </xdr:nvSpPr>
      <xdr:spPr>
        <a:xfrm>
          <a:off x="12763500" y="1690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51131</xdr:rowOff>
    </xdr:from>
    <xdr:ext cx="534377" cy="259045"/>
    <xdr:sp macro="" textlink="">
      <xdr:nvSpPr>
        <xdr:cNvPr id="682" name="テキスト ボックス 681"/>
        <xdr:cNvSpPr txBox="1"/>
      </xdr:nvSpPr>
      <xdr:spPr>
        <a:xfrm>
          <a:off x="12547111" y="166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115491</xdr:rowOff>
    </xdr:from>
    <xdr:to>
      <xdr:col>85</xdr:col>
      <xdr:colOff>177800</xdr:colOff>
      <xdr:row>99</xdr:row>
      <xdr:rowOff>45641</xdr:rowOff>
    </xdr:to>
    <xdr:sp macro="" textlink="">
      <xdr:nvSpPr>
        <xdr:cNvPr id="688" name="楕円 687"/>
        <xdr:cNvSpPr/>
      </xdr:nvSpPr>
      <xdr:spPr>
        <a:xfrm>
          <a:off x="16268700" y="169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54542</xdr:rowOff>
    </xdr:from>
    <xdr:ext cx="534377" cy="259045"/>
    <xdr:sp macro="" textlink="">
      <xdr:nvSpPr>
        <xdr:cNvPr id="689" name="積立金該当値テキスト"/>
        <xdr:cNvSpPr txBox="1"/>
      </xdr:nvSpPr>
      <xdr:spPr>
        <a:xfrm>
          <a:off x="16370300" y="1685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119515</xdr:rowOff>
    </xdr:from>
    <xdr:to>
      <xdr:col>81</xdr:col>
      <xdr:colOff>101600</xdr:colOff>
      <xdr:row>99</xdr:row>
      <xdr:rowOff>49665</xdr:rowOff>
    </xdr:to>
    <xdr:sp macro="" textlink="">
      <xdr:nvSpPr>
        <xdr:cNvPr id="690" name="楕円 689"/>
        <xdr:cNvSpPr/>
      </xdr:nvSpPr>
      <xdr:spPr>
        <a:xfrm>
          <a:off x="15430500" y="169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40792</xdr:rowOff>
    </xdr:from>
    <xdr:ext cx="534377" cy="259045"/>
    <xdr:sp macro="" textlink="">
      <xdr:nvSpPr>
        <xdr:cNvPr id="691" name="テキスト ボックス 690"/>
        <xdr:cNvSpPr txBox="1"/>
      </xdr:nvSpPr>
      <xdr:spPr>
        <a:xfrm>
          <a:off x="15214111" y="170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119154</xdr:rowOff>
    </xdr:from>
    <xdr:to>
      <xdr:col>76</xdr:col>
      <xdr:colOff>165100</xdr:colOff>
      <xdr:row>99</xdr:row>
      <xdr:rowOff>49304</xdr:rowOff>
    </xdr:to>
    <xdr:sp macro="" textlink="">
      <xdr:nvSpPr>
        <xdr:cNvPr id="692" name="楕円 691"/>
        <xdr:cNvSpPr/>
      </xdr:nvSpPr>
      <xdr:spPr>
        <a:xfrm>
          <a:off x="14541500" y="169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40431</xdr:rowOff>
    </xdr:from>
    <xdr:ext cx="534377" cy="259045"/>
    <xdr:sp macro="" textlink="">
      <xdr:nvSpPr>
        <xdr:cNvPr id="693" name="テキスト ボックス 692"/>
        <xdr:cNvSpPr txBox="1"/>
      </xdr:nvSpPr>
      <xdr:spPr>
        <a:xfrm>
          <a:off x="14325111" y="170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122127</xdr:rowOff>
    </xdr:from>
    <xdr:to>
      <xdr:col>72</xdr:col>
      <xdr:colOff>38100</xdr:colOff>
      <xdr:row>99</xdr:row>
      <xdr:rowOff>52277</xdr:rowOff>
    </xdr:to>
    <xdr:sp macro="" textlink="">
      <xdr:nvSpPr>
        <xdr:cNvPr id="694" name="楕円 693"/>
        <xdr:cNvSpPr/>
      </xdr:nvSpPr>
      <xdr:spPr>
        <a:xfrm>
          <a:off x="13652500" y="169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43404</xdr:rowOff>
    </xdr:from>
    <xdr:ext cx="534377" cy="259045"/>
    <xdr:sp macro="" textlink="">
      <xdr:nvSpPr>
        <xdr:cNvPr id="695" name="テキスト ボックス 694"/>
        <xdr:cNvSpPr txBox="1"/>
      </xdr:nvSpPr>
      <xdr:spPr>
        <a:xfrm>
          <a:off x="13436111" y="170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151603</xdr:rowOff>
    </xdr:from>
    <xdr:to>
      <xdr:col>67</xdr:col>
      <xdr:colOff>101600</xdr:colOff>
      <xdr:row>99</xdr:row>
      <xdr:rowOff>81753</xdr:rowOff>
    </xdr:to>
    <xdr:sp macro="" textlink="">
      <xdr:nvSpPr>
        <xdr:cNvPr id="696" name="楕円 695"/>
        <xdr:cNvSpPr/>
      </xdr:nvSpPr>
      <xdr:spPr>
        <a:xfrm>
          <a:off x="12763500" y="169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72880</xdr:rowOff>
    </xdr:from>
    <xdr:ext cx="469744" cy="259045"/>
    <xdr:sp macro="" textlink="">
      <xdr:nvSpPr>
        <xdr:cNvPr id="697" name="テキスト ボックス 696"/>
        <xdr:cNvSpPr txBox="1"/>
      </xdr:nvSpPr>
      <xdr:spPr>
        <a:xfrm>
          <a:off x="12579428" y="1704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30353</xdr:rowOff>
    </xdr:from>
    <xdr:to>
      <xdr:col>116</xdr:col>
      <xdr:colOff>63500</xdr:colOff>
      <xdr:row>39</xdr:row>
      <xdr:rowOff>7112</xdr:rowOff>
    </xdr:to>
    <xdr:cxnSp macro="">
      <xdr:nvCxnSpPr>
        <xdr:cNvPr id="726" name="直線コネクタ 725"/>
        <xdr:cNvCxnSpPr/>
      </xdr:nvCxnSpPr>
      <xdr:spPr>
        <a:xfrm>
          <a:off x="21323300" y="6545453"/>
          <a:ext cx="8382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30353</xdr:rowOff>
    </xdr:from>
    <xdr:to>
      <xdr:col>111</xdr:col>
      <xdr:colOff>177800</xdr:colOff>
      <xdr:row>39</xdr:row>
      <xdr:rowOff>44450</xdr:rowOff>
    </xdr:to>
    <xdr:cxnSp macro="">
      <xdr:nvCxnSpPr>
        <xdr:cNvPr id="729" name="直線コネクタ 728"/>
        <xdr:cNvCxnSpPr/>
      </xdr:nvCxnSpPr>
      <xdr:spPr>
        <a:xfrm flipV="1">
          <a:off x="20434300" y="6545453"/>
          <a:ext cx="889000" cy="1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151130</xdr:rowOff>
    </xdr:from>
    <xdr:to>
      <xdr:col>107</xdr:col>
      <xdr:colOff>50800</xdr:colOff>
      <xdr:row>39</xdr:row>
      <xdr:rowOff>44450</xdr:rowOff>
    </xdr:to>
    <xdr:cxnSp macro="">
      <xdr:nvCxnSpPr>
        <xdr:cNvPr id="732" name="直線コネクタ 731"/>
        <xdr:cNvCxnSpPr/>
      </xdr:nvCxnSpPr>
      <xdr:spPr>
        <a:xfrm>
          <a:off x="19545300" y="64947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139891</xdr:rowOff>
    </xdr:from>
    <xdr:to>
      <xdr:col>102</xdr:col>
      <xdr:colOff>114300</xdr:colOff>
      <xdr:row>37</xdr:row>
      <xdr:rowOff>151130</xdr:rowOff>
    </xdr:to>
    <xdr:cxnSp macro="">
      <xdr:nvCxnSpPr>
        <xdr:cNvPr id="735" name="直線コネクタ 734"/>
        <xdr:cNvCxnSpPr/>
      </xdr:nvCxnSpPr>
      <xdr:spPr>
        <a:xfrm>
          <a:off x="18656300" y="6483541"/>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167005</xdr:rowOff>
    </xdr:from>
    <xdr:to>
      <xdr:col>102</xdr:col>
      <xdr:colOff>165100</xdr:colOff>
      <xdr:row>37</xdr:row>
      <xdr:rowOff>97155</xdr:rowOff>
    </xdr:to>
    <xdr:sp macro="" textlink="">
      <xdr:nvSpPr>
        <xdr:cNvPr id="736" name="フローチャート: 判断 735"/>
        <xdr:cNvSpPr/>
      </xdr:nvSpPr>
      <xdr:spPr>
        <a:xfrm>
          <a:off x="19494500" y="633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113682</xdr:rowOff>
    </xdr:from>
    <xdr:ext cx="469744" cy="259045"/>
    <xdr:sp macro="" textlink="">
      <xdr:nvSpPr>
        <xdr:cNvPr id="737" name="テキスト ボックス 736"/>
        <xdr:cNvSpPr txBox="1"/>
      </xdr:nvSpPr>
      <xdr:spPr>
        <a:xfrm>
          <a:off x="19310428" y="611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52896</xdr:rowOff>
    </xdr:from>
    <xdr:to>
      <xdr:col>98</xdr:col>
      <xdr:colOff>38100</xdr:colOff>
      <xdr:row>36</xdr:row>
      <xdr:rowOff>154496</xdr:rowOff>
    </xdr:to>
    <xdr:sp macro="" textlink="">
      <xdr:nvSpPr>
        <xdr:cNvPr id="738" name="フローチャート: 判断 737"/>
        <xdr:cNvSpPr/>
      </xdr:nvSpPr>
      <xdr:spPr>
        <a:xfrm>
          <a:off x="18605500" y="622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171023</xdr:rowOff>
    </xdr:from>
    <xdr:ext cx="469744" cy="259045"/>
    <xdr:sp macro="" textlink="">
      <xdr:nvSpPr>
        <xdr:cNvPr id="739" name="テキスト ボックス 738"/>
        <xdr:cNvSpPr txBox="1"/>
      </xdr:nvSpPr>
      <xdr:spPr>
        <a:xfrm>
          <a:off x="18421428" y="600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127762</xdr:rowOff>
    </xdr:from>
    <xdr:to>
      <xdr:col>116</xdr:col>
      <xdr:colOff>114300</xdr:colOff>
      <xdr:row>39</xdr:row>
      <xdr:rowOff>57912</xdr:rowOff>
    </xdr:to>
    <xdr:sp macro="" textlink="">
      <xdr:nvSpPr>
        <xdr:cNvPr id="745" name="楕円 744"/>
        <xdr:cNvSpPr/>
      </xdr:nvSpPr>
      <xdr:spPr>
        <a:xfrm>
          <a:off x="221107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42689</xdr:rowOff>
    </xdr:from>
    <xdr:ext cx="378565" cy="259045"/>
    <xdr:sp macro="" textlink="">
      <xdr:nvSpPr>
        <xdr:cNvPr id="746" name="投資及び出資金該当値テキスト"/>
        <xdr:cNvSpPr txBox="1"/>
      </xdr:nvSpPr>
      <xdr:spPr>
        <a:xfrm>
          <a:off x="22212300" y="6557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151003</xdr:rowOff>
    </xdr:from>
    <xdr:to>
      <xdr:col>112</xdr:col>
      <xdr:colOff>38100</xdr:colOff>
      <xdr:row>38</xdr:row>
      <xdr:rowOff>81153</xdr:rowOff>
    </xdr:to>
    <xdr:sp macro="" textlink="">
      <xdr:nvSpPr>
        <xdr:cNvPr id="747" name="楕円 746"/>
        <xdr:cNvSpPr/>
      </xdr:nvSpPr>
      <xdr:spPr>
        <a:xfrm>
          <a:off x="212725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72280</xdr:rowOff>
    </xdr:from>
    <xdr:ext cx="378565" cy="259045"/>
    <xdr:sp macro="" textlink="">
      <xdr:nvSpPr>
        <xdr:cNvPr id="748" name="テキスト ボックス 747"/>
        <xdr:cNvSpPr txBox="1"/>
      </xdr:nvSpPr>
      <xdr:spPr>
        <a:xfrm>
          <a:off x="21134017" y="658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100330</xdr:rowOff>
    </xdr:from>
    <xdr:to>
      <xdr:col>102</xdr:col>
      <xdr:colOff>165100</xdr:colOff>
      <xdr:row>38</xdr:row>
      <xdr:rowOff>30480</xdr:rowOff>
    </xdr:to>
    <xdr:sp macro="" textlink="">
      <xdr:nvSpPr>
        <xdr:cNvPr id="751" name="楕円 750"/>
        <xdr:cNvSpPr/>
      </xdr:nvSpPr>
      <xdr:spPr>
        <a:xfrm>
          <a:off x="19494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21607</xdr:rowOff>
    </xdr:from>
    <xdr:ext cx="469744" cy="259045"/>
    <xdr:sp macro="" textlink="">
      <xdr:nvSpPr>
        <xdr:cNvPr id="752" name="テキスト ボックス 751"/>
        <xdr:cNvSpPr txBox="1"/>
      </xdr:nvSpPr>
      <xdr:spPr>
        <a:xfrm>
          <a:off x="19310428"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89091</xdr:rowOff>
    </xdr:from>
    <xdr:to>
      <xdr:col>98</xdr:col>
      <xdr:colOff>38100</xdr:colOff>
      <xdr:row>38</xdr:row>
      <xdr:rowOff>19241</xdr:rowOff>
    </xdr:to>
    <xdr:sp macro="" textlink="">
      <xdr:nvSpPr>
        <xdr:cNvPr id="753" name="楕円 752"/>
        <xdr:cNvSpPr/>
      </xdr:nvSpPr>
      <xdr:spPr>
        <a:xfrm>
          <a:off x="18605500" y="64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10368</xdr:rowOff>
    </xdr:from>
    <xdr:ext cx="469744" cy="259045"/>
    <xdr:sp macro="" textlink="">
      <xdr:nvSpPr>
        <xdr:cNvPr id="754" name="テキスト ボックス 753"/>
        <xdr:cNvSpPr txBox="1"/>
      </xdr:nvSpPr>
      <xdr:spPr>
        <a:xfrm>
          <a:off x="18421428"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96129</xdr:rowOff>
    </xdr:from>
    <xdr:to>
      <xdr:col>116</xdr:col>
      <xdr:colOff>63500</xdr:colOff>
      <xdr:row>58</xdr:row>
      <xdr:rowOff>120543</xdr:rowOff>
    </xdr:to>
    <xdr:cxnSp macro="">
      <xdr:nvCxnSpPr>
        <xdr:cNvPr id="781" name="直線コネクタ 780"/>
        <xdr:cNvCxnSpPr/>
      </xdr:nvCxnSpPr>
      <xdr:spPr>
        <a:xfrm>
          <a:off x="21323300" y="10040229"/>
          <a:ext cx="8382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96129</xdr:rowOff>
    </xdr:from>
    <xdr:to>
      <xdr:col>111</xdr:col>
      <xdr:colOff>177800</xdr:colOff>
      <xdr:row>58</xdr:row>
      <xdr:rowOff>134396</xdr:rowOff>
    </xdr:to>
    <xdr:cxnSp macro="">
      <xdr:nvCxnSpPr>
        <xdr:cNvPr id="784" name="直線コネクタ 783"/>
        <xdr:cNvCxnSpPr/>
      </xdr:nvCxnSpPr>
      <xdr:spPr>
        <a:xfrm flipV="1">
          <a:off x="20434300" y="10040229"/>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132590</xdr:rowOff>
    </xdr:from>
    <xdr:to>
      <xdr:col>107</xdr:col>
      <xdr:colOff>50800</xdr:colOff>
      <xdr:row>58</xdr:row>
      <xdr:rowOff>134396</xdr:rowOff>
    </xdr:to>
    <xdr:cxnSp macro="">
      <xdr:nvCxnSpPr>
        <xdr:cNvPr id="787" name="直線コネクタ 786"/>
        <xdr:cNvCxnSpPr/>
      </xdr:nvCxnSpPr>
      <xdr:spPr>
        <a:xfrm>
          <a:off x="19545300" y="10076690"/>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129527</xdr:rowOff>
    </xdr:from>
    <xdr:to>
      <xdr:col>102</xdr:col>
      <xdr:colOff>114300</xdr:colOff>
      <xdr:row>58</xdr:row>
      <xdr:rowOff>132590</xdr:rowOff>
    </xdr:to>
    <xdr:cxnSp macro="">
      <xdr:nvCxnSpPr>
        <xdr:cNvPr id="790" name="直線コネクタ 789"/>
        <xdr:cNvCxnSpPr/>
      </xdr:nvCxnSpPr>
      <xdr:spPr>
        <a:xfrm>
          <a:off x="18656300" y="10073627"/>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169984</xdr:rowOff>
    </xdr:from>
    <xdr:to>
      <xdr:col>102</xdr:col>
      <xdr:colOff>165100</xdr:colOff>
      <xdr:row>58</xdr:row>
      <xdr:rowOff>100134</xdr:rowOff>
    </xdr:to>
    <xdr:sp macro="" textlink="">
      <xdr:nvSpPr>
        <xdr:cNvPr id="791" name="フローチャート: 判断 790"/>
        <xdr:cNvSpPr/>
      </xdr:nvSpPr>
      <xdr:spPr>
        <a:xfrm>
          <a:off x="19494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116661</xdr:rowOff>
    </xdr:from>
    <xdr:ext cx="469744" cy="259045"/>
    <xdr:sp macro="" textlink="">
      <xdr:nvSpPr>
        <xdr:cNvPr id="792" name="テキスト ボックス 791"/>
        <xdr:cNvSpPr txBox="1"/>
      </xdr:nvSpPr>
      <xdr:spPr>
        <a:xfrm>
          <a:off x="19310428" y="971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166487</xdr:rowOff>
    </xdr:from>
    <xdr:to>
      <xdr:col>98</xdr:col>
      <xdr:colOff>38100</xdr:colOff>
      <xdr:row>58</xdr:row>
      <xdr:rowOff>96637</xdr:rowOff>
    </xdr:to>
    <xdr:sp macro="" textlink="">
      <xdr:nvSpPr>
        <xdr:cNvPr id="793" name="フローチャート: 判断 792"/>
        <xdr:cNvSpPr/>
      </xdr:nvSpPr>
      <xdr:spPr>
        <a:xfrm>
          <a:off x="18605500" y="9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113164</xdr:rowOff>
    </xdr:from>
    <xdr:ext cx="469744" cy="259045"/>
    <xdr:sp macro="" textlink="">
      <xdr:nvSpPr>
        <xdr:cNvPr id="794" name="テキスト ボックス 793"/>
        <xdr:cNvSpPr txBox="1"/>
      </xdr:nvSpPr>
      <xdr:spPr>
        <a:xfrm>
          <a:off x="18421428" y="971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69743</xdr:rowOff>
    </xdr:from>
    <xdr:to>
      <xdr:col>116</xdr:col>
      <xdr:colOff>114300</xdr:colOff>
      <xdr:row>58</xdr:row>
      <xdr:rowOff>171343</xdr:rowOff>
    </xdr:to>
    <xdr:sp macro="" textlink="">
      <xdr:nvSpPr>
        <xdr:cNvPr id="800" name="楕円 799"/>
        <xdr:cNvSpPr/>
      </xdr:nvSpPr>
      <xdr:spPr>
        <a:xfrm>
          <a:off x="22110700" y="100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156120</xdr:rowOff>
    </xdr:from>
    <xdr:ext cx="378565" cy="259045"/>
    <xdr:sp macro="" textlink="">
      <xdr:nvSpPr>
        <xdr:cNvPr id="801" name="貸付金該当値テキスト"/>
        <xdr:cNvSpPr txBox="1"/>
      </xdr:nvSpPr>
      <xdr:spPr>
        <a:xfrm>
          <a:off x="22212300" y="9928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45329</xdr:rowOff>
    </xdr:from>
    <xdr:to>
      <xdr:col>112</xdr:col>
      <xdr:colOff>38100</xdr:colOff>
      <xdr:row>58</xdr:row>
      <xdr:rowOff>146929</xdr:rowOff>
    </xdr:to>
    <xdr:sp macro="" textlink="">
      <xdr:nvSpPr>
        <xdr:cNvPr id="802" name="楕円 801"/>
        <xdr:cNvSpPr/>
      </xdr:nvSpPr>
      <xdr:spPr>
        <a:xfrm>
          <a:off x="21272500" y="99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138056</xdr:rowOff>
    </xdr:from>
    <xdr:ext cx="469744" cy="259045"/>
    <xdr:sp macro="" textlink="">
      <xdr:nvSpPr>
        <xdr:cNvPr id="803" name="テキスト ボックス 802"/>
        <xdr:cNvSpPr txBox="1"/>
      </xdr:nvSpPr>
      <xdr:spPr>
        <a:xfrm>
          <a:off x="21088428" y="1008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83596</xdr:rowOff>
    </xdr:from>
    <xdr:to>
      <xdr:col>107</xdr:col>
      <xdr:colOff>101600</xdr:colOff>
      <xdr:row>59</xdr:row>
      <xdr:rowOff>13746</xdr:rowOff>
    </xdr:to>
    <xdr:sp macro="" textlink="">
      <xdr:nvSpPr>
        <xdr:cNvPr id="804" name="楕円 803"/>
        <xdr:cNvSpPr/>
      </xdr:nvSpPr>
      <xdr:spPr>
        <a:xfrm>
          <a:off x="20383500" y="100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4873</xdr:rowOff>
    </xdr:from>
    <xdr:ext cx="378565" cy="259045"/>
    <xdr:sp macro="" textlink="">
      <xdr:nvSpPr>
        <xdr:cNvPr id="805" name="テキスト ボックス 804"/>
        <xdr:cNvSpPr txBox="1"/>
      </xdr:nvSpPr>
      <xdr:spPr>
        <a:xfrm>
          <a:off x="20245017" y="1012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81790</xdr:rowOff>
    </xdr:from>
    <xdr:to>
      <xdr:col>102</xdr:col>
      <xdr:colOff>165100</xdr:colOff>
      <xdr:row>59</xdr:row>
      <xdr:rowOff>11940</xdr:rowOff>
    </xdr:to>
    <xdr:sp macro="" textlink="">
      <xdr:nvSpPr>
        <xdr:cNvPr id="806" name="楕円 805"/>
        <xdr:cNvSpPr/>
      </xdr:nvSpPr>
      <xdr:spPr>
        <a:xfrm>
          <a:off x="19494500" y="1002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3067</xdr:rowOff>
    </xdr:from>
    <xdr:ext cx="378565" cy="259045"/>
    <xdr:sp macro="" textlink="">
      <xdr:nvSpPr>
        <xdr:cNvPr id="807" name="テキスト ボックス 806"/>
        <xdr:cNvSpPr txBox="1"/>
      </xdr:nvSpPr>
      <xdr:spPr>
        <a:xfrm>
          <a:off x="19356017" y="1011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78727</xdr:rowOff>
    </xdr:from>
    <xdr:to>
      <xdr:col>98</xdr:col>
      <xdr:colOff>38100</xdr:colOff>
      <xdr:row>59</xdr:row>
      <xdr:rowOff>8877</xdr:rowOff>
    </xdr:to>
    <xdr:sp macro="" textlink="">
      <xdr:nvSpPr>
        <xdr:cNvPr id="808" name="楕円 807"/>
        <xdr:cNvSpPr/>
      </xdr:nvSpPr>
      <xdr:spPr>
        <a:xfrm>
          <a:off x="18605500" y="10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xdr:rowOff>
    </xdr:from>
    <xdr:ext cx="378565" cy="259045"/>
    <xdr:sp macro="" textlink="">
      <xdr:nvSpPr>
        <xdr:cNvPr id="809" name="テキスト ボックス 808"/>
        <xdr:cNvSpPr txBox="1"/>
      </xdr:nvSpPr>
      <xdr:spPr>
        <a:xfrm>
          <a:off x="18467017" y="1011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32715</xdr:rowOff>
    </xdr:from>
    <xdr:to>
      <xdr:col>116</xdr:col>
      <xdr:colOff>63500</xdr:colOff>
      <xdr:row>72</xdr:row>
      <xdr:rowOff>137960</xdr:rowOff>
    </xdr:to>
    <xdr:cxnSp macro="">
      <xdr:nvCxnSpPr>
        <xdr:cNvPr id="838" name="直線コネクタ 837"/>
        <xdr:cNvCxnSpPr/>
      </xdr:nvCxnSpPr>
      <xdr:spPr>
        <a:xfrm flipV="1">
          <a:off x="21323300" y="12377115"/>
          <a:ext cx="838200" cy="1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72102</xdr:rowOff>
    </xdr:from>
    <xdr:ext cx="534377" cy="259045"/>
    <xdr:sp macro="" textlink="">
      <xdr:nvSpPr>
        <xdr:cNvPr id="839" name="繰出金平均値テキスト"/>
        <xdr:cNvSpPr txBox="1"/>
      </xdr:nvSpPr>
      <xdr:spPr>
        <a:xfrm>
          <a:off x="22212300" y="125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137960</xdr:rowOff>
    </xdr:from>
    <xdr:to>
      <xdr:col>111</xdr:col>
      <xdr:colOff>177800</xdr:colOff>
      <xdr:row>72</xdr:row>
      <xdr:rowOff>159486</xdr:rowOff>
    </xdr:to>
    <xdr:cxnSp macro="">
      <xdr:nvCxnSpPr>
        <xdr:cNvPr id="841" name="直線コネクタ 840"/>
        <xdr:cNvCxnSpPr/>
      </xdr:nvCxnSpPr>
      <xdr:spPr>
        <a:xfrm flipV="1">
          <a:off x="20434300" y="12482360"/>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170781</xdr:rowOff>
    </xdr:from>
    <xdr:ext cx="534377" cy="259045"/>
    <xdr:sp macro="" textlink="">
      <xdr:nvSpPr>
        <xdr:cNvPr id="843" name="テキスト ボックス 842"/>
        <xdr:cNvSpPr txBox="1"/>
      </xdr:nvSpPr>
      <xdr:spPr>
        <a:xfrm>
          <a:off x="21056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156985</xdr:rowOff>
    </xdr:from>
    <xdr:to>
      <xdr:col>107</xdr:col>
      <xdr:colOff>50800</xdr:colOff>
      <xdr:row>72</xdr:row>
      <xdr:rowOff>159486</xdr:rowOff>
    </xdr:to>
    <xdr:cxnSp macro="">
      <xdr:nvCxnSpPr>
        <xdr:cNvPr id="844" name="直線コネクタ 843"/>
        <xdr:cNvCxnSpPr/>
      </xdr:nvCxnSpPr>
      <xdr:spPr>
        <a:xfrm>
          <a:off x="19545300" y="12501385"/>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12349</xdr:rowOff>
    </xdr:from>
    <xdr:ext cx="534377" cy="259045"/>
    <xdr:sp macro="" textlink="">
      <xdr:nvSpPr>
        <xdr:cNvPr id="846" name="テキスト ボックス 845"/>
        <xdr:cNvSpPr txBox="1"/>
      </xdr:nvSpPr>
      <xdr:spPr>
        <a:xfrm>
          <a:off x="20167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156985</xdr:rowOff>
    </xdr:from>
    <xdr:to>
      <xdr:col>102</xdr:col>
      <xdr:colOff>114300</xdr:colOff>
      <xdr:row>73</xdr:row>
      <xdr:rowOff>27648</xdr:rowOff>
    </xdr:to>
    <xdr:cxnSp macro="">
      <xdr:nvCxnSpPr>
        <xdr:cNvPr id="847" name="直線コネクタ 846"/>
        <xdr:cNvCxnSpPr/>
      </xdr:nvCxnSpPr>
      <xdr:spPr>
        <a:xfrm flipV="1">
          <a:off x="18656300" y="12501385"/>
          <a:ext cx="889000" cy="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129387</xdr:rowOff>
    </xdr:from>
    <xdr:to>
      <xdr:col>102</xdr:col>
      <xdr:colOff>165100</xdr:colOff>
      <xdr:row>74</xdr:row>
      <xdr:rowOff>59537</xdr:rowOff>
    </xdr:to>
    <xdr:sp macro="" textlink="">
      <xdr:nvSpPr>
        <xdr:cNvPr id="848" name="フローチャート: 判断 847"/>
        <xdr:cNvSpPr/>
      </xdr:nvSpPr>
      <xdr:spPr>
        <a:xfrm>
          <a:off x="19494500" y="1264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50664</xdr:rowOff>
    </xdr:from>
    <xdr:ext cx="534377" cy="259045"/>
    <xdr:sp macro="" textlink="">
      <xdr:nvSpPr>
        <xdr:cNvPr id="849" name="テキスト ボックス 848"/>
        <xdr:cNvSpPr txBox="1"/>
      </xdr:nvSpPr>
      <xdr:spPr>
        <a:xfrm>
          <a:off x="19278111" y="12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161341</xdr:rowOff>
    </xdr:from>
    <xdr:to>
      <xdr:col>98</xdr:col>
      <xdr:colOff>38100</xdr:colOff>
      <xdr:row>74</xdr:row>
      <xdr:rowOff>91491</xdr:rowOff>
    </xdr:to>
    <xdr:sp macro="" textlink="">
      <xdr:nvSpPr>
        <xdr:cNvPr id="850" name="フローチャート: 判断 849"/>
        <xdr:cNvSpPr/>
      </xdr:nvSpPr>
      <xdr:spPr>
        <a:xfrm>
          <a:off x="18605500" y="1267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82618</xdr:rowOff>
    </xdr:from>
    <xdr:ext cx="534377" cy="259045"/>
    <xdr:sp macro="" textlink="">
      <xdr:nvSpPr>
        <xdr:cNvPr id="851" name="テキスト ボックス 850"/>
        <xdr:cNvSpPr txBox="1"/>
      </xdr:nvSpPr>
      <xdr:spPr>
        <a:xfrm>
          <a:off x="18389111" y="1276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153365</xdr:rowOff>
    </xdr:from>
    <xdr:to>
      <xdr:col>116</xdr:col>
      <xdr:colOff>114300</xdr:colOff>
      <xdr:row>72</xdr:row>
      <xdr:rowOff>83515</xdr:rowOff>
    </xdr:to>
    <xdr:sp macro="" textlink="">
      <xdr:nvSpPr>
        <xdr:cNvPr id="857" name="楕円 856"/>
        <xdr:cNvSpPr/>
      </xdr:nvSpPr>
      <xdr:spPr>
        <a:xfrm>
          <a:off x="22110700" y="123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4792</xdr:rowOff>
    </xdr:from>
    <xdr:ext cx="534377" cy="259045"/>
    <xdr:sp macro="" textlink="">
      <xdr:nvSpPr>
        <xdr:cNvPr id="858" name="繰出金該当値テキスト"/>
        <xdr:cNvSpPr txBox="1"/>
      </xdr:nvSpPr>
      <xdr:spPr>
        <a:xfrm>
          <a:off x="22212300" y="121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87160</xdr:rowOff>
    </xdr:from>
    <xdr:to>
      <xdr:col>112</xdr:col>
      <xdr:colOff>38100</xdr:colOff>
      <xdr:row>73</xdr:row>
      <xdr:rowOff>17310</xdr:rowOff>
    </xdr:to>
    <xdr:sp macro="" textlink="">
      <xdr:nvSpPr>
        <xdr:cNvPr id="859" name="楕円 858"/>
        <xdr:cNvSpPr/>
      </xdr:nvSpPr>
      <xdr:spPr>
        <a:xfrm>
          <a:off x="21272500" y="124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33837</xdr:rowOff>
    </xdr:from>
    <xdr:ext cx="534377" cy="259045"/>
    <xdr:sp macro="" textlink="">
      <xdr:nvSpPr>
        <xdr:cNvPr id="860" name="テキスト ボックス 859"/>
        <xdr:cNvSpPr txBox="1"/>
      </xdr:nvSpPr>
      <xdr:spPr>
        <a:xfrm>
          <a:off x="21056111" y="122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108686</xdr:rowOff>
    </xdr:from>
    <xdr:to>
      <xdr:col>107</xdr:col>
      <xdr:colOff>101600</xdr:colOff>
      <xdr:row>73</xdr:row>
      <xdr:rowOff>38836</xdr:rowOff>
    </xdr:to>
    <xdr:sp macro="" textlink="">
      <xdr:nvSpPr>
        <xdr:cNvPr id="861" name="楕円 860"/>
        <xdr:cNvSpPr/>
      </xdr:nvSpPr>
      <xdr:spPr>
        <a:xfrm>
          <a:off x="20383500" y="124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55363</xdr:rowOff>
    </xdr:from>
    <xdr:ext cx="534377" cy="259045"/>
    <xdr:sp macro="" textlink="">
      <xdr:nvSpPr>
        <xdr:cNvPr id="862" name="テキスト ボックス 861"/>
        <xdr:cNvSpPr txBox="1"/>
      </xdr:nvSpPr>
      <xdr:spPr>
        <a:xfrm>
          <a:off x="20167111" y="122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106185</xdr:rowOff>
    </xdr:from>
    <xdr:to>
      <xdr:col>102</xdr:col>
      <xdr:colOff>165100</xdr:colOff>
      <xdr:row>73</xdr:row>
      <xdr:rowOff>36335</xdr:rowOff>
    </xdr:to>
    <xdr:sp macro="" textlink="">
      <xdr:nvSpPr>
        <xdr:cNvPr id="863" name="楕円 862"/>
        <xdr:cNvSpPr/>
      </xdr:nvSpPr>
      <xdr:spPr>
        <a:xfrm>
          <a:off x="19494500" y="124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52862</xdr:rowOff>
    </xdr:from>
    <xdr:ext cx="534377" cy="259045"/>
    <xdr:sp macro="" textlink="">
      <xdr:nvSpPr>
        <xdr:cNvPr id="864" name="テキスト ボックス 863"/>
        <xdr:cNvSpPr txBox="1"/>
      </xdr:nvSpPr>
      <xdr:spPr>
        <a:xfrm>
          <a:off x="19278111" y="1222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148298</xdr:rowOff>
    </xdr:from>
    <xdr:to>
      <xdr:col>98</xdr:col>
      <xdr:colOff>38100</xdr:colOff>
      <xdr:row>73</xdr:row>
      <xdr:rowOff>78448</xdr:rowOff>
    </xdr:to>
    <xdr:sp macro="" textlink="">
      <xdr:nvSpPr>
        <xdr:cNvPr id="865" name="楕円 864"/>
        <xdr:cNvSpPr/>
      </xdr:nvSpPr>
      <xdr:spPr>
        <a:xfrm>
          <a:off x="18605500" y="124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94975</xdr:rowOff>
    </xdr:from>
    <xdr:ext cx="534377" cy="259045"/>
    <xdr:sp macro="" textlink="">
      <xdr:nvSpPr>
        <xdr:cNvPr id="866" name="テキスト ボックス 865"/>
        <xdr:cNvSpPr txBox="1"/>
      </xdr:nvSpPr>
      <xdr:spPr>
        <a:xfrm>
          <a:off x="18389111" y="122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各性質における住民一人当たりのコストの増加については歳出が減少傾向にないにも関わらず人口が減少していることが主な要因となっている。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各性質については、扶助費が類似団体と比較して高いのは平成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年度に設置した福祉事務所に係る経費が主な要因で、生活保護費も増えてきている。また補助費は上昇したが国の</a:t>
          </a:r>
          <a:r>
            <a:rPr kumimoji="1" lang="en-US" altLang="ja-JP" sz="1300">
              <a:latin typeface="ＭＳ Ｐゴシック" panose="020B0600070205080204" pitchFamily="50" charset="-128"/>
              <a:ea typeface="ＭＳ Ｐゴシック" panose="020B0600070205080204" pitchFamily="50" charset="-128"/>
            </a:rPr>
            <a:t>TPP</a:t>
          </a:r>
          <a:r>
            <a:rPr kumimoji="1" lang="ja-JP" altLang="en-US" sz="1300">
              <a:latin typeface="ＭＳ Ｐゴシック" panose="020B0600070205080204" pitchFamily="50" charset="-128"/>
              <a:ea typeface="ＭＳ Ｐゴシック" panose="020B0600070205080204" pitchFamily="50" charset="-128"/>
            </a:rPr>
            <a:t>対策によるもので農業が基幹産業である本町では今後も農林水産費の上昇が見込まれる。投資的経費の内普通建設事業費が近年上昇傾向となっているが地方創生総合戦略に基づく観光戦略施策を強力に推進しており、社会資本整備等総合交付金事業による橋梁の長寿命化及び道路改良工事が多くなっていることが要因で、今後も公営住宅建設事業債を活用した町営住宅建替え事業により更に普通建設事業費が増える見込みとなっている。公債費については財政健全化の為、近年行ってきた起債抑制の効果が表れてきたものと考えるが類似団体と比して実質公債費比率及び将来負担比率が高いので引き続き財政健全化に向けて努め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年発災の鳥取県中部地震に対する災害復旧事業の影響によるもので収束する見込みであったが、平成３０年度は平成３０年台風２４号による災害復旧費の影響を受ける見込みとなっている。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15,270
15,150
56.94
10,112,973
9,632,214
436,195
5,496,759
7,517,926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82223</xdr:rowOff>
    </xdr:from>
    <xdr:to>
      <xdr:col>24</xdr:col>
      <xdr:colOff>63500</xdr:colOff>
      <xdr:row>37</xdr:row>
      <xdr:rowOff>20828</xdr:rowOff>
    </xdr:to>
    <xdr:cxnSp macro="">
      <xdr:nvCxnSpPr>
        <xdr:cNvPr id="63" name="直線コネクタ 62"/>
        <xdr:cNvCxnSpPr/>
      </xdr:nvCxnSpPr>
      <xdr:spPr>
        <a:xfrm flipV="1">
          <a:off x="3797300" y="6254423"/>
          <a:ext cx="838200" cy="1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158968</xdr:rowOff>
    </xdr:from>
    <xdr:to>
      <xdr:col>19</xdr:col>
      <xdr:colOff>177800</xdr:colOff>
      <xdr:row>37</xdr:row>
      <xdr:rowOff>20828</xdr:rowOff>
    </xdr:to>
    <xdr:cxnSp macro="">
      <xdr:nvCxnSpPr>
        <xdr:cNvPr id="66" name="直線コネクタ 65"/>
        <xdr:cNvCxnSpPr/>
      </xdr:nvCxnSpPr>
      <xdr:spPr>
        <a:xfrm>
          <a:off x="2908300" y="6159718"/>
          <a:ext cx="889000" cy="2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158968</xdr:rowOff>
    </xdr:from>
    <xdr:to>
      <xdr:col>15</xdr:col>
      <xdr:colOff>50800</xdr:colOff>
      <xdr:row>36</xdr:row>
      <xdr:rowOff>64915</xdr:rowOff>
    </xdr:to>
    <xdr:cxnSp macro="">
      <xdr:nvCxnSpPr>
        <xdr:cNvPr id="69" name="直線コネクタ 68"/>
        <xdr:cNvCxnSpPr/>
      </xdr:nvCxnSpPr>
      <xdr:spPr>
        <a:xfrm flipV="1">
          <a:off x="2019300" y="6159718"/>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64915</xdr:rowOff>
    </xdr:from>
    <xdr:to>
      <xdr:col>10</xdr:col>
      <xdr:colOff>114300</xdr:colOff>
      <xdr:row>37</xdr:row>
      <xdr:rowOff>22787</xdr:rowOff>
    </xdr:to>
    <xdr:cxnSp macro="">
      <xdr:nvCxnSpPr>
        <xdr:cNvPr id="72" name="直線コネクタ 71"/>
        <xdr:cNvCxnSpPr/>
      </xdr:nvCxnSpPr>
      <xdr:spPr>
        <a:xfrm flipV="1">
          <a:off x="1130300" y="6237115"/>
          <a:ext cx="889000" cy="1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42200</xdr:rowOff>
    </xdr:from>
    <xdr:to>
      <xdr:col>10</xdr:col>
      <xdr:colOff>165100</xdr:colOff>
      <xdr:row>37</xdr:row>
      <xdr:rowOff>143800</xdr:rowOff>
    </xdr:to>
    <xdr:sp macro="" textlink="">
      <xdr:nvSpPr>
        <xdr:cNvPr id="73" name="フローチャート: 判断 72"/>
        <xdr:cNvSpPr/>
      </xdr:nvSpPr>
      <xdr:spPr>
        <a:xfrm>
          <a:off x="1968500" y="638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134928</xdr:rowOff>
    </xdr:from>
    <xdr:ext cx="469744" cy="259045"/>
    <xdr:sp macro="" textlink="">
      <xdr:nvSpPr>
        <xdr:cNvPr id="74" name="テキスト ボックス 73"/>
        <xdr:cNvSpPr txBox="1"/>
      </xdr:nvSpPr>
      <xdr:spPr>
        <a:xfrm>
          <a:off x="1784428" y="64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81062</xdr:rowOff>
    </xdr:from>
    <xdr:to>
      <xdr:col>6</xdr:col>
      <xdr:colOff>38100</xdr:colOff>
      <xdr:row>38</xdr:row>
      <xdr:rowOff>11212</xdr:rowOff>
    </xdr:to>
    <xdr:sp macro="" textlink="">
      <xdr:nvSpPr>
        <xdr:cNvPr id="75" name="フローチャート: 判断 74"/>
        <xdr:cNvSpPr/>
      </xdr:nvSpPr>
      <xdr:spPr>
        <a:xfrm>
          <a:off x="1079500" y="64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2339</xdr:rowOff>
    </xdr:from>
    <xdr:ext cx="469744" cy="259045"/>
    <xdr:sp macro="" textlink="">
      <xdr:nvSpPr>
        <xdr:cNvPr id="76" name="テキスト ボックス 75"/>
        <xdr:cNvSpPr txBox="1"/>
      </xdr:nvSpPr>
      <xdr:spPr>
        <a:xfrm>
          <a:off x="895428" y="651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31423</xdr:rowOff>
    </xdr:from>
    <xdr:to>
      <xdr:col>24</xdr:col>
      <xdr:colOff>114300</xdr:colOff>
      <xdr:row>36</xdr:row>
      <xdr:rowOff>133023</xdr:rowOff>
    </xdr:to>
    <xdr:sp macro="" textlink="">
      <xdr:nvSpPr>
        <xdr:cNvPr id="82" name="楕円 81"/>
        <xdr:cNvSpPr/>
      </xdr:nvSpPr>
      <xdr:spPr>
        <a:xfrm>
          <a:off x="45847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9850</xdr:rowOff>
    </xdr:from>
    <xdr:ext cx="469744" cy="259045"/>
    <xdr:sp macro="" textlink="">
      <xdr:nvSpPr>
        <xdr:cNvPr id="83" name="議会費該当値テキスト"/>
        <xdr:cNvSpPr txBox="1"/>
      </xdr:nvSpPr>
      <xdr:spPr>
        <a:xfrm>
          <a:off x="4686300" y="618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141478</xdr:rowOff>
    </xdr:from>
    <xdr:to>
      <xdr:col>20</xdr:col>
      <xdr:colOff>38100</xdr:colOff>
      <xdr:row>37</xdr:row>
      <xdr:rowOff>71628</xdr:rowOff>
    </xdr:to>
    <xdr:sp macro="" textlink="">
      <xdr:nvSpPr>
        <xdr:cNvPr id="84" name="楕円 83"/>
        <xdr:cNvSpPr/>
      </xdr:nvSpPr>
      <xdr:spPr>
        <a:xfrm>
          <a:off x="3746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62755</xdr:rowOff>
    </xdr:from>
    <xdr:ext cx="469744" cy="259045"/>
    <xdr:sp macro="" textlink="">
      <xdr:nvSpPr>
        <xdr:cNvPr id="85" name="テキスト ボックス 84"/>
        <xdr:cNvSpPr txBox="1"/>
      </xdr:nvSpPr>
      <xdr:spPr>
        <a:xfrm>
          <a:off x="3562428" y="640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108168</xdr:rowOff>
    </xdr:from>
    <xdr:to>
      <xdr:col>15</xdr:col>
      <xdr:colOff>101600</xdr:colOff>
      <xdr:row>36</xdr:row>
      <xdr:rowOff>38318</xdr:rowOff>
    </xdr:to>
    <xdr:sp macro="" textlink="">
      <xdr:nvSpPr>
        <xdr:cNvPr id="86" name="楕円 85"/>
        <xdr:cNvSpPr/>
      </xdr:nvSpPr>
      <xdr:spPr>
        <a:xfrm>
          <a:off x="2857500" y="61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29445</xdr:rowOff>
    </xdr:from>
    <xdr:ext cx="469744" cy="259045"/>
    <xdr:sp macro="" textlink="">
      <xdr:nvSpPr>
        <xdr:cNvPr id="87" name="テキスト ボックス 86"/>
        <xdr:cNvSpPr txBox="1"/>
      </xdr:nvSpPr>
      <xdr:spPr>
        <a:xfrm>
          <a:off x="2673428" y="620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14115</xdr:rowOff>
    </xdr:from>
    <xdr:to>
      <xdr:col>10</xdr:col>
      <xdr:colOff>165100</xdr:colOff>
      <xdr:row>36</xdr:row>
      <xdr:rowOff>115715</xdr:rowOff>
    </xdr:to>
    <xdr:sp macro="" textlink="">
      <xdr:nvSpPr>
        <xdr:cNvPr id="88" name="楕円 87"/>
        <xdr:cNvSpPr/>
      </xdr:nvSpPr>
      <xdr:spPr>
        <a:xfrm>
          <a:off x="1968500" y="61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132242</xdr:rowOff>
    </xdr:from>
    <xdr:ext cx="469744" cy="259045"/>
    <xdr:sp macro="" textlink="">
      <xdr:nvSpPr>
        <xdr:cNvPr id="89" name="テキスト ボックス 88"/>
        <xdr:cNvSpPr txBox="1"/>
      </xdr:nvSpPr>
      <xdr:spPr>
        <a:xfrm>
          <a:off x="1784428" y="596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143437</xdr:rowOff>
    </xdr:from>
    <xdr:to>
      <xdr:col>6</xdr:col>
      <xdr:colOff>38100</xdr:colOff>
      <xdr:row>37</xdr:row>
      <xdr:rowOff>73587</xdr:rowOff>
    </xdr:to>
    <xdr:sp macro="" textlink="">
      <xdr:nvSpPr>
        <xdr:cNvPr id="90" name="楕円 89"/>
        <xdr:cNvSpPr/>
      </xdr:nvSpPr>
      <xdr:spPr>
        <a:xfrm>
          <a:off x="1079500" y="6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90114</xdr:rowOff>
    </xdr:from>
    <xdr:ext cx="469744" cy="259045"/>
    <xdr:sp macro="" textlink="">
      <xdr:nvSpPr>
        <xdr:cNvPr id="91" name="テキスト ボックス 90"/>
        <xdr:cNvSpPr txBox="1"/>
      </xdr:nvSpPr>
      <xdr:spPr>
        <a:xfrm>
          <a:off x="895428" y="60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152601</xdr:rowOff>
    </xdr:from>
    <xdr:to>
      <xdr:col>24</xdr:col>
      <xdr:colOff>63500</xdr:colOff>
      <xdr:row>58</xdr:row>
      <xdr:rowOff>153649</xdr:rowOff>
    </xdr:to>
    <xdr:cxnSp macro="">
      <xdr:nvCxnSpPr>
        <xdr:cNvPr id="122" name="直線コネクタ 121"/>
        <xdr:cNvCxnSpPr/>
      </xdr:nvCxnSpPr>
      <xdr:spPr>
        <a:xfrm>
          <a:off x="3797300" y="10096701"/>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152601</xdr:rowOff>
    </xdr:from>
    <xdr:to>
      <xdr:col>19</xdr:col>
      <xdr:colOff>177800</xdr:colOff>
      <xdr:row>59</xdr:row>
      <xdr:rowOff>884</xdr:rowOff>
    </xdr:to>
    <xdr:cxnSp macro="">
      <xdr:nvCxnSpPr>
        <xdr:cNvPr id="125" name="直線コネクタ 124"/>
        <xdr:cNvCxnSpPr/>
      </xdr:nvCxnSpPr>
      <xdr:spPr>
        <a:xfrm flipV="1">
          <a:off x="2908300" y="10096701"/>
          <a:ext cx="889000" cy="1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170058</xdr:rowOff>
    </xdr:from>
    <xdr:to>
      <xdr:col>15</xdr:col>
      <xdr:colOff>50800</xdr:colOff>
      <xdr:row>59</xdr:row>
      <xdr:rowOff>884</xdr:rowOff>
    </xdr:to>
    <xdr:cxnSp macro="">
      <xdr:nvCxnSpPr>
        <xdr:cNvPr id="128" name="直線コネクタ 127"/>
        <xdr:cNvCxnSpPr/>
      </xdr:nvCxnSpPr>
      <xdr:spPr>
        <a:xfrm>
          <a:off x="2019300" y="10114158"/>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170058</xdr:rowOff>
    </xdr:from>
    <xdr:to>
      <xdr:col>10</xdr:col>
      <xdr:colOff>114300</xdr:colOff>
      <xdr:row>59</xdr:row>
      <xdr:rowOff>4785</xdr:rowOff>
    </xdr:to>
    <xdr:cxnSp macro="">
      <xdr:nvCxnSpPr>
        <xdr:cNvPr id="131" name="直線コネクタ 130"/>
        <xdr:cNvCxnSpPr/>
      </xdr:nvCxnSpPr>
      <xdr:spPr>
        <a:xfrm flipV="1">
          <a:off x="1130300" y="10114158"/>
          <a:ext cx="889000" cy="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111694</xdr:rowOff>
    </xdr:from>
    <xdr:to>
      <xdr:col>10</xdr:col>
      <xdr:colOff>165100</xdr:colOff>
      <xdr:row>59</xdr:row>
      <xdr:rowOff>41844</xdr:rowOff>
    </xdr:to>
    <xdr:sp macro="" textlink="">
      <xdr:nvSpPr>
        <xdr:cNvPr id="132" name="フローチャート: 判断 131"/>
        <xdr:cNvSpPr/>
      </xdr:nvSpPr>
      <xdr:spPr>
        <a:xfrm>
          <a:off x="1968500" y="100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58371</xdr:rowOff>
    </xdr:from>
    <xdr:ext cx="534377" cy="259045"/>
    <xdr:sp macro="" textlink="">
      <xdr:nvSpPr>
        <xdr:cNvPr id="133" name="テキスト ボックス 132"/>
        <xdr:cNvSpPr txBox="1"/>
      </xdr:nvSpPr>
      <xdr:spPr>
        <a:xfrm>
          <a:off x="1752111" y="98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101311</xdr:rowOff>
    </xdr:from>
    <xdr:to>
      <xdr:col>6</xdr:col>
      <xdr:colOff>38100</xdr:colOff>
      <xdr:row>59</xdr:row>
      <xdr:rowOff>31461</xdr:rowOff>
    </xdr:to>
    <xdr:sp macro="" textlink="">
      <xdr:nvSpPr>
        <xdr:cNvPr id="134" name="フローチャート: 判断 133"/>
        <xdr:cNvSpPr/>
      </xdr:nvSpPr>
      <xdr:spPr>
        <a:xfrm>
          <a:off x="1079500" y="100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47988</xdr:rowOff>
    </xdr:from>
    <xdr:ext cx="599010" cy="259045"/>
    <xdr:sp macro="" textlink="">
      <xdr:nvSpPr>
        <xdr:cNvPr id="135" name="テキスト ボックス 134"/>
        <xdr:cNvSpPr txBox="1"/>
      </xdr:nvSpPr>
      <xdr:spPr>
        <a:xfrm>
          <a:off x="830795" y="982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102849</xdr:rowOff>
    </xdr:from>
    <xdr:to>
      <xdr:col>24</xdr:col>
      <xdr:colOff>114300</xdr:colOff>
      <xdr:row>59</xdr:row>
      <xdr:rowOff>32999</xdr:rowOff>
    </xdr:to>
    <xdr:sp macro="" textlink="">
      <xdr:nvSpPr>
        <xdr:cNvPr id="141" name="楕円 140"/>
        <xdr:cNvSpPr/>
      </xdr:nvSpPr>
      <xdr:spPr>
        <a:xfrm>
          <a:off x="4584700" y="100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43694</xdr:rowOff>
    </xdr:from>
    <xdr:ext cx="599010" cy="259045"/>
    <xdr:sp macro="" textlink="">
      <xdr:nvSpPr>
        <xdr:cNvPr id="142" name="総務費該当値テキスト"/>
        <xdr:cNvSpPr txBox="1"/>
      </xdr:nvSpPr>
      <xdr:spPr>
        <a:xfrm>
          <a:off x="4686300" y="998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101801</xdr:rowOff>
    </xdr:from>
    <xdr:to>
      <xdr:col>20</xdr:col>
      <xdr:colOff>38100</xdr:colOff>
      <xdr:row>59</xdr:row>
      <xdr:rowOff>31951</xdr:rowOff>
    </xdr:to>
    <xdr:sp macro="" textlink="">
      <xdr:nvSpPr>
        <xdr:cNvPr id="143" name="楕円 142"/>
        <xdr:cNvSpPr/>
      </xdr:nvSpPr>
      <xdr:spPr>
        <a:xfrm>
          <a:off x="3746500" y="100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23078</xdr:rowOff>
    </xdr:from>
    <xdr:ext cx="599010" cy="259045"/>
    <xdr:sp macro="" textlink="">
      <xdr:nvSpPr>
        <xdr:cNvPr id="144" name="テキスト ボックス 143"/>
        <xdr:cNvSpPr txBox="1"/>
      </xdr:nvSpPr>
      <xdr:spPr>
        <a:xfrm>
          <a:off x="3497795" y="1013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121534</xdr:rowOff>
    </xdr:from>
    <xdr:to>
      <xdr:col>15</xdr:col>
      <xdr:colOff>101600</xdr:colOff>
      <xdr:row>59</xdr:row>
      <xdr:rowOff>51684</xdr:rowOff>
    </xdr:to>
    <xdr:sp macro="" textlink="">
      <xdr:nvSpPr>
        <xdr:cNvPr id="145" name="楕円 144"/>
        <xdr:cNvSpPr/>
      </xdr:nvSpPr>
      <xdr:spPr>
        <a:xfrm>
          <a:off x="2857500" y="100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42811</xdr:rowOff>
    </xdr:from>
    <xdr:ext cx="534377" cy="259045"/>
    <xdr:sp macro="" textlink="">
      <xdr:nvSpPr>
        <xdr:cNvPr id="146" name="テキスト ボックス 145"/>
        <xdr:cNvSpPr txBox="1"/>
      </xdr:nvSpPr>
      <xdr:spPr>
        <a:xfrm>
          <a:off x="2641111" y="1015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119258</xdr:rowOff>
    </xdr:from>
    <xdr:to>
      <xdr:col>10</xdr:col>
      <xdr:colOff>165100</xdr:colOff>
      <xdr:row>59</xdr:row>
      <xdr:rowOff>49408</xdr:rowOff>
    </xdr:to>
    <xdr:sp macro="" textlink="">
      <xdr:nvSpPr>
        <xdr:cNvPr id="147" name="楕円 146"/>
        <xdr:cNvSpPr/>
      </xdr:nvSpPr>
      <xdr:spPr>
        <a:xfrm>
          <a:off x="1968500" y="1006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40535</xdr:rowOff>
    </xdr:from>
    <xdr:ext cx="534377" cy="259045"/>
    <xdr:sp macro="" textlink="">
      <xdr:nvSpPr>
        <xdr:cNvPr id="148" name="テキスト ボックス 147"/>
        <xdr:cNvSpPr txBox="1"/>
      </xdr:nvSpPr>
      <xdr:spPr>
        <a:xfrm>
          <a:off x="1752111" y="1015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125435</xdr:rowOff>
    </xdr:from>
    <xdr:to>
      <xdr:col>6</xdr:col>
      <xdr:colOff>38100</xdr:colOff>
      <xdr:row>59</xdr:row>
      <xdr:rowOff>55585</xdr:rowOff>
    </xdr:to>
    <xdr:sp macro="" textlink="">
      <xdr:nvSpPr>
        <xdr:cNvPr id="149" name="楕円 148"/>
        <xdr:cNvSpPr/>
      </xdr:nvSpPr>
      <xdr:spPr>
        <a:xfrm>
          <a:off x="1079500" y="100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46712</xdr:rowOff>
    </xdr:from>
    <xdr:ext cx="534377" cy="259045"/>
    <xdr:sp macro="" textlink="">
      <xdr:nvSpPr>
        <xdr:cNvPr id="150" name="テキスト ボックス 149"/>
        <xdr:cNvSpPr txBox="1"/>
      </xdr:nvSpPr>
      <xdr:spPr>
        <a:xfrm>
          <a:off x="863111" y="101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88502</xdr:rowOff>
    </xdr:from>
    <xdr:to>
      <xdr:col>24</xdr:col>
      <xdr:colOff>63500</xdr:colOff>
      <xdr:row>75</xdr:row>
      <xdr:rowOff>120041</xdr:rowOff>
    </xdr:to>
    <xdr:cxnSp macro="">
      <xdr:nvCxnSpPr>
        <xdr:cNvPr id="180" name="直線コネクタ 179"/>
        <xdr:cNvCxnSpPr/>
      </xdr:nvCxnSpPr>
      <xdr:spPr>
        <a:xfrm>
          <a:off x="3797300" y="12947252"/>
          <a:ext cx="838200" cy="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130184</xdr:rowOff>
    </xdr:from>
    <xdr:ext cx="599010" cy="259045"/>
    <xdr:sp macro="" textlink="">
      <xdr:nvSpPr>
        <xdr:cNvPr id="181" name="民生費平均値テキスト"/>
        <xdr:cNvSpPr txBox="1"/>
      </xdr:nvSpPr>
      <xdr:spPr>
        <a:xfrm>
          <a:off x="4686300" y="12988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88502</xdr:rowOff>
    </xdr:from>
    <xdr:to>
      <xdr:col>19</xdr:col>
      <xdr:colOff>177800</xdr:colOff>
      <xdr:row>75</xdr:row>
      <xdr:rowOff>164252</xdr:rowOff>
    </xdr:to>
    <xdr:cxnSp macro="">
      <xdr:nvCxnSpPr>
        <xdr:cNvPr id="183" name="直線コネクタ 182"/>
        <xdr:cNvCxnSpPr/>
      </xdr:nvCxnSpPr>
      <xdr:spPr>
        <a:xfrm flipV="1">
          <a:off x="2908300" y="12947252"/>
          <a:ext cx="889000" cy="7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37892</xdr:rowOff>
    </xdr:from>
    <xdr:ext cx="599010" cy="259045"/>
    <xdr:sp macro="" textlink="">
      <xdr:nvSpPr>
        <xdr:cNvPr id="185" name="テキスト ボックス 184"/>
        <xdr:cNvSpPr txBox="1"/>
      </xdr:nvSpPr>
      <xdr:spPr>
        <a:xfrm>
          <a:off x="3497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164252</xdr:rowOff>
    </xdr:from>
    <xdr:to>
      <xdr:col>15</xdr:col>
      <xdr:colOff>50800</xdr:colOff>
      <xdr:row>76</xdr:row>
      <xdr:rowOff>73749</xdr:rowOff>
    </xdr:to>
    <xdr:cxnSp macro="">
      <xdr:nvCxnSpPr>
        <xdr:cNvPr id="186" name="直線コネクタ 185"/>
        <xdr:cNvCxnSpPr/>
      </xdr:nvCxnSpPr>
      <xdr:spPr>
        <a:xfrm flipV="1">
          <a:off x="2019300" y="13023002"/>
          <a:ext cx="889000" cy="8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73749</xdr:rowOff>
    </xdr:from>
    <xdr:to>
      <xdr:col>10</xdr:col>
      <xdr:colOff>114300</xdr:colOff>
      <xdr:row>77</xdr:row>
      <xdr:rowOff>749</xdr:rowOff>
    </xdr:to>
    <xdr:cxnSp macro="">
      <xdr:nvCxnSpPr>
        <xdr:cNvPr id="189" name="直線コネクタ 188"/>
        <xdr:cNvCxnSpPr/>
      </xdr:nvCxnSpPr>
      <xdr:spPr>
        <a:xfrm flipV="1">
          <a:off x="1130300" y="13103949"/>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77744</xdr:rowOff>
    </xdr:from>
    <xdr:to>
      <xdr:col>10</xdr:col>
      <xdr:colOff>165100</xdr:colOff>
      <xdr:row>77</xdr:row>
      <xdr:rowOff>7894</xdr:rowOff>
    </xdr:to>
    <xdr:sp macro="" textlink="">
      <xdr:nvSpPr>
        <xdr:cNvPr id="190" name="フローチャート: 判断 189"/>
        <xdr:cNvSpPr/>
      </xdr:nvSpPr>
      <xdr:spPr>
        <a:xfrm>
          <a:off x="1968500" y="131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170471</xdr:rowOff>
    </xdr:from>
    <xdr:ext cx="599010" cy="259045"/>
    <xdr:sp macro="" textlink="">
      <xdr:nvSpPr>
        <xdr:cNvPr id="191" name="テキスト ボックス 190"/>
        <xdr:cNvSpPr txBox="1"/>
      </xdr:nvSpPr>
      <xdr:spPr>
        <a:xfrm>
          <a:off x="1719795" y="1320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135412</xdr:rowOff>
    </xdr:from>
    <xdr:to>
      <xdr:col>6</xdr:col>
      <xdr:colOff>38100</xdr:colOff>
      <xdr:row>77</xdr:row>
      <xdr:rowOff>65562</xdr:rowOff>
    </xdr:to>
    <xdr:sp macro="" textlink="">
      <xdr:nvSpPr>
        <xdr:cNvPr id="192" name="フローチャート: 判断 191"/>
        <xdr:cNvSpPr/>
      </xdr:nvSpPr>
      <xdr:spPr>
        <a:xfrm>
          <a:off x="1079500" y="1316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56689</xdr:rowOff>
    </xdr:from>
    <xdr:ext cx="599010" cy="259045"/>
    <xdr:sp macro="" textlink="">
      <xdr:nvSpPr>
        <xdr:cNvPr id="193" name="テキスト ボックス 192"/>
        <xdr:cNvSpPr txBox="1"/>
      </xdr:nvSpPr>
      <xdr:spPr>
        <a:xfrm>
          <a:off x="830795" y="1325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69241</xdr:rowOff>
    </xdr:from>
    <xdr:to>
      <xdr:col>24</xdr:col>
      <xdr:colOff>114300</xdr:colOff>
      <xdr:row>75</xdr:row>
      <xdr:rowOff>170841</xdr:rowOff>
    </xdr:to>
    <xdr:sp macro="" textlink="">
      <xdr:nvSpPr>
        <xdr:cNvPr id="199" name="楕円 198"/>
        <xdr:cNvSpPr/>
      </xdr:nvSpPr>
      <xdr:spPr>
        <a:xfrm>
          <a:off x="4584700" y="129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92118</xdr:rowOff>
    </xdr:from>
    <xdr:ext cx="599010" cy="259045"/>
    <xdr:sp macro="" textlink="">
      <xdr:nvSpPr>
        <xdr:cNvPr id="200" name="民生費該当値テキスト"/>
        <xdr:cNvSpPr txBox="1"/>
      </xdr:nvSpPr>
      <xdr:spPr>
        <a:xfrm>
          <a:off x="4686300" y="1277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37702</xdr:rowOff>
    </xdr:from>
    <xdr:to>
      <xdr:col>20</xdr:col>
      <xdr:colOff>38100</xdr:colOff>
      <xdr:row>75</xdr:row>
      <xdr:rowOff>139302</xdr:rowOff>
    </xdr:to>
    <xdr:sp macro="" textlink="">
      <xdr:nvSpPr>
        <xdr:cNvPr id="201" name="楕円 200"/>
        <xdr:cNvSpPr/>
      </xdr:nvSpPr>
      <xdr:spPr>
        <a:xfrm>
          <a:off x="3746500" y="128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155829</xdr:rowOff>
    </xdr:from>
    <xdr:ext cx="599010" cy="259045"/>
    <xdr:sp macro="" textlink="">
      <xdr:nvSpPr>
        <xdr:cNvPr id="202" name="テキスト ボックス 201"/>
        <xdr:cNvSpPr txBox="1"/>
      </xdr:nvSpPr>
      <xdr:spPr>
        <a:xfrm>
          <a:off x="3497795" y="1267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113452</xdr:rowOff>
    </xdr:from>
    <xdr:to>
      <xdr:col>15</xdr:col>
      <xdr:colOff>101600</xdr:colOff>
      <xdr:row>76</xdr:row>
      <xdr:rowOff>43602</xdr:rowOff>
    </xdr:to>
    <xdr:sp macro="" textlink="">
      <xdr:nvSpPr>
        <xdr:cNvPr id="203" name="楕円 202"/>
        <xdr:cNvSpPr/>
      </xdr:nvSpPr>
      <xdr:spPr>
        <a:xfrm>
          <a:off x="2857500" y="129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60129</xdr:rowOff>
    </xdr:from>
    <xdr:ext cx="599010" cy="259045"/>
    <xdr:sp macro="" textlink="">
      <xdr:nvSpPr>
        <xdr:cNvPr id="204" name="テキスト ボックス 203"/>
        <xdr:cNvSpPr txBox="1"/>
      </xdr:nvSpPr>
      <xdr:spPr>
        <a:xfrm>
          <a:off x="2608795" y="1274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22949</xdr:rowOff>
    </xdr:from>
    <xdr:to>
      <xdr:col>10</xdr:col>
      <xdr:colOff>165100</xdr:colOff>
      <xdr:row>76</xdr:row>
      <xdr:rowOff>124549</xdr:rowOff>
    </xdr:to>
    <xdr:sp macro="" textlink="">
      <xdr:nvSpPr>
        <xdr:cNvPr id="205" name="楕円 204"/>
        <xdr:cNvSpPr/>
      </xdr:nvSpPr>
      <xdr:spPr>
        <a:xfrm>
          <a:off x="1968500" y="130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141076</xdr:rowOff>
    </xdr:from>
    <xdr:ext cx="599010" cy="259045"/>
    <xdr:sp macro="" textlink="">
      <xdr:nvSpPr>
        <xdr:cNvPr id="206" name="テキスト ボックス 205"/>
        <xdr:cNvSpPr txBox="1"/>
      </xdr:nvSpPr>
      <xdr:spPr>
        <a:xfrm>
          <a:off x="1719795" y="1282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121399</xdr:rowOff>
    </xdr:from>
    <xdr:to>
      <xdr:col>6</xdr:col>
      <xdr:colOff>38100</xdr:colOff>
      <xdr:row>77</xdr:row>
      <xdr:rowOff>51549</xdr:rowOff>
    </xdr:to>
    <xdr:sp macro="" textlink="">
      <xdr:nvSpPr>
        <xdr:cNvPr id="207" name="楕円 206"/>
        <xdr:cNvSpPr/>
      </xdr:nvSpPr>
      <xdr:spPr>
        <a:xfrm>
          <a:off x="1079500" y="131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68077</xdr:rowOff>
    </xdr:from>
    <xdr:ext cx="599010" cy="259045"/>
    <xdr:sp macro="" textlink="">
      <xdr:nvSpPr>
        <xdr:cNvPr id="208" name="テキスト ボックス 207"/>
        <xdr:cNvSpPr txBox="1"/>
      </xdr:nvSpPr>
      <xdr:spPr>
        <a:xfrm>
          <a:off x="830795" y="1292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40415</xdr:rowOff>
    </xdr:from>
    <xdr:to>
      <xdr:col>24</xdr:col>
      <xdr:colOff>63500</xdr:colOff>
      <xdr:row>98</xdr:row>
      <xdr:rowOff>40501</xdr:rowOff>
    </xdr:to>
    <xdr:cxnSp macro="">
      <xdr:nvCxnSpPr>
        <xdr:cNvPr id="235" name="直線コネクタ 234"/>
        <xdr:cNvCxnSpPr/>
      </xdr:nvCxnSpPr>
      <xdr:spPr>
        <a:xfrm flipV="1">
          <a:off x="3797300" y="16842515"/>
          <a:ext cx="8382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37968</xdr:rowOff>
    </xdr:from>
    <xdr:to>
      <xdr:col>19</xdr:col>
      <xdr:colOff>177800</xdr:colOff>
      <xdr:row>98</xdr:row>
      <xdr:rowOff>40501</xdr:rowOff>
    </xdr:to>
    <xdr:cxnSp macro="">
      <xdr:nvCxnSpPr>
        <xdr:cNvPr id="238" name="直線コネクタ 237"/>
        <xdr:cNvCxnSpPr/>
      </xdr:nvCxnSpPr>
      <xdr:spPr>
        <a:xfrm>
          <a:off x="2908300" y="16840068"/>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102987</xdr:rowOff>
    </xdr:from>
    <xdr:ext cx="534377" cy="259045"/>
    <xdr:sp macro="" textlink="">
      <xdr:nvSpPr>
        <xdr:cNvPr id="240" name="テキスト ボックス 239"/>
        <xdr:cNvSpPr txBox="1"/>
      </xdr:nvSpPr>
      <xdr:spPr>
        <a:xfrm>
          <a:off x="3530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11602</xdr:rowOff>
    </xdr:from>
    <xdr:to>
      <xdr:col>15</xdr:col>
      <xdr:colOff>50800</xdr:colOff>
      <xdr:row>98</xdr:row>
      <xdr:rowOff>37968</xdr:rowOff>
    </xdr:to>
    <xdr:cxnSp macro="">
      <xdr:nvCxnSpPr>
        <xdr:cNvPr id="241" name="直線コネクタ 240"/>
        <xdr:cNvCxnSpPr/>
      </xdr:nvCxnSpPr>
      <xdr:spPr>
        <a:xfrm>
          <a:off x="2019300" y="16813702"/>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11602</xdr:rowOff>
    </xdr:from>
    <xdr:to>
      <xdr:col>10</xdr:col>
      <xdr:colOff>114300</xdr:colOff>
      <xdr:row>98</xdr:row>
      <xdr:rowOff>14939</xdr:rowOff>
    </xdr:to>
    <xdr:cxnSp macro="">
      <xdr:nvCxnSpPr>
        <xdr:cNvPr id="244" name="直線コネクタ 243"/>
        <xdr:cNvCxnSpPr/>
      </xdr:nvCxnSpPr>
      <xdr:spPr>
        <a:xfrm flipV="1">
          <a:off x="1130300" y="16813702"/>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23813</xdr:rowOff>
    </xdr:from>
    <xdr:to>
      <xdr:col>10</xdr:col>
      <xdr:colOff>165100</xdr:colOff>
      <xdr:row>97</xdr:row>
      <xdr:rowOff>125413</xdr:rowOff>
    </xdr:to>
    <xdr:sp macro="" textlink="">
      <xdr:nvSpPr>
        <xdr:cNvPr id="245" name="フローチャート: 判断 244"/>
        <xdr:cNvSpPr/>
      </xdr:nvSpPr>
      <xdr:spPr>
        <a:xfrm>
          <a:off x="1968500" y="1665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141940</xdr:rowOff>
    </xdr:from>
    <xdr:ext cx="534377" cy="259045"/>
    <xdr:sp macro="" textlink="">
      <xdr:nvSpPr>
        <xdr:cNvPr id="246" name="テキスト ボックス 245"/>
        <xdr:cNvSpPr txBox="1"/>
      </xdr:nvSpPr>
      <xdr:spPr>
        <a:xfrm>
          <a:off x="1752111" y="16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18194</xdr:rowOff>
    </xdr:from>
    <xdr:to>
      <xdr:col>6</xdr:col>
      <xdr:colOff>38100</xdr:colOff>
      <xdr:row>97</xdr:row>
      <xdr:rowOff>119794</xdr:rowOff>
    </xdr:to>
    <xdr:sp macro="" textlink="">
      <xdr:nvSpPr>
        <xdr:cNvPr id="247" name="フローチャート: 判断 246"/>
        <xdr:cNvSpPr/>
      </xdr:nvSpPr>
      <xdr:spPr>
        <a:xfrm>
          <a:off x="1079500" y="1664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136321</xdr:rowOff>
    </xdr:from>
    <xdr:ext cx="534377" cy="259045"/>
    <xdr:sp macro="" textlink="">
      <xdr:nvSpPr>
        <xdr:cNvPr id="248" name="テキスト ボックス 247"/>
        <xdr:cNvSpPr txBox="1"/>
      </xdr:nvSpPr>
      <xdr:spPr>
        <a:xfrm>
          <a:off x="863111" y="1642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161065</xdr:rowOff>
    </xdr:from>
    <xdr:to>
      <xdr:col>24</xdr:col>
      <xdr:colOff>114300</xdr:colOff>
      <xdr:row>98</xdr:row>
      <xdr:rowOff>91215</xdr:rowOff>
    </xdr:to>
    <xdr:sp macro="" textlink="">
      <xdr:nvSpPr>
        <xdr:cNvPr id="254" name="楕円 253"/>
        <xdr:cNvSpPr/>
      </xdr:nvSpPr>
      <xdr:spPr>
        <a:xfrm>
          <a:off x="4584700" y="167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75992</xdr:rowOff>
    </xdr:from>
    <xdr:ext cx="534377" cy="259045"/>
    <xdr:sp macro="" textlink="">
      <xdr:nvSpPr>
        <xdr:cNvPr id="255" name="衛生費該当値テキスト"/>
        <xdr:cNvSpPr txBox="1"/>
      </xdr:nvSpPr>
      <xdr:spPr>
        <a:xfrm>
          <a:off x="4686300" y="1670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161151</xdr:rowOff>
    </xdr:from>
    <xdr:to>
      <xdr:col>20</xdr:col>
      <xdr:colOff>38100</xdr:colOff>
      <xdr:row>98</xdr:row>
      <xdr:rowOff>91301</xdr:rowOff>
    </xdr:to>
    <xdr:sp macro="" textlink="">
      <xdr:nvSpPr>
        <xdr:cNvPr id="256" name="楕円 255"/>
        <xdr:cNvSpPr/>
      </xdr:nvSpPr>
      <xdr:spPr>
        <a:xfrm>
          <a:off x="3746500" y="1679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82428</xdr:rowOff>
    </xdr:from>
    <xdr:ext cx="534377" cy="259045"/>
    <xdr:sp macro="" textlink="">
      <xdr:nvSpPr>
        <xdr:cNvPr id="257" name="テキスト ボックス 256"/>
        <xdr:cNvSpPr txBox="1"/>
      </xdr:nvSpPr>
      <xdr:spPr>
        <a:xfrm>
          <a:off x="3530111" y="168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158618</xdr:rowOff>
    </xdr:from>
    <xdr:to>
      <xdr:col>15</xdr:col>
      <xdr:colOff>101600</xdr:colOff>
      <xdr:row>98</xdr:row>
      <xdr:rowOff>88768</xdr:rowOff>
    </xdr:to>
    <xdr:sp macro="" textlink="">
      <xdr:nvSpPr>
        <xdr:cNvPr id="258" name="楕円 257"/>
        <xdr:cNvSpPr/>
      </xdr:nvSpPr>
      <xdr:spPr>
        <a:xfrm>
          <a:off x="2857500" y="167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79895</xdr:rowOff>
    </xdr:from>
    <xdr:ext cx="534377" cy="259045"/>
    <xdr:sp macro="" textlink="">
      <xdr:nvSpPr>
        <xdr:cNvPr id="259" name="テキスト ボックス 258"/>
        <xdr:cNvSpPr txBox="1"/>
      </xdr:nvSpPr>
      <xdr:spPr>
        <a:xfrm>
          <a:off x="2641111" y="1688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132252</xdr:rowOff>
    </xdr:from>
    <xdr:to>
      <xdr:col>10</xdr:col>
      <xdr:colOff>165100</xdr:colOff>
      <xdr:row>98</xdr:row>
      <xdr:rowOff>62402</xdr:rowOff>
    </xdr:to>
    <xdr:sp macro="" textlink="">
      <xdr:nvSpPr>
        <xdr:cNvPr id="260" name="楕円 259"/>
        <xdr:cNvSpPr/>
      </xdr:nvSpPr>
      <xdr:spPr>
        <a:xfrm>
          <a:off x="1968500" y="167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53529</xdr:rowOff>
    </xdr:from>
    <xdr:ext cx="534377" cy="259045"/>
    <xdr:sp macro="" textlink="">
      <xdr:nvSpPr>
        <xdr:cNvPr id="261" name="テキスト ボックス 260"/>
        <xdr:cNvSpPr txBox="1"/>
      </xdr:nvSpPr>
      <xdr:spPr>
        <a:xfrm>
          <a:off x="1752111" y="168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135589</xdr:rowOff>
    </xdr:from>
    <xdr:to>
      <xdr:col>6</xdr:col>
      <xdr:colOff>38100</xdr:colOff>
      <xdr:row>98</xdr:row>
      <xdr:rowOff>65739</xdr:rowOff>
    </xdr:to>
    <xdr:sp macro="" textlink="">
      <xdr:nvSpPr>
        <xdr:cNvPr id="262" name="楕円 261"/>
        <xdr:cNvSpPr/>
      </xdr:nvSpPr>
      <xdr:spPr>
        <a:xfrm>
          <a:off x="1079500" y="167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56866</xdr:rowOff>
    </xdr:from>
    <xdr:ext cx="534377" cy="259045"/>
    <xdr:sp macro="" textlink="">
      <xdr:nvSpPr>
        <xdr:cNvPr id="263" name="テキスト ボックス 262"/>
        <xdr:cNvSpPr txBox="1"/>
      </xdr:nvSpPr>
      <xdr:spPr>
        <a:xfrm>
          <a:off x="863111" y="1685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12337</xdr:rowOff>
    </xdr:from>
    <xdr:to>
      <xdr:col>50</xdr:col>
      <xdr:colOff>114300</xdr:colOff>
      <xdr:row>39</xdr:row>
      <xdr:rowOff>98878</xdr:rowOff>
    </xdr:to>
    <xdr:cxnSp macro="">
      <xdr:nvCxnSpPr>
        <xdr:cNvPr id="297" name="直線コネクタ 296"/>
        <xdr:cNvCxnSpPr/>
      </xdr:nvCxnSpPr>
      <xdr:spPr>
        <a:xfrm>
          <a:off x="8750300" y="6698887"/>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100511</xdr:rowOff>
    </xdr:from>
    <xdr:to>
      <xdr:col>45</xdr:col>
      <xdr:colOff>177800</xdr:colOff>
      <xdr:row>39</xdr:row>
      <xdr:rowOff>12337</xdr:rowOff>
    </xdr:to>
    <xdr:cxnSp macro="">
      <xdr:nvCxnSpPr>
        <xdr:cNvPr id="300" name="直線コネクタ 299"/>
        <xdr:cNvCxnSpPr/>
      </xdr:nvCxnSpPr>
      <xdr:spPr>
        <a:xfrm>
          <a:off x="7861300" y="6444161"/>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100511</xdr:rowOff>
    </xdr:from>
    <xdr:to>
      <xdr:col>41</xdr:col>
      <xdr:colOff>50800</xdr:colOff>
      <xdr:row>37</xdr:row>
      <xdr:rowOff>130556</xdr:rowOff>
    </xdr:to>
    <xdr:cxnSp macro="">
      <xdr:nvCxnSpPr>
        <xdr:cNvPr id="303" name="直線コネクタ 302"/>
        <xdr:cNvCxnSpPr/>
      </xdr:nvCxnSpPr>
      <xdr:spPr>
        <a:xfrm flipV="1">
          <a:off x="6972300" y="6444161"/>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117965</xdr:rowOff>
    </xdr:from>
    <xdr:to>
      <xdr:col>41</xdr:col>
      <xdr:colOff>101600</xdr:colOff>
      <xdr:row>37</xdr:row>
      <xdr:rowOff>48115</xdr:rowOff>
    </xdr:to>
    <xdr:sp macro="" textlink="">
      <xdr:nvSpPr>
        <xdr:cNvPr id="304" name="フローチャート: 判断 303"/>
        <xdr:cNvSpPr/>
      </xdr:nvSpPr>
      <xdr:spPr>
        <a:xfrm>
          <a:off x="7810500" y="629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64642</xdr:rowOff>
    </xdr:from>
    <xdr:ext cx="469744" cy="259045"/>
    <xdr:sp macro="" textlink="">
      <xdr:nvSpPr>
        <xdr:cNvPr id="305" name="テキスト ボックス 304"/>
        <xdr:cNvSpPr txBox="1"/>
      </xdr:nvSpPr>
      <xdr:spPr>
        <a:xfrm>
          <a:off x="7626428" y="606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112087</xdr:rowOff>
    </xdr:from>
    <xdr:to>
      <xdr:col>36</xdr:col>
      <xdr:colOff>165100</xdr:colOff>
      <xdr:row>36</xdr:row>
      <xdr:rowOff>42237</xdr:rowOff>
    </xdr:to>
    <xdr:sp macro="" textlink="">
      <xdr:nvSpPr>
        <xdr:cNvPr id="306" name="フローチャート: 判断 305"/>
        <xdr:cNvSpPr/>
      </xdr:nvSpPr>
      <xdr:spPr>
        <a:xfrm>
          <a:off x="6921500" y="611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58764</xdr:rowOff>
    </xdr:from>
    <xdr:ext cx="469744" cy="259045"/>
    <xdr:sp macro="" textlink="">
      <xdr:nvSpPr>
        <xdr:cNvPr id="307" name="テキスト ボックス 306"/>
        <xdr:cNvSpPr txBox="1"/>
      </xdr:nvSpPr>
      <xdr:spPr>
        <a:xfrm>
          <a:off x="6737428" y="588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132987</xdr:rowOff>
    </xdr:from>
    <xdr:to>
      <xdr:col>46</xdr:col>
      <xdr:colOff>38100</xdr:colOff>
      <xdr:row>39</xdr:row>
      <xdr:rowOff>63137</xdr:rowOff>
    </xdr:to>
    <xdr:sp macro="" textlink="">
      <xdr:nvSpPr>
        <xdr:cNvPr id="317" name="楕円 316"/>
        <xdr:cNvSpPr/>
      </xdr:nvSpPr>
      <xdr:spPr>
        <a:xfrm>
          <a:off x="8699500" y="66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54264</xdr:rowOff>
    </xdr:from>
    <xdr:ext cx="378565" cy="259045"/>
    <xdr:sp macro="" textlink="">
      <xdr:nvSpPr>
        <xdr:cNvPr id="318" name="テキスト ボックス 317"/>
        <xdr:cNvSpPr txBox="1"/>
      </xdr:nvSpPr>
      <xdr:spPr>
        <a:xfrm>
          <a:off x="8561017" y="674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49711</xdr:rowOff>
    </xdr:from>
    <xdr:to>
      <xdr:col>41</xdr:col>
      <xdr:colOff>101600</xdr:colOff>
      <xdr:row>37</xdr:row>
      <xdr:rowOff>151311</xdr:rowOff>
    </xdr:to>
    <xdr:sp macro="" textlink="">
      <xdr:nvSpPr>
        <xdr:cNvPr id="319" name="楕円 318"/>
        <xdr:cNvSpPr/>
      </xdr:nvSpPr>
      <xdr:spPr>
        <a:xfrm>
          <a:off x="78105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142439</xdr:rowOff>
    </xdr:from>
    <xdr:ext cx="469744" cy="259045"/>
    <xdr:sp macro="" textlink="">
      <xdr:nvSpPr>
        <xdr:cNvPr id="320" name="テキスト ボックス 319"/>
        <xdr:cNvSpPr txBox="1"/>
      </xdr:nvSpPr>
      <xdr:spPr>
        <a:xfrm>
          <a:off x="7626428" y="648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79756</xdr:rowOff>
    </xdr:from>
    <xdr:to>
      <xdr:col>36</xdr:col>
      <xdr:colOff>165100</xdr:colOff>
      <xdr:row>38</xdr:row>
      <xdr:rowOff>9906</xdr:rowOff>
    </xdr:to>
    <xdr:sp macro="" textlink="">
      <xdr:nvSpPr>
        <xdr:cNvPr id="321" name="楕円 320"/>
        <xdr:cNvSpPr/>
      </xdr:nvSpPr>
      <xdr:spPr>
        <a:xfrm>
          <a:off x="6921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1033</xdr:rowOff>
    </xdr:from>
    <xdr:ext cx="378565" cy="259045"/>
    <xdr:sp macro="" textlink="">
      <xdr:nvSpPr>
        <xdr:cNvPr id="322" name="テキスト ボックス 321"/>
        <xdr:cNvSpPr txBox="1"/>
      </xdr:nvSpPr>
      <xdr:spPr>
        <a:xfrm>
          <a:off x="6783017"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100481</xdr:rowOff>
    </xdr:from>
    <xdr:to>
      <xdr:col>55</xdr:col>
      <xdr:colOff>0</xdr:colOff>
      <xdr:row>57</xdr:row>
      <xdr:rowOff>116922</xdr:rowOff>
    </xdr:to>
    <xdr:cxnSp macro="">
      <xdr:nvCxnSpPr>
        <xdr:cNvPr id="349" name="直線コネクタ 348"/>
        <xdr:cNvCxnSpPr/>
      </xdr:nvCxnSpPr>
      <xdr:spPr>
        <a:xfrm flipV="1">
          <a:off x="9639300" y="9873131"/>
          <a:ext cx="8382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116922</xdr:rowOff>
    </xdr:from>
    <xdr:to>
      <xdr:col>50</xdr:col>
      <xdr:colOff>114300</xdr:colOff>
      <xdr:row>58</xdr:row>
      <xdr:rowOff>9393</xdr:rowOff>
    </xdr:to>
    <xdr:cxnSp macro="">
      <xdr:nvCxnSpPr>
        <xdr:cNvPr id="352" name="直線コネクタ 351"/>
        <xdr:cNvCxnSpPr/>
      </xdr:nvCxnSpPr>
      <xdr:spPr>
        <a:xfrm flipV="1">
          <a:off x="8750300" y="9889572"/>
          <a:ext cx="889000" cy="6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3802</xdr:rowOff>
    </xdr:from>
    <xdr:to>
      <xdr:col>45</xdr:col>
      <xdr:colOff>177800</xdr:colOff>
      <xdr:row>58</xdr:row>
      <xdr:rowOff>9393</xdr:rowOff>
    </xdr:to>
    <xdr:cxnSp macro="">
      <xdr:nvCxnSpPr>
        <xdr:cNvPr id="355" name="直線コネクタ 354"/>
        <xdr:cNvCxnSpPr/>
      </xdr:nvCxnSpPr>
      <xdr:spPr>
        <a:xfrm>
          <a:off x="7861300" y="9947902"/>
          <a:ext cx="889000" cy="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3802</xdr:rowOff>
    </xdr:from>
    <xdr:to>
      <xdr:col>41</xdr:col>
      <xdr:colOff>50800</xdr:colOff>
      <xdr:row>58</xdr:row>
      <xdr:rowOff>30041</xdr:rowOff>
    </xdr:to>
    <xdr:cxnSp macro="">
      <xdr:nvCxnSpPr>
        <xdr:cNvPr id="358" name="直線コネクタ 357"/>
        <xdr:cNvCxnSpPr/>
      </xdr:nvCxnSpPr>
      <xdr:spPr>
        <a:xfrm flipV="1">
          <a:off x="6972300" y="9947902"/>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171278</xdr:rowOff>
    </xdr:from>
    <xdr:to>
      <xdr:col>41</xdr:col>
      <xdr:colOff>101600</xdr:colOff>
      <xdr:row>57</xdr:row>
      <xdr:rowOff>101428</xdr:rowOff>
    </xdr:to>
    <xdr:sp macro="" textlink="">
      <xdr:nvSpPr>
        <xdr:cNvPr id="359" name="フローチャート: 判断 358"/>
        <xdr:cNvSpPr/>
      </xdr:nvSpPr>
      <xdr:spPr>
        <a:xfrm>
          <a:off x="7810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117955</xdr:rowOff>
    </xdr:from>
    <xdr:ext cx="534377" cy="259045"/>
    <xdr:sp macro="" textlink="">
      <xdr:nvSpPr>
        <xdr:cNvPr id="360" name="テキスト ボックス 359"/>
        <xdr:cNvSpPr txBox="1"/>
      </xdr:nvSpPr>
      <xdr:spPr>
        <a:xfrm>
          <a:off x="7594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xdr:rowOff>
    </xdr:from>
    <xdr:to>
      <xdr:col>36</xdr:col>
      <xdr:colOff>165100</xdr:colOff>
      <xdr:row>57</xdr:row>
      <xdr:rowOff>114902</xdr:rowOff>
    </xdr:to>
    <xdr:sp macro="" textlink="">
      <xdr:nvSpPr>
        <xdr:cNvPr id="361" name="フローチャート: 判断 360"/>
        <xdr:cNvSpPr/>
      </xdr:nvSpPr>
      <xdr:spPr>
        <a:xfrm>
          <a:off x="6921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131429</xdr:rowOff>
    </xdr:from>
    <xdr:ext cx="534377" cy="259045"/>
    <xdr:sp macro="" textlink="">
      <xdr:nvSpPr>
        <xdr:cNvPr id="362" name="テキスト ボックス 361"/>
        <xdr:cNvSpPr txBox="1"/>
      </xdr:nvSpPr>
      <xdr:spPr>
        <a:xfrm>
          <a:off x="6705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49681</xdr:rowOff>
    </xdr:from>
    <xdr:to>
      <xdr:col>55</xdr:col>
      <xdr:colOff>50800</xdr:colOff>
      <xdr:row>57</xdr:row>
      <xdr:rowOff>151281</xdr:rowOff>
    </xdr:to>
    <xdr:sp macro="" textlink="">
      <xdr:nvSpPr>
        <xdr:cNvPr id="368" name="楕円 367"/>
        <xdr:cNvSpPr/>
      </xdr:nvSpPr>
      <xdr:spPr>
        <a:xfrm>
          <a:off x="10426700" y="98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136058</xdr:rowOff>
    </xdr:from>
    <xdr:ext cx="534377" cy="259045"/>
    <xdr:sp macro="" textlink="">
      <xdr:nvSpPr>
        <xdr:cNvPr id="369" name="農林水産業費該当値テキスト"/>
        <xdr:cNvSpPr txBox="1"/>
      </xdr:nvSpPr>
      <xdr:spPr>
        <a:xfrm>
          <a:off x="10528300" y="97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66122</xdr:rowOff>
    </xdr:from>
    <xdr:to>
      <xdr:col>50</xdr:col>
      <xdr:colOff>165100</xdr:colOff>
      <xdr:row>57</xdr:row>
      <xdr:rowOff>167722</xdr:rowOff>
    </xdr:to>
    <xdr:sp macro="" textlink="">
      <xdr:nvSpPr>
        <xdr:cNvPr id="370" name="楕円 369"/>
        <xdr:cNvSpPr/>
      </xdr:nvSpPr>
      <xdr:spPr>
        <a:xfrm>
          <a:off x="9588500" y="98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158849</xdr:rowOff>
    </xdr:from>
    <xdr:ext cx="534377" cy="259045"/>
    <xdr:sp macro="" textlink="">
      <xdr:nvSpPr>
        <xdr:cNvPr id="371" name="テキスト ボックス 370"/>
        <xdr:cNvSpPr txBox="1"/>
      </xdr:nvSpPr>
      <xdr:spPr>
        <a:xfrm>
          <a:off x="9372111" y="99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130043</xdr:rowOff>
    </xdr:from>
    <xdr:to>
      <xdr:col>46</xdr:col>
      <xdr:colOff>38100</xdr:colOff>
      <xdr:row>58</xdr:row>
      <xdr:rowOff>60193</xdr:rowOff>
    </xdr:to>
    <xdr:sp macro="" textlink="">
      <xdr:nvSpPr>
        <xdr:cNvPr id="372" name="楕円 371"/>
        <xdr:cNvSpPr/>
      </xdr:nvSpPr>
      <xdr:spPr>
        <a:xfrm>
          <a:off x="8699500" y="99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51320</xdr:rowOff>
    </xdr:from>
    <xdr:ext cx="534377" cy="259045"/>
    <xdr:sp macro="" textlink="">
      <xdr:nvSpPr>
        <xdr:cNvPr id="373" name="テキスト ボックス 372"/>
        <xdr:cNvSpPr txBox="1"/>
      </xdr:nvSpPr>
      <xdr:spPr>
        <a:xfrm>
          <a:off x="8483111" y="999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124452</xdr:rowOff>
    </xdr:from>
    <xdr:to>
      <xdr:col>41</xdr:col>
      <xdr:colOff>101600</xdr:colOff>
      <xdr:row>58</xdr:row>
      <xdr:rowOff>54602</xdr:rowOff>
    </xdr:to>
    <xdr:sp macro="" textlink="">
      <xdr:nvSpPr>
        <xdr:cNvPr id="374" name="楕円 373"/>
        <xdr:cNvSpPr/>
      </xdr:nvSpPr>
      <xdr:spPr>
        <a:xfrm>
          <a:off x="7810500" y="98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45729</xdr:rowOff>
    </xdr:from>
    <xdr:ext cx="534377" cy="259045"/>
    <xdr:sp macro="" textlink="">
      <xdr:nvSpPr>
        <xdr:cNvPr id="375" name="テキスト ボックス 374"/>
        <xdr:cNvSpPr txBox="1"/>
      </xdr:nvSpPr>
      <xdr:spPr>
        <a:xfrm>
          <a:off x="7594111" y="99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150691</xdr:rowOff>
    </xdr:from>
    <xdr:to>
      <xdr:col>36</xdr:col>
      <xdr:colOff>165100</xdr:colOff>
      <xdr:row>58</xdr:row>
      <xdr:rowOff>80841</xdr:rowOff>
    </xdr:to>
    <xdr:sp macro="" textlink="">
      <xdr:nvSpPr>
        <xdr:cNvPr id="376" name="楕円 375"/>
        <xdr:cNvSpPr/>
      </xdr:nvSpPr>
      <xdr:spPr>
        <a:xfrm>
          <a:off x="6921500" y="992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71968</xdr:rowOff>
    </xdr:from>
    <xdr:ext cx="534377" cy="259045"/>
    <xdr:sp macro="" textlink="">
      <xdr:nvSpPr>
        <xdr:cNvPr id="377" name="テキスト ボックス 376"/>
        <xdr:cNvSpPr txBox="1"/>
      </xdr:nvSpPr>
      <xdr:spPr>
        <a:xfrm>
          <a:off x="6705111" y="1001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93622</xdr:rowOff>
    </xdr:from>
    <xdr:to>
      <xdr:col>55</xdr:col>
      <xdr:colOff>0</xdr:colOff>
      <xdr:row>78</xdr:row>
      <xdr:rowOff>97775</xdr:rowOff>
    </xdr:to>
    <xdr:cxnSp macro="">
      <xdr:nvCxnSpPr>
        <xdr:cNvPr id="406" name="直線コネクタ 405"/>
        <xdr:cNvCxnSpPr/>
      </xdr:nvCxnSpPr>
      <xdr:spPr>
        <a:xfrm>
          <a:off x="9639300" y="13466722"/>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93622</xdr:rowOff>
    </xdr:from>
    <xdr:to>
      <xdr:col>50</xdr:col>
      <xdr:colOff>114300</xdr:colOff>
      <xdr:row>78</xdr:row>
      <xdr:rowOff>145445</xdr:rowOff>
    </xdr:to>
    <xdr:cxnSp macro="">
      <xdr:nvCxnSpPr>
        <xdr:cNvPr id="409" name="直線コネクタ 408"/>
        <xdr:cNvCxnSpPr/>
      </xdr:nvCxnSpPr>
      <xdr:spPr>
        <a:xfrm flipV="1">
          <a:off x="8750300" y="13466722"/>
          <a:ext cx="889000" cy="5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145445</xdr:rowOff>
    </xdr:from>
    <xdr:to>
      <xdr:col>45</xdr:col>
      <xdr:colOff>177800</xdr:colOff>
      <xdr:row>79</xdr:row>
      <xdr:rowOff>27953</xdr:rowOff>
    </xdr:to>
    <xdr:cxnSp macro="">
      <xdr:nvCxnSpPr>
        <xdr:cNvPr id="412" name="直線コネクタ 411"/>
        <xdr:cNvCxnSpPr/>
      </xdr:nvCxnSpPr>
      <xdr:spPr>
        <a:xfrm flipV="1">
          <a:off x="7861300" y="13518545"/>
          <a:ext cx="889000" cy="5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21582</xdr:rowOff>
    </xdr:from>
    <xdr:to>
      <xdr:col>41</xdr:col>
      <xdr:colOff>50800</xdr:colOff>
      <xdr:row>79</xdr:row>
      <xdr:rowOff>27953</xdr:rowOff>
    </xdr:to>
    <xdr:cxnSp macro="">
      <xdr:nvCxnSpPr>
        <xdr:cNvPr id="415" name="直線コネクタ 414"/>
        <xdr:cNvCxnSpPr/>
      </xdr:nvCxnSpPr>
      <xdr:spPr>
        <a:xfrm>
          <a:off x="6972300" y="13566132"/>
          <a:ext cx="889000" cy="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59015</xdr:rowOff>
    </xdr:from>
    <xdr:to>
      <xdr:col>41</xdr:col>
      <xdr:colOff>101600</xdr:colOff>
      <xdr:row>78</xdr:row>
      <xdr:rowOff>160615</xdr:rowOff>
    </xdr:to>
    <xdr:sp macro="" textlink="">
      <xdr:nvSpPr>
        <xdr:cNvPr id="416" name="フローチャート: 判断 415"/>
        <xdr:cNvSpPr/>
      </xdr:nvSpPr>
      <xdr:spPr>
        <a:xfrm>
          <a:off x="7810500" y="1343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5692</xdr:rowOff>
    </xdr:from>
    <xdr:ext cx="534377" cy="259045"/>
    <xdr:sp macro="" textlink="">
      <xdr:nvSpPr>
        <xdr:cNvPr id="417" name="テキスト ボックス 416"/>
        <xdr:cNvSpPr txBox="1"/>
      </xdr:nvSpPr>
      <xdr:spPr>
        <a:xfrm>
          <a:off x="7594111" y="132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69027</xdr:rowOff>
    </xdr:from>
    <xdr:to>
      <xdr:col>36</xdr:col>
      <xdr:colOff>165100</xdr:colOff>
      <xdr:row>78</xdr:row>
      <xdr:rowOff>170627</xdr:rowOff>
    </xdr:to>
    <xdr:sp macro="" textlink="">
      <xdr:nvSpPr>
        <xdr:cNvPr id="418" name="フローチャート: 判断 417"/>
        <xdr:cNvSpPr/>
      </xdr:nvSpPr>
      <xdr:spPr>
        <a:xfrm>
          <a:off x="6921500" y="1344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15704</xdr:rowOff>
    </xdr:from>
    <xdr:ext cx="534377" cy="259045"/>
    <xdr:sp macro="" textlink="">
      <xdr:nvSpPr>
        <xdr:cNvPr id="419" name="テキスト ボックス 418"/>
        <xdr:cNvSpPr txBox="1"/>
      </xdr:nvSpPr>
      <xdr:spPr>
        <a:xfrm>
          <a:off x="6705111" y="1321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46975</xdr:rowOff>
    </xdr:from>
    <xdr:to>
      <xdr:col>55</xdr:col>
      <xdr:colOff>50800</xdr:colOff>
      <xdr:row>78</xdr:row>
      <xdr:rowOff>148575</xdr:rowOff>
    </xdr:to>
    <xdr:sp macro="" textlink="">
      <xdr:nvSpPr>
        <xdr:cNvPr id="425" name="楕円 424"/>
        <xdr:cNvSpPr/>
      </xdr:nvSpPr>
      <xdr:spPr>
        <a:xfrm>
          <a:off x="10426700" y="134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133352</xdr:rowOff>
    </xdr:from>
    <xdr:ext cx="534377" cy="259045"/>
    <xdr:sp macro="" textlink="">
      <xdr:nvSpPr>
        <xdr:cNvPr id="426" name="商工費該当値テキスト"/>
        <xdr:cNvSpPr txBox="1"/>
      </xdr:nvSpPr>
      <xdr:spPr>
        <a:xfrm>
          <a:off x="10528300" y="133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42822</xdr:rowOff>
    </xdr:from>
    <xdr:to>
      <xdr:col>50</xdr:col>
      <xdr:colOff>165100</xdr:colOff>
      <xdr:row>78</xdr:row>
      <xdr:rowOff>144422</xdr:rowOff>
    </xdr:to>
    <xdr:sp macro="" textlink="">
      <xdr:nvSpPr>
        <xdr:cNvPr id="427" name="楕円 426"/>
        <xdr:cNvSpPr/>
      </xdr:nvSpPr>
      <xdr:spPr>
        <a:xfrm>
          <a:off x="9588500" y="134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135549</xdr:rowOff>
    </xdr:from>
    <xdr:ext cx="534377" cy="259045"/>
    <xdr:sp macro="" textlink="">
      <xdr:nvSpPr>
        <xdr:cNvPr id="428" name="テキスト ボックス 427"/>
        <xdr:cNvSpPr txBox="1"/>
      </xdr:nvSpPr>
      <xdr:spPr>
        <a:xfrm>
          <a:off x="9372111" y="1350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94645</xdr:rowOff>
    </xdr:from>
    <xdr:to>
      <xdr:col>46</xdr:col>
      <xdr:colOff>38100</xdr:colOff>
      <xdr:row>79</xdr:row>
      <xdr:rowOff>24795</xdr:rowOff>
    </xdr:to>
    <xdr:sp macro="" textlink="">
      <xdr:nvSpPr>
        <xdr:cNvPr id="429" name="楕円 428"/>
        <xdr:cNvSpPr/>
      </xdr:nvSpPr>
      <xdr:spPr>
        <a:xfrm>
          <a:off x="8699500" y="134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15922</xdr:rowOff>
    </xdr:from>
    <xdr:ext cx="469744" cy="259045"/>
    <xdr:sp macro="" textlink="">
      <xdr:nvSpPr>
        <xdr:cNvPr id="430" name="テキスト ボックス 429"/>
        <xdr:cNvSpPr txBox="1"/>
      </xdr:nvSpPr>
      <xdr:spPr>
        <a:xfrm>
          <a:off x="8515428" y="135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148603</xdr:rowOff>
    </xdr:from>
    <xdr:to>
      <xdr:col>41</xdr:col>
      <xdr:colOff>101600</xdr:colOff>
      <xdr:row>79</xdr:row>
      <xdr:rowOff>78753</xdr:rowOff>
    </xdr:to>
    <xdr:sp macro="" textlink="">
      <xdr:nvSpPr>
        <xdr:cNvPr id="431" name="楕円 430"/>
        <xdr:cNvSpPr/>
      </xdr:nvSpPr>
      <xdr:spPr>
        <a:xfrm>
          <a:off x="7810500" y="135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69880</xdr:rowOff>
    </xdr:from>
    <xdr:ext cx="469744" cy="259045"/>
    <xdr:sp macro="" textlink="">
      <xdr:nvSpPr>
        <xdr:cNvPr id="432" name="テキスト ボックス 431"/>
        <xdr:cNvSpPr txBox="1"/>
      </xdr:nvSpPr>
      <xdr:spPr>
        <a:xfrm>
          <a:off x="7626428" y="136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142232</xdr:rowOff>
    </xdr:from>
    <xdr:to>
      <xdr:col>36</xdr:col>
      <xdr:colOff>165100</xdr:colOff>
      <xdr:row>79</xdr:row>
      <xdr:rowOff>72382</xdr:rowOff>
    </xdr:to>
    <xdr:sp macro="" textlink="">
      <xdr:nvSpPr>
        <xdr:cNvPr id="433" name="楕円 432"/>
        <xdr:cNvSpPr/>
      </xdr:nvSpPr>
      <xdr:spPr>
        <a:xfrm>
          <a:off x="6921500" y="1351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63509</xdr:rowOff>
    </xdr:from>
    <xdr:ext cx="469744" cy="259045"/>
    <xdr:sp macro="" textlink="">
      <xdr:nvSpPr>
        <xdr:cNvPr id="434" name="テキスト ボックス 433"/>
        <xdr:cNvSpPr txBox="1"/>
      </xdr:nvSpPr>
      <xdr:spPr>
        <a:xfrm>
          <a:off x="6737428" y="1360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8868</xdr:rowOff>
    </xdr:from>
    <xdr:to>
      <xdr:col>55</xdr:col>
      <xdr:colOff>0</xdr:colOff>
      <xdr:row>98</xdr:row>
      <xdr:rowOff>56539</xdr:rowOff>
    </xdr:to>
    <xdr:cxnSp macro="">
      <xdr:nvCxnSpPr>
        <xdr:cNvPr id="463" name="直線コネクタ 462"/>
        <xdr:cNvCxnSpPr/>
      </xdr:nvCxnSpPr>
      <xdr:spPr>
        <a:xfrm flipV="1">
          <a:off x="9639300" y="16810968"/>
          <a:ext cx="838200" cy="4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170511</xdr:rowOff>
    </xdr:from>
    <xdr:ext cx="534377" cy="259045"/>
    <xdr:sp macro="" textlink="">
      <xdr:nvSpPr>
        <xdr:cNvPr id="464" name="土木費平均値テキスト"/>
        <xdr:cNvSpPr txBox="1"/>
      </xdr:nvSpPr>
      <xdr:spPr>
        <a:xfrm>
          <a:off x="10528300" y="168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56539</xdr:rowOff>
    </xdr:from>
    <xdr:to>
      <xdr:col>50</xdr:col>
      <xdr:colOff>114300</xdr:colOff>
      <xdr:row>98</xdr:row>
      <xdr:rowOff>96605</xdr:rowOff>
    </xdr:to>
    <xdr:cxnSp macro="">
      <xdr:nvCxnSpPr>
        <xdr:cNvPr id="466" name="直線コネクタ 465"/>
        <xdr:cNvCxnSpPr/>
      </xdr:nvCxnSpPr>
      <xdr:spPr>
        <a:xfrm flipV="1">
          <a:off x="8750300" y="16858639"/>
          <a:ext cx="889000" cy="4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120758</xdr:rowOff>
    </xdr:from>
    <xdr:ext cx="534377" cy="259045"/>
    <xdr:sp macro="" textlink="">
      <xdr:nvSpPr>
        <xdr:cNvPr id="468" name="テキスト ボックス 467"/>
        <xdr:cNvSpPr txBox="1"/>
      </xdr:nvSpPr>
      <xdr:spPr>
        <a:xfrm>
          <a:off x="9372111" y="169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96605</xdr:rowOff>
    </xdr:from>
    <xdr:to>
      <xdr:col>45</xdr:col>
      <xdr:colOff>177800</xdr:colOff>
      <xdr:row>98</xdr:row>
      <xdr:rowOff>104507</xdr:rowOff>
    </xdr:to>
    <xdr:cxnSp macro="">
      <xdr:nvCxnSpPr>
        <xdr:cNvPr id="469" name="直線コネクタ 468"/>
        <xdr:cNvCxnSpPr/>
      </xdr:nvCxnSpPr>
      <xdr:spPr>
        <a:xfrm flipV="1">
          <a:off x="7861300" y="16898705"/>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104507</xdr:rowOff>
    </xdr:from>
    <xdr:to>
      <xdr:col>41</xdr:col>
      <xdr:colOff>50800</xdr:colOff>
      <xdr:row>98</xdr:row>
      <xdr:rowOff>113236</xdr:rowOff>
    </xdr:to>
    <xdr:cxnSp macro="">
      <xdr:nvCxnSpPr>
        <xdr:cNvPr id="472" name="直線コネクタ 471"/>
        <xdr:cNvCxnSpPr/>
      </xdr:nvCxnSpPr>
      <xdr:spPr>
        <a:xfrm flipV="1">
          <a:off x="6972300" y="16906607"/>
          <a:ext cx="889000" cy="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55632</xdr:rowOff>
    </xdr:from>
    <xdr:to>
      <xdr:col>41</xdr:col>
      <xdr:colOff>101600</xdr:colOff>
      <xdr:row>98</xdr:row>
      <xdr:rowOff>157232</xdr:rowOff>
    </xdr:to>
    <xdr:sp macro="" textlink="">
      <xdr:nvSpPr>
        <xdr:cNvPr id="473" name="フローチャート: 判断 472"/>
        <xdr:cNvSpPr/>
      </xdr:nvSpPr>
      <xdr:spPr>
        <a:xfrm>
          <a:off x="7810500" y="1685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148359</xdr:rowOff>
    </xdr:from>
    <xdr:ext cx="534377" cy="259045"/>
    <xdr:sp macro="" textlink="">
      <xdr:nvSpPr>
        <xdr:cNvPr id="474" name="テキスト ボックス 473"/>
        <xdr:cNvSpPr txBox="1"/>
      </xdr:nvSpPr>
      <xdr:spPr>
        <a:xfrm>
          <a:off x="7594111" y="169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48030</xdr:rowOff>
    </xdr:from>
    <xdr:to>
      <xdr:col>36</xdr:col>
      <xdr:colOff>165100</xdr:colOff>
      <xdr:row>98</xdr:row>
      <xdr:rowOff>149630</xdr:rowOff>
    </xdr:to>
    <xdr:sp macro="" textlink="">
      <xdr:nvSpPr>
        <xdr:cNvPr id="475" name="フローチャート: 判断 474"/>
        <xdr:cNvSpPr/>
      </xdr:nvSpPr>
      <xdr:spPr>
        <a:xfrm>
          <a:off x="6921500" y="1685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166157</xdr:rowOff>
    </xdr:from>
    <xdr:ext cx="534377" cy="259045"/>
    <xdr:sp macro="" textlink="">
      <xdr:nvSpPr>
        <xdr:cNvPr id="476" name="テキスト ボックス 475"/>
        <xdr:cNvSpPr txBox="1"/>
      </xdr:nvSpPr>
      <xdr:spPr>
        <a:xfrm>
          <a:off x="6705111" y="1662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129518</xdr:rowOff>
    </xdr:from>
    <xdr:to>
      <xdr:col>55</xdr:col>
      <xdr:colOff>50800</xdr:colOff>
      <xdr:row>98</xdr:row>
      <xdr:rowOff>59668</xdr:rowOff>
    </xdr:to>
    <xdr:sp macro="" textlink="">
      <xdr:nvSpPr>
        <xdr:cNvPr id="482" name="楕円 481"/>
        <xdr:cNvSpPr/>
      </xdr:nvSpPr>
      <xdr:spPr>
        <a:xfrm>
          <a:off x="10426700" y="167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152395</xdr:rowOff>
    </xdr:from>
    <xdr:ext cx="599010" cy="259045"/>
    <xdr:sp macro="" textlink="">
      <xdr:nvSpPr>
        <xdr:cNvPr id="483" name="土木費該当値テキスト"/>
        <xdr:cNvSpPr txBox="1"/>
      </xdr:nvSpPr>
      <xdr:spPr>
        <a:xfrm>
          <a:off x="10528300" y="1661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5739</xdr:rowOff>
    </xdr:from>
    <xdr:to>
      <xdr:col>50</xdr:col>
      <xdr:colOff>165100</xdr:colOff>
      <xdr:row>98</xdr:row>
      <xdr:rowOff>107339</xdr:rowOff>
    </xdr:to>
    <xdr:sp macro="" textlink="">
      <xdr:nvSpPr>
        <xdr:cNvPr id="484" name="楕円 483"/>
        <xdr:cNvSpPr/>
      </xdr:nvSpPr>
      <xdr:spPr>
        <a:xfrm>
          <a:off x="9588500" y="168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123866</xdr:rowOff>
    </xdr:from>
    <xdr:ext cx="534377" cy="259045"/>
    <xdr:sp macro="" textlink="">
      <xdr:nvSpPr>
        <xdr:cNvPr id="485" name="テキスト ボックス 484"/>
        <xdr:cNvSpPr txBox="1"/>
      </xdr:nvSpPr>
      <xdr:spPr>
        <a:xfrm>
          <a:off x="9372111" y="165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45805</xdr:rowOff>
    </xdr:from>
    <xdr:to>
      <xdr:col>46</xdr:col>
      <xdr:colOff>38100</xdr:colOff>
      <xdr:row>98</xdr:row>
      <xdr:rowOff>147405</xdr:rowOff>
    </xdr:to>
    <xdr:sp macro="" textlink="">
      <xdr:nvSpPr>
        <xdr:cNvPr id="486" name="楕円 485"/>
        <xdr:cNvSpPr/>
      </xdr:nvSpPr>
      <xdr:spPr>
        <a:xfrm>
          <a:off x="8699500" y="168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138532</xdr:rowOff>
    </xdr:from>
    <xdr:ext cx="534377" cy="259045"/>
    <xdr:sp macro="" textlink="">
      <xdr:nvSpPr>
        <xdr:cNvPr id="487" name="テキスト ボックス 486"/>
        <xdr:cNvSpPr txBox="1"/>
      </xdr:nvSpPr>
      <xdr:spPr>
        <a:xfrm>
          <a:off x="8483111" y="169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53707</xdr:rowOff>
    </xdr:from>
    <xdr:to>
      <xdr:col>41</xdr:col>
      <xdr:colOff>101600</xdr:colOff>
      <xdr:row>98</xdr:row>
      <xdr:rowOff>155307</xdr:rowOff>
    </xdr:to>
    <xdr:sp macro="" textlink="">
      <xdr:nvSpPr>
        <xdr:cNvPr id="488" name="楕円 487"/>
        <xdr:cNvSpPr/>
      </xdr:nvSpPr>
      <xdr:spPr>
        <a:xfrm>
          <a:off x="7810500" y="1685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384</xdr:rowOff>
    </xdr:from>
    <xdr:ext cx="534377" cy="259045"/>
    <xdr:sp macro="" textlink="">
      <xdr:nvSpPr>
        <xdr:cNvPr id="489" name="テキスト ボックス 488"/>
        <xdr:cNvSpPr txBox="1"/>
      </xdr:nvSpPr>
      <xdr:spPr>
        <a:xfrm>
          <a:off x="7594111" y="1663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62436</xdr:rowOff>
    </xdr:from>
    <xdr:to>
      <xdr:col>36</xdr:col>
      <xdr:colOff>165100</xdr:colOff>
      <xdr:row>98</xdr:row>
      <xdr:rowOff>164036</xdr:rowOff>
    </xdr:to>
    <xdr:sp macro="" textlink="">
      <xdr:nvSpPr>
        <xdr:cNvPr id="490" name="楕円 489"/>
        <xdr:cNvSpPr/>
      </xdr:nvSpPr>
      <xdr:spPr>
        <a:xfrm>
          <a:off x="6921500" y="168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155163</xdr:rowOff>
    </xdr:from>
    <xdr:ext cx="534377" cy="259045"/>
    <xdr:sp macro="" textlink="">
      <xdr:nvSpPr>
        <xdr:cNvPr id="491" name="テキスト ボックス 490"/>
        <xdr:cNvSpPr txBox="1"/>
      </xdr:nvSpPr>
      <xdr:spPr>
        <a:xfrm>
          <a:off x="6705111" y="1695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151384</xdr:rowOff>
    </xdr:from>
    <xdr:to>
      <xdr:col>85</xdr:col>
      <xdr:colOff>127000</xdr:colOff>
      <xdr:row>38</xdr:row>
      <xdr:rowOff>13792</xdr:rowOff>
    </xdr:to>
    <xdr:cxnSp macro="">
      <xdr:nvCxnSpPr>
        <xdr:cNvPr id="520" name="直線コネクタ 519"/>
        <xdr:cNvCxnSpPr/>
      </xdr:nvCxnSpPr>
      <xdr:spPr>
        <a:xfrm>
          <a:off x="15481300" y="6495034"/>
          <a:ext cx="838200" cy="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151384</xdr:rowOff>
    </xdr:from>
    <xdr:to>
      <xdr:col>81</xdr:col>
      <xdr:colOff>50800</xdr:colOff>
      <xdr:row>37</xdr:row>
      <xdr:rowOff>161099</xdr:rowOff>
    </xdr:to>
    <xdr:cxnSp macro="">
      <xdr:nvCxnSpPr>
        <xdr:cNvPr id="523" name="直線コネクタ 522"/>
        <xdr:cNvCxnSpPr/>
      </xdr:nvCxnSpPr>
      <xdr:spPr>
        <a:xfrm flipV="1">
          <a:off x="14592300" y="6495034"/>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153391</xdr:rowOff>
    </xdr:from>
    <xdr:to>
      <xdr:col>76</xdr:col>
      <xdr:colOff>114300</xdr:colOff>
      <xdr:row>37</xdr:row>
      <xdr:rowOff>161099</xdr:rowOff>
    </xdr:to>
    <xdr:cxnSp macro="">
      <xdr:nvCxnSpPr>
        <xdr:cNvPr id="526" name="直線コネクタ 525"/>
        <xdr:cNvCxnSpPr/>
      </xdr:nvCxnSpPr>
      <xdr:spPr>
        <a:xfrm>
          <a:off x="13703300" y="6497041"/>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153391</xdr:rowOff>
    </xdr:from>
    <xdr:to>
      <xdr:col>71</xdr:col>
      <xdr:colOff>177800</xdr:colOff>
      <xdr:row>38</xdr:row>
      <xdr:rowOff>16104</xdr:rowOff>
    </xdr:to>
    <xdr:cxnSp macro="">
      <xdr:nvCxnSpPr>
        <xdr:cNvPr id="529" name="直線コネクタ 528"/>
        <xdr:cNvCxnSpPr/>
      </xdr:nvCxnSpPr>
      <xdr:spPr>
        <a:xfrm flipV="1">
          <a:off x="12814300" y="6497041"/>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142558</xdr:rowOff>
    </xdr:from>
    <xdr:to>
      <xdr:col>72</xdr:col>
      <xdr:colOff>38100</xdr:colOff>
      <xdr:row>37</xdr:row>
      <xdr:rowOff>72708</xdr:rowOff>
    </xdr:to>
    <xdr:sp macro="" textlink="">
      <xdr:nvSpPr>
        <xdr:cNvPr id="530" name="フローチャート: 判断 529"/>
        <xdr:cNvSpPr/>
      </xdr:nvSpPr>
      <xdr:spPr>
        <a:xfrm>
          <a:off x="13652500" y="631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89235</xdr:rowOff>
    </xdr:from>
    <xdr:ext cx="534377" cy="259045"/>
    <xdr:sp macro="" textlink="">
      <xdr:nvSpPr>
        <xdr:cNvPr id="531" name="テキスト ボックス 530"/>
        <xdr:cNvSpPr txBox="1"/>
      </xdr:nvSpPr>
      <xdr:spPr>
        <a:xfrm>
          <a:off x="13436111" y="608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18809</xdr:rowOff>
    </xdr:from>
    <xdr:to>
      <xdr:col>67</xdr:col>
      <xdr:colOff>101600</xdr:colOff>
      <xdr:row>37</xdr:row>
      <xdr:rowOff>120409</xdr:rowOff>
    </xdr:to>
    <xdr:sp macro="" textlink="">
      <xdr:nvSpPr>
        <xdr:cNvPr id="532" name="フローチャート: 判断 531"/>
        <xdr:cNvSpPr/>
      </xdr:nvSpPr>
      <xdr:spPr>
        <a:xfrm>
          <a:off x="12763500" y="636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136936</xdr:rowOff>
    </xdr:from>
    <xdr:ext cx="534377" cy="259045"/>
    <xdr:sp macro="" textlink="">
      <xdr:nvSpPr>
        <xdr:cNvPr id="533" name="テキスト ボックス 532"/>
        <xdr:cNvSpPr txBox="1"/>
      </xdr:nvSpPr>
      <xdr:spPr>
        <a:xfrm>
          <a:off x="12547111" y="613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134442</xdr:rowOff>
    </xdr:from>
    <xdr:to>
      <xdr:col>85</xdr:col>
      <xdr:colOff>177800</xdr:colOff>
      <xdr:row>38</xdr:row>
      <xdr:rowOff>64592</xdr:rowOff>
    </xdr:to>
    <xdr:sp macro="" textlink="">
      <xdr:nvSpPr>
        <xdr:cNvPr id="539" name="楕円 538"/>
        <xdr:cNvSpPr/>
      </xdr:nvSpPr>
      <xdr:spPr>
        <a:xfrm>
          <a:off x="16268700" y="64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49369</xdr:rowOff>
    </xdr:from>
    <xdr:ext cx="534377" cy="259045"/>
    <xdr:sp macro="" textlink="">
      <xdr:nvSpPr>
        <xdr:cNvPr id="540" name="消防費該当値テキスト"/>
        <xdr:cNvSpPr txBox="1"/>
      </xdr:nvSpPr>
      <xdr:spPr>
        <a:xfrm>
          <a:off x="16370300" y="63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100584</xdr:rowOff>
    </xdr:from>
    <xdr:to>
      <xdr:col>81</xdr:col>
      <xdr:colOff>101600</xdr:colOff>
      <xdr:row>38</xdr:row>
      <xdr:rowOff>30735</xdr:rowOff>
    </xdr:to>
    <xdr:sp macro="" textlink="">
      <xdr:nvSpPr>
        <xdr:cNvPr id="541" name="楕円 540"/>
        <xdr:cNvSpPr/>
      </xdr:nvSpPr>
      <xdr:spPr>
        <a:xfrm>
          <a:off x="15430500" y="6444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21861</xdr:rowOff>
    </xdr:from>
    <xdr:ext cx="534377" cy="259045"/>
    <xdr:sp macro="" textlink="">
      <xdr:nvSpPr>
        <xdr:cNvPr id="542" name="テキスト ボックス 541"/>
        <xdr:cNvSpPr txBox="1"/>
      </xdr:nvSpPr>
      <xdr:spPr>
        <a:xfrm>
          <a:off x="15214111" y="65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110299</xdr:rowOff>
    </xdr:from>
    <xdr:to>
      <xdr:col>76</xdr:col>
      <xdr:colOff>165100</xdr:colOff>
      <xdr:row>38</xdr:row>
      <xdr:rowOff>40449</xdr:rowOff>
    </xdr:to>
    <xdr:sp macro="" textlink="">
      <xdr:nvSpPr>
        <xdr:cNvPr id="543" name="楕円 542"/>
        <xdr:cNvSpPr/>
      </xdr:nvSpPr>
      <xdr:spPr>
        <a:xfrm>
          <a:off x="14541500" y="64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31576</xdr:rowOff>
    </xdr:from>
    <xdr:ext cx="534377" cy="259045"/>
    <xdr:sp macro="" textlink="">
      <xdr:nvSpPr>
        <xdr:cNvPr id="544" name="テキスト ボックス 543"/>
        <xdr:cNvSpPr txBox="1"/>
      </xdr:nvSpPr>
      <xdr:spPr>
        <a:xfrm>
          <a:off x="14325111" y="65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102591</xdr:rowOff>
    </xdr:from>
    <xdr:to>
      <xdr:col>72</xdr:col>
      <xdr:colOff>38100</xdr:colOff>
      <xdr:row>38</xdr:row>
      <xdr:rowOff>32741</xdr:rowOff>
    </xdr:to>
    <xdr:sp macro="" textlink="">
      <xdr:nvSpPr>
        <xdr:cNvPr id="545" name="楕円 544"/>
        <xdr:cNvSpPr/>
      </xdr:nvSpPr>
      <xdr:spPr>
        <a:xfrm>
          <a:off x="13652500" y="64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23868</xdr:rowOff>
    </xdr:from>
    <xdr:ext cx="534377" cy="259045"/>
    <xdr:sp macro="" textlink="">
      <xdr:nvSpPr>
        <xdr:cNvPr id="546" name="テキスト ボックス 545"/>
        <xdr:cNvSpPr txBox="1"/>
      </xdr:nvSpPr>
      <xdr:spPr>
        <a:xfrm>
          <a:off x="13436111" y="65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136754</xdr:rowOff>
    </xdr:from>
    <xdr:to>
      <xdr:col>67</xdr:col>
      <xdr:colOff>101600</xdr:colOff>
      <xdr:row>38</xdr:row>
      <xdr:rowOff>66904</xdr:rowOff>
    </xdr:to>
    <xdr:sp macro="" textlink="">
      <xdr:nvSpPr>
        <xdr:cNvPr id="547" name="楕円 546"/>
        <xdr:cNvSpPr/>
      </xdr:nvSpPr>
      <xdr:spPr>
        <a:xfrm>
          <a:off x="12763500" y="64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58031</xdr:rowOff>
    </xdr:from>
    <xdr:ext cx="534377" cy="259045"/>
    <xdr:sp macro="" textlink="">
      <xdr:nvSpPr>
        <xdr:cNvPr id="548" name="テキスト ボックス 547"/>
        <xdr:cNvSpPr txBox="1"/>
      </xdr:nvSpPr>
      <xdr:spPr>
        <a:xfrm>
          <a:off x="12547111" y="657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117754</xdr:rowOff>
    </xdr:from>
    <xdr:to>
      <xdr:col>85</xdr:col>
      <xdr:colOff>127000</xdr:colOff>
      <xdr:row>57</xdr:row>
      <xdr:rowOff>134696</xdr:rowOff>
    </xdr:to>
    <xdr:cxnSp macro="">
      <xdr:nvCxnSpPr>
        <xdr:cNvPr id="578" name="直線コネクタ 577"/>
        <xdr:cNvCxnSpPr/>
      </xdr:nvCxnSpPr>
      <xdr:spPr>
        <a:xfrm>
          <a:off x="15481300" y="9890404"/>
          <a:ext cx="838200" cy="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23190</xdr:rowOff>
    </xdr:from>
    <xdr:to>
      <xdr:col>81</xdr:col>
      <xdr:colOff>50800</xdr:colOff>
      <xdr:row>57</xdr:row>
      <xdr:rowOff>117754</xdr:rowOff>
    </xdr:to>
    <xdr:cxnSp macro="">
      <xdr:nvCxnSpPr>
        <xdr:cNvPr id="581" name="直線コネクタ 580"/>
        <xdr:cNvCxnSpPr/>
      </xdr:nvCxnSpPr>
      <xdr:spPr>
        <a:xfrm>
          <a:off x="14592300" y="9795840"/>
          <a:ext cx="889000" cy="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23190</xdr:rowOff>
    </xdr:from>
    <xdr:to>
      <xdr:col>76</xdr:col>
      <xdr:colOff>114300</xdr:colOff>
      <xdr:row>58</xdr:row>
      <xdr:rowOff>100000</xdr:rowOff>
    </xdr:to>
    <xdr:cxnSp macro="">
      <xdr:nvCxnSpPr>
        <xdr:cNvPr id="584" name="直線コネクタ 583"/>
        <xdr:cNvCxnSpPr/>
      </xdr:nvCxnSpPr>
      <xdr:spPr>
        <a:xfrm flipV="1">
          <a:off x="13703300" y="9795840"/>
          <a:ext cx="889000" cy="2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100000</xdr:rowOff>
    </xdr:from>
    <xdr:to>
      <xdr:col>71</xdr:col>
      <xdr:colOff>177800</xdr:colOff>
      <xdr:row>58</xdr:row>
      <xdr:rowOff>165176</xdr:rowOff>
    </xdr:to>
    <xdr:cxnSp macro="">
      <xdr:nvCxnSpPr>
        <xdr:cNvPr id="587" name="直線コネクタ 586"/>
        <xdr:cNvCxnSpPr/>
      </xdr:nvCxnSpPr>
      <xdr:spPr>
        <a:xfrm flipV="1">
          <a:off x="12814300" y="10044100"/>
          <a:ext cx="889000" cy="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88" name="フローチャート: 判断 587"/>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89" name="テキスト ボックス 588"/>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0" name="フローチャート: 判断 589"/>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1" name="テキスト ボックス 590"/>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83896</xdr:rowOff>
    </xdr:from>
    <xdr:to>
      <xdr:col>85</xdr:col>
      <xdr:colOff>177800</xdr:colOff>
      <xdr:row>58</xdr:row>
      <xdr:rowOff>14046</xdr:rowOff>
    </xdr:to>
    <xdr:sp macro="" textlink="">
      <xdr:nvSpPr>
        <xdr:cNvPr id="597" name="楕円 596"/>
        <xdr:cNvSpPr/>
      </xdr:nvSpPr>
      <xdr:spPr>
        <a:xfrm>
          <a:off x="16268700" y="98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62323</xdr:rowOff>
    </xdr:from>
    <xdr:ext cx="534377" cy="259045"/>
    <xdr:sp macro="" textlink="">
      <xdr:nvSpPr>
        <xdr:cNvPr id="598" name="教育費該当値テキスト"/>
        <xdr:cNvSpPr txBox="1"/>
      </xdr:nvSpPr>
      <xdr:spPr>
        <a:xfrm>
          <a:off x="16370300" y="98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66954</xdr:rowOff>
    </xdr:from>
    <xdr:to>
      <xdr:col>81</xdr:col>
      <xdr:colOff>101600</xdr:colOff>
      <xdr:row>57</xdr:row>
      <xdr:rowOff>168554</xdr:rowOff>
    </xdr:to>
    <xdr:sp macro="" textlink="">
      <xdr:nvSpPr>
        <xdr:cNvPr id="599" name="楕円 598"/>
        <xdr:cNvSpPr/>
      </xdr:nvSpPr>
      <xdr:spPr>
        <a:xfrm>
          <a:off x="15430500" y="98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159681</xdr:rowOff>
    </xdr:from>
    <xdr:ext cx="534377" cy="259045"/>
    <xdr:sp macro="" textlink="">
      <xdr:nvSpPr>
        <xdr:cNvPr id="600" name="テキスト ボックス 599"/>
        <xdr:cNvSpPr txBox="1"/>
      </xdr:nvSpPr>
      <xdr:spPr>
        <a:xfrm>
          <a:off x="15214111" y="9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143840</xdr:rowOff>
    </xdr:from>
    <xdr:to>
      <xdr:col>76</xdr:col>
      <xdr:colOff>165100</xdr:colOff>
      <xdr:row>57</xdr:row>
      <xdr:rowOff>73990</xdr:rowOff>
    </xdr:to>
    <xdr:sp macro="" textlink="">
      <xdr:nvSpPr>
        <xdr:cNvPr id="601" name="楕円 600"/>
        <xdr:cNvSpPr/>
      </xdr:nvSpPr>
      <xdr:spPr>
        <a:xfrm>
          <a:off x="14541500" y="97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65117</xdr:rowOff>
    </xdr:from>
    <xdr:ext cx="534377" cy="259045"/>
    <xdr:sp macro="" textlink="">
      <xdr:nvSpPr>
        <xdr:cNvPr id="602" name="テキスト ボックス 601"/>
        <xdr:cNvSpPr txBox="1"/>
      </xdr:nvSpPr>
      <xdr:spPr>
        <a:xfrm>
          <a:off x="14325111" y="98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49200</xdr:rowOff>
    </xdr:from>
    <xdr:to>
      <xdr:col>72</xdr:col>
      <xdr:colOff>38100</xdr:colOff>
      <xdr:row>58</xdr:row>
      <xdr:rowOff>150800</xdr:rowOff>
    </xdr:to>
    <xdr:sp macro="" textlink="">
      <xdr:nvSpPr>
        <xdr:cNvPr id="603" name="楕円 602"/>
        <xdr:cNvSpPr/>
      </xdr:nvSpPr>
      <xdr:spPr>
        <a:xfrm>
          <a:off x="13652500" y="99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141927</xdr:rowOff>
    </xdr:from>
    <xdr:ext cx="534377" cy="259045"/>
    <xdr:sp macro="" textlink="">
      <xdr:nvSpPr>
        <xdr:cNvPr id="604" name="テキスト ボックス 603"/>
        <xdr:cNvSpPr txBox="1"/>
      </xdr:nvSpPr>
      <xdr:spPr>
        <a:xfrm>
          <a:off x="13436111" y="100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114376</xdr:rowOff>
    </xdr:from>
    <xdr:to>
      <xdr:col>67</xdr:col>
      <xdr:colOff>101600</xdr:colOff>
      <xdr:row>59</xdr:row>
      <xdr:rowOff>44526</xdr:rowOff>
    </xdr:to>
    <xdr:sp macro="" textlink="">
      <xdr:nvSpPr>
        <xdr:cNvPr id="605" name="楕円 604"/>
        <xdr:cNvSpPr/>
      </xdr:nvSpPr>
      <xdr:spPr>
        <a:xfrm>
          <a:off x="12763500" y="100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35653</xdr:rowOff>
    </xdr:from>
    <xdr:ext cx="534377" cy="259045"/>
    <xdr:sp macro="" textlink="">
      <xdr:nvSpPr>
        <xdr:cNvPr id="606" name="テキスト ボックス 605"/>
        <xdr:cNvSpPr txBox="1"/>
      </xdr:nvSpPr>
      <xdr:spPr>
        <a:xfrm>
          <a:off x="12547111" y="101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50991</xdr:rowOff>
    </xdr:from>
    <xdr:to>
      <xdr:col>85</xdr:col>
      <xdr:colOff>127000</xdr:colOff>
      <xdr:row>79</xdr:row>
      <xdr:rowOff>74467</xdr:rowOff>
    </xdr:to>
    <xdr:cxnSp macro="">
      <xdr:nvCxnSpPr>
        <xdr:cNvPr id="637" name="直線コネクタ 636"/>
        <xdr:cNvCxnSpPr/>
      </xdr:nvCxnSpPr>
      <xdr:spPr>
        <a:xfrm flipV="1">
          <a:off x="15481300" y="13595541"/>
          <a:ext cx="838200" cy="2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74467</xdr:rowOff>
    </xdr:from>
    <xdr:to>
      <xdr:col>81</xdr:col>
      <xdr:colOff>50800</xdr:colOff>
      <xdr:row>79</xdr:row>
      <xdr:rowOff>98879</xdr:rowOff>
    </xdr:to>
    <xdr:cxnSp macro="">
      <xdr:nvCxnSpPr>
        <xdr:cNvPr id="640" name="直線コネクタ 639"/>
        <xdr:cNvCxnSpPr/>
      </xdr:nvCxnSpPr>
      <xdr:spPr>
        <a:xfrm flipV="1">
          <a:off x="14592300" y="13619017"/>
          <a:ext cx="889000" cy="2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97706</xdr:rowOff>
    </xdr:from>
    <xdr:to>
      <xdr:col>76</xdr:col>
      <xdr:colOff>114300</xdr:colOff>
      <xdr:row>79</xdr:row>
      <xdr:rowOff>98879</xdr:rowOff>
    </xdr:to>
    <xdr:cxnSp macro="">
      <xdr:nvCxnSpPr>
        <xdr:cNvPr id="643" name="直線コネクタ 642"/>
        <xdr:cNvCxnSpPr/>
      </xdr:nvCxnSpPr>
      <xdr:spPr>
        <a:xfrm>
          <a:off x="13703300" y="13642256"/>
          <a:ext cx="8890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96903</xdr:rowOff>
    </xdr:from>
    <xdr:to>
      <xdr:col>71</xdr:col>
      <xdr:colOff>177800</xdr:colOff>
      <xdr:row>79</xdr:row>
      <xdr:rowOff>97706</xdr:rowOff>
    </xdr:to>
    <xdr:cxnSp macro="">
      <xdr:nvCxnSpPr>
        <xdr:cNvPr id="646" name="直線コネクタ 645"/>
        <xdr:cNvCxnSpPr/>
      </xdr:nvCxnSpPr>
      <xdr:spPr>
        <a:xfrm>
          <a:off x="12814300" y="13641453"/>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23102</xdr:rowOff>
    </xdr:from>
    <xdr:to>
      <xdr:col>72</xdr:col>
      <xdr:colOff>38100</xdr:colOff>
      <xdr:row>79</xdr:row>
      <xdr:rowOff>124702</xdr:rowOff>
    </xdr:to>
    <xdr:sp macro="" textlink="">
      <xdr:nvSpPr>
        <xdr:cNvPr id="647" name="フローチャート: 判断 646"/>
        <xdr:cNvSpPr/>
      </xdr:nvSpPr>
      <xdr:spPr>
        <a:xfrm>
          <a:off x="13652500" y="135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141229</xdr:rowOff>
    </xdr:from>
    <xdr:ext cx="469744" cy="259045"/>
    <xdr:sp macro="" textlink="">
      <xdr:nvSpPr>
        <xdr:cNvPr id="648" name="テキスト ボックス 647"/>
        <xdr:cNvSpPr txBox="1"/>
      </xdr:nvSpPr>
      <xdr:spPr>
        <a:xfrm>
          <a:off x="13468428" y="1334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24336</xdr:rowOff>
    </xdr:from>
    <xdr:to>
      <xdr:col>67</xdr:col>
      <xdr:colOff>101600</xdr:colOff>
      <xdr:row>79</xdr:row>
      <xdr:rowOff>125936</xdr:rowOff>
    </xdr:to>
    <xdr:sp macro="" textlink="">
      <xdr:nvSpPr>
        <xdr:cNvPr id="649" name="フローチャート: 判断 648"/>
        <xdr:cNvSpPr/>
      </xdr:nvSpPr>
      <xdr:spPr>
        <a:xfrm>
          <a:off x="12763500" y="1356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142463</xdr:rowOff>
    </xdr:from>
    <xdr:ext cx="469744" cy="259045"/>
    <xdr:sp macro="" textlink="">
      <xdr:nvSpPr>
        <xdr:cNvPr id="650" name="テキスト ボックス 649"/>
        <xdr:cNvSpPr txBox="1"/>
      </xdr:nvSpPr>
      <xdr:spPr>
        <a:xfrm>
          <a:off x="12579428" y="1334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191</xdr:rowOff>
    </xdr:from>
    <xdr:to>
      <xdr:col>85</xdr:col>
      <xdr:colOff>177800</xdr:colOff>
      <xdr:row>79</xdr:row>
      <xdr:rowOff>101791</xdr:rowOff>
    </xdr:to>
    <xdr:sp macro="" textlink="">
      <xdr:nvSpPr>
        <xdr:cNvPr id="656" name="楕円 655"/>
        <xdr:cNvSpPr/>
      </xdr:nvSpPr>
      <xdr:spPr>
        <a:xfrm>
          <a:off x="16268700" y="135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534377" cy="259045"/>
    <xdr:sp macro="" textlink="">
      <xdr:nvSpPr>
        <xdr:cNvPr id="657" name="災害復旧費該当値テキスト"/>
        <xdr:cNvSpPr txBox="1"/>
      </xdr:nvSpPr>
      <xdr:spPr>
        <a:xfrm>
          <a:off x="16370300" y="1352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23667</xdr:rowOff>
    </xdr:from>
    <xdr:to>
      <xdr:col>81</xdr:col>
      <xdr:colOff>101600</xdr:colOff>
      <xdr:row>79</xdr:row>
      <xdr:rowOff>125267</xdr:rowOff>
    </xdr:to>
    <xdr:sp macro="" textlink="">
      <xdr:nvSpPr>
        <xdr:cNvPr id="658" name="楕円 657"/>
        <xdr:cNvSpPr/>
      </xdr:nvSpPr>
      <xdr:spPr>
        <a:xfrm>
          <a:off x="15430500" y="1356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116394</xdr:rowOff>
    </xdr:from>
    <xdr:ext cx="469744" cy="259045"/>
    <xdr:sp macro="" textlink="">
      <xdr:nvSpPr>
        <xdr:cNvPr id="659" name="テキスト ボックス 658"/>
        <xdr:cNvSpPr txBox="1"/>
      </xdr:nvSpPr>
      <xdr:spPr>
        <a:xfrm>
          <a:off x="15246428" y="1366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46906</xdr:rowOff>
    </xdr:from>
    <xdr:to>
      <xdr:col>72</xdr:col>
      <xdr:colOff>38100</xdr:colOff>
      <xdr:row>79</xdr:row>
      <xdr:rowOff>148506</xdr:rowOff>
    </xdr:to>
    <xdr:sp macro="" textlink="">
      <xdr:nvSpPr>
        <xdr:cNvPr id="662" name="楕円 661"/>
        <xdr:cNvSpPr/>
      </xdr:nvSpPr>
      <xdr:spPr>
        <a:xfrm>
          <a:off x="13652500" y="1359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139633</xdr:rowOff>
    </xdr:from>
    <xdr:ext cx="378565" cy="259045"/>
    <xdr:sp macro="" textlink="">
      <xdr:nvSpPr>
        <xdr:cNvPr id="663" name="テキスト ボックス 662"/>
        <xdr:cNvSpPr txBox="1"/>
      </xdr:nvSpPr>
      <xdr:spPr>
        <a:xfrm>
          <a:off x="13514017" y="13684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46103</xdr:rowOff>
    </xdr:from>
    <xdr:to>
      <xdr:col>67</xdr:col>
      <xdr:colOff>101600</xdr:colOff>
      <xdr:row>79</xdr:row>
      <xdr:rowOff>147703</xdr:rowOff>
    </xdr:to>
    <xdr:sp macro="" textlink="">
      <xdr:nvSpPr>
        <xdr:cNvPr id="664" name="楕円 663"/>
        <xdr:cNvSpPr/>
      </xdr:nvSpPr>
      <xdr:spPr>
        <a:xfrm>
          <a:off x="12763500" y="135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138830</xdr:rowOff>
    </xdr:from>
    <xdr:ext cx="378565" cy="259045"/>
    <xdr:sp macro="" textlink="">
      <xdr:nvSpPr>
        <xdr:cNvPr id="665" name="テキスト ボックス 664"/>
        <xdr:cNvSpPr txBox="1"/>
      </xdr:nvSpPr>
      <xdr:spPr>
        <a:xfrm>
          <a:off x="12625017" y="1368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161320</xdr:rowOff>
    </xdr:from>
    <xdr:to>
      <xdr:col>85</xdr:col>
      <xdr:colOff>127000</xdr:colOff>
      <xdr:row>95</xdr:row>
      <xdr:rowOff>171383</xdr:rowOff>
    </xdr:to>
    <xdr:cxnSp macro="">
      <xdr:nvCxnSpPr>
        <xdr:cNvPr id="690" name="直線コネクタ 689"/>
        <xdr:cNvCxnSpPr/>
      </xdr:nvCxnSpPr>
      <xdr:spPr>
        <a:xfrm>
          <a:off x="15481300" y="16449070"/>
          <a:ext cx="8382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161320</xdr:rowOff>
    </xdr:from>
    <xdr:to>
      <xdr:col>81</xdr:col>
      <xdr:colOff>50800</xdr:colOff>
      <xdr:row>96</xdr:row>
      <xdr:rowOff>9672</xdr:rowOff>
    </xdr:to>
    <xdr:cxnSp macro="">
      <xdr:nvCxnSpPr>
        <xdr:cNvPr id="693" name="直線コネクタ 692"/>
        <xdr:cNvCxnSpPr/>
      </xdr:nvCxnSpPr>
      <xdr:spPr>
        <a:xfrm flipV="1">
          <a:off x="14592300" y="16449070"/>
          <a:ext cx="8890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8609</xdr:rowOff>
    </xdr:from>
    <xdr:to>
      <xdr:col>76</xdr:col>
      <xdr:colOff>114300</xdr:colOff>
      <xdr:row>96</xdr:row>
      <xdr:rowOff>9672</xdr:rowOff>
    </xdr:to>
    <xdr:cxnSp macro="">
      <xdr:nvCxnSpPr>
        <xdr:cNvPr id="696" name="直線コネクタ 695"/>
        <xdr:cNvCxnSpPr/>
      </xdr:nvCxnSpPr>
      <xdr:spPr>
        <a:xfrm>
          <a:off x="13703300" y="16467809"/>
          <a:ext cx="889000" cy="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8" name="テキスト ボックス 697"/>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147782</xdr:rowOff>
    </xdr:from>
    <xdr:to>
      <xdr:col>71</xdr:col>
      <xdr:colOff>177800</xdr:colOff>
      <xdr:row>96</xdr:row>
      <xdr:rowOff>8609</xdr:rowOff>
    </xdr:to>
    <xdr:cxnSp macro="">
      <xdr:nvCxnSpPr>
        <xdr:cNvPr id="699" name="直線コネクタ 698"/>
        <xdr:cNvCxnSpPr/>
      </xdr:nvCxnSpPr>
      <xdr:spPr>
        <a:xfrm>
          <a:off x="12814300" y="16435532"/>
          <a:ext cx="8890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23675</xdr:rowOff>
    </xdr:from>
    <xdr:to>
      <xdr:col>72</xdr:col>
      <xdr:colOff>38100</xdr:colOff>
      <xdr:row>95</xdr:row>
      <xdr:rowOff>125275</xdr:rowOff>
    </xdr:to>
    <xdr:sp macro="" textlink="">
      <xdr:nvSpPr>
        <xdr:cNvPr id="700" name="フローチャート: 判断 699"/>
        <xdr:cNvSpPr/>
      </xdr:nvSpPr>
      <xdr:spPr>
        <a:xfrm>
          <a:off x="13652500" y="163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141802</xdr:rowOff>
    </xdr:from>
    <xdr:ext cx="534377" cy="259045"/>
    <xdr:sp macro="" textlink="">
      <xdr:nvSpPr>
        <xdr:cNvPr id="701" name="テキスト ボックス 700"/>
        <xdr:cNvSpPr txBox="1"/>
      </xdr:nvSpPr>
      <xdr:spPr>
        <a:xfrm>
          <a:off x="13436111" y="1608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15114</xdr:rowOff>
    </xdr:from>
    <xdr:to>
      <xdr:col>67</xdr:col>
      <xdr:colOff>101600</xdr:colOff>
      <xdr:row>95</xdr:row>
      <xdr:rowOff>116714</xdr:rowOff>
    </xdr:to>
    <xdr:sp macro="" textlink="">
      <xdr:nvSpPr>
        <xdr:cNvPr id="702" name="フローチャート: 判断 701"/>
        <xdr:cNvSpPr/>
      </xdr:nvSpPr>
      <xdr:spPr>
        <a:xfrm>
          <a:off x="12763500" y="163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133241</xdr:rowOff>
    </xdr:from>
    <xdr:ext cx="534377" cy="259045"/>
    <xdr:sp macro="" textlink="">
      <xdr:nvSpPr>
        <xdr:cNvPr id="703" name="テキスト ボックス 702"/>
        <xdr:cNvSpPr txBox="1"/>
      </xdr:nvSpPr>
      <xdr:spPr>
        <a:xfrm>
          <a:off x="12547111" y="160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120583</xdr:rowOff>
    </xdr:from>
    <xdr:to>
      <xdr:col>85</xdr:col>
      <xdr:colOff>177800</xdr:colOff>
      <xdr:row>96</xdr:row>
      <xdr:rowOff>50733</xdr:rowOff>
    </xdr:to>
    <xdr:sp macro="" textlink="">
      <xdr:nvSpPr>
        <xdr:cNvPr id="709" name="楕円 708"/>
        <xdr:cNvSpPr/>
      </xdr:nvSpPr>
      <xdr:spPr>
        <a:xfrm>
          <a:off x="16268700" y="1640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99010</xdr:rowOff>
    </xdr:from>
    <xdr:ext cx="534377" cy="259045"/>
    <xdr:sp macro="" textlink="">
      <xdr:nvSpPr>
        <xdr:cNvPr id="710" name="公債費該当値テキスト"/>
        <xdr:cNvSpPr txBox="1"/>
      </xdr:nvSpPr>
      <xdr:spPr>
        <a:xfrm>
          <a:off x="16370300" y="1638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110520</xdr:rowOff>
    </xdr:from>
    <xdr:to>
      <xdr:col>81</xdr:col>
      <xdr:colOff>101600</xdr:colOff>
      <xdr:row>96</xdr:row>
      <xdr:rowOff>40670</xdr:rowOff>
    </xdr:to>
    <xdr:sp macro="" textlink="">
      <xdr:nvSpPr>
        <xdr:cNvPr id="711" name="楕円 710"/>
        <xdr:cNvSpPr/>
      </xdr:nvSpPr>
      <xdr:spPr>
        <a:xfrm>
          <a:off x="15430500" y="163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31797</xdr:rowOff>
    </xdr:from>
    <xdr:ext cx="534377" cy="259045"/>
    <xdr:sp macro="" textlink="">
      <xdr:nvSpPr>
        <xdr:cNvPr id="712" name="テキスト ボックス 711"/>
        <xdr:cNvSpPr txBox="1"/>
      </xdr:nvSpPr>
      <xdr:spPr>
        <a:xfrm>
          <a:off x="15214111" y="1649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130322</xdr:rowOff>
    </xdr:from>
    <xdr:to>
      <xdr:col>76</xdr:col>
      <xdr:colOff>165100</xdr:colOff>
      <xdr:row>96</xdr:row>
      <xdr:rowOff>60472</xdr:rowOff>
    </xdr:to>
    <xdr:sp macro="" textlink="">
      <xdr:nvSpPr>
        <xdr:cNvPr id="713" name="楕円 712"/>
        <xdr:cNvSpPr/>
      </xdr:nvSpPr>
      <xdr:spPr>
        <a:xfrm>
          <a:off x="14541500" y="164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51599</xdr:rowOff>
    </xdr:from>
    <xdr:ext cx="534377" cy="259045"/>
    <xdr:sp macro="" textlink="">
      <xdr:nvSpPr>
        <xdr:cNvPr id="714" name="テキスト ボックス 713"/>
        <xdr:cNvSpPr txBox="1"/>
      </xdr:nvSpPr>
      <xdr:spPr>
        <a:xfrm>
          <a:off x="14325111" y="1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129259</xdr:rowOff>
    </xdr:from>
    <xdr:to>
      <xdr:col>72</xdr:col>
      <xdr:colOff>38100</xdr:colOff>
      <xdr:row>96</xdr:row>
      <xdr:rowOff>59409</xdr:rowOff>
    </xdr:to>
    <xdr:sp macro="" textlink="">
      <xdr:nvSpPr>
        <xdr:cNvPr id="715" name="楕円 714"/>
        <xdr:cNvSpPr/>
      </xdr:nvSpPr>
      <xdr:spPr>
        <a:xfrm>
          <a:off x="13652500" y="164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50536</xdr:rowOff>
    </xdr:from>
    <xdr:ext cx="534377" cy="259045"/>
    <xdr:sp macro="" textlink="">
      <xdr:nvSpPr>
        <xdr:cNvPr id="716" name="テキスト ボックス 715"/>
        <xdr:cNvSpPr txBox="1"/>
      </xdr:nvSpPr>
      <xdr:spPr>
        <a:xfrm>
          <a:off x="13436111" y="1650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96982</xdr:rowOff>
    </xdr:from>
    <xdr:to>
      <xdr:col>67</xdr:col>
      <xdr:colOff>101600</xdr:colOff>
      <xdr:row>96</xdr:row>
      <xdr:rowOff>27132</xdr:rowOff>
    </xdr:to>
    <xdr:sp macro="" textlink="">
      <xdr:nvSpPr>
        <xdr:cNvPr id="717" name="楕円 716"/>
        <xdr:cNvSpPr/>
      </xdr:nvSpPr>
      <xdr:spPr>
        <a:xfrm>
          <a:off x="12763500" y="163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18259</xdr:rowOff>
    </xdr:from>
    <xdr:ext cx="534377" cy="259045"/>
    <xdr:sp macro="" textlink="">
      <xdr:nvSpPr>
        <xdr:cNvPr id="718" name="テキスト ボックス 717"/>
        <xdr:cNvSpPr txBox="1"/>
      </xdr:nvSpPr>
      <xdr:spPr>
        <a:xfrm>
          <a:off x="12547111" y="1647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78613</xdr:rowOff>
    </xdr:from>
    <xdr:to>
      <xdr:col>102</xdr:col>
      <xdr:colOff>165100</xdr:colOff>
      <xdr:row>39</xdr:row>
      <xdr:rowOff>8763</xdr:rowOff>
    </xdr:to>
    <xdr:sp macro="" textlink="">
      <xdr:nvSpPr>
        <xdr:cNvPr id="755" name="フローチャート: 判断 754"/>
        <xdr:cNvSpPr/>
      </xdr:nvSpPr>
      <xdr:spPr>
        <a:xfrm>
          <a:off x="19494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25290</xdr:rowOff>
    </xdr:from>
    <xdr:ext cx="313932" cy="259045"/>
    <xdr:sp macro="" textlink="">
      <xdr:nvSpPr>
        <xdr:cNvPr id="756" name="テキスト ボックス 755"/>
        <xdr:cNvSpPr txBox="1"/>
      </xdr:nvSpPr>
      <xdr:spPr>
        <a:xfrm>
          <a:off x="19388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7" name="フローチャート: 判断 756"/>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8" name="テキスト ボックス 757"/>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民生費が類似団体と比較して高いのは平成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年度に設置した福祉事務所に係る経費が主な要因で、生活保護費も増えてきている。また農林水産費が上昇したが国の</a:t>
          </a:r>
          <a:r>
            <a:rPr kumimoji="1" lang="en-US" altLang="ja-JP" sz="1300">
              <a:latin typeface="ＭＳ Ｐゴシック" panose="020B0600070205080204" pitchFamily="50" charset="-128"/>
              <a:ea typeface="ＭＳ Ｐゴシック" panose="020B0600070205080204" pitchFamily="50" charset="-128"/>
            </a:rPr>
            <a:t>TPP</a:t>
          </a:r>
          <a:r>
            <a:rPr kumimoji="1" lang="ja-JP" altLang="en-US" sz="1300">
              <a:latin typeface="ＭＳ Ｐゴシック" panose="020B0600070205080204" pitchFamily="50" charset="-128"/>
              <a:ea typeface="ＭＳ Ｐゴシック" panose="020B0600070205080204" pitchFamily="50" charset="-128"/>
            </a:rPr>
            <a:t>対策によるもので農業が基幹産業である本町では今後も農林水産費の上昇が見込まれる。商工費が近年上昇傾向となっているが地方創生総合戦略に基づく観光戦略施策を強力に推進しているためで、今後は投下した資本が循環して確実に税収増につながっているかどうかの検証が必要と考える。土木費も年々上昇傾向となっているが社会資本整備等総合交付金事業による橋梁の長寿命化及び道路改良工事が多くなっていることが要因で、今後も公営住宅建設事業債を活用した町営住宅建替え事業により更に土木費が増える見込みとなっている。公債費については財政健全化の為、近年行ってきた起債抑制の効果が表れてきたものと考えるが類似団体と比して実質公債費比率及び将来負担比率が高いので引き続き財政健全化に向けて努めていきたい。災害復旧事業費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年発災の鳥取県中部地震に対する災害復旧事業の影響によるもので次年度以降も続く見込みとなっている。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普通交付税の安定した収入等により、財政運営については近年順調に推移していた。平成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年度から始まった一本算定化による算定替えの減額及び鳥取県中部地震の影響で</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億円ほど財政調整基金を取り崩すこととなり、将来の財政不安を感じることとなった。</a:t>
          </a:r>
        </a:p>
        <a:p>
          <a:r>
            <a:rPr kumimoji="1" lang="ja-JP" altLang="en-US" sz="1400">
              <a:latin typeface="ＭＳ ゴシック" pitchFamily="49" charset="-128"/>
              <a:ea typeface="ＭＳ ゴシック" pitchFamily="49" charset="-128"/>
            </a:rPr>
            <a:t>同時にこれまで事務事業の見直し等行政改革努力等により財政調整基金を積み増してきたことで、災害復旧の対応が迅速に行えたと感じており、今後も一定程度の財政調整基金等の維持は備えとして必要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一般会計においては安定した財政運営ができている一方、住宅新築等貸付事業特別会計においては経常的に赤字が続いている。</a:t>
          </a:r>
        </a:p>
        <a:p>
          <a:r>
            <a:rPr kumimoji="1" lang="ja-JP" altLang="en-US" sz="1400">
              <a:latin typeface="ＭＳ ゴシック" pitchFamily="49" charset="-128"/>
              <a:ea typeface="ＭＳ ゴシック" pitchFamily="49" charset="-128"/>
            </a:rPr>
            <a:t>下水道事業については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年度に管工事の事業が完了しているが、公債費は大きな割合を占めており今後も急激な改善は見込めず、引き続き厳しい運営が見込まれる。平成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年度に使用料の改定を実施しているがより一層の歳出削減に努め、平成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年度からは地方公営企業法の適用となり事業会計となることからさらなる健全化が求められる。</a:t>
          </a:r>
        </a:p>
        <a:p>
          <a:r>
            <a:rPr kumimoji="1" lang="ja-JP" altLang="en-US" sz="1400">
              <a:latin typeface="ＭＳ ゴシック" pitchFamily="49" charset="-128"/>
              <a:ea typeface="ＭＳ ゴシック" pitchFamily="49" charset="-128"/>
            </a:rPr>
            <a:t>他会計については、近年健全に推移している。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10112973</v>
      </c>
      <c r="BO4" s="441"/>
      <c r="BP4" s="441"/>
      <c r="BQ4" s="441"/>
      <c r="BR4" s="441"/>
      <c r="BS4" s="441"/>
      <c r="BT4" s="441"/>
      <c r="BU4" s="442"/>
      <c r="BV4" s="440">
        <v>9991606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7.9</v>
      </c>
      <c r="CU4" s="622"/>
      <c r="CV4" s="622"/>
      <c r="CW4" s="622"/>
      <c r="CX4" s="622"/>
      <c r="CY4" s="622"/>
      <c r="CZ4" s="622"/>
      <c r="DA4" s="623"/>
      <c r="DB4" s="621">
        <v>4.9000000000000004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9632214</v>
      </c>
      <c r="BO5" s="446"/>
      <c r="BP5" s="446"/>
      <c r="BQ5" s="446"/>
      <c r="BR5" s="446"/>
      <c r="BS5" s="446"/>
      <c r="BT5" s="446"/>
      <c r="BU5" s="447"/>
      <c r="BV5" s="445">
        <v>9334173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89.7</v>
      </c>
      <c r="CU5" s="416"/>
      <c r="CV5" s="416"/>
      <c r="CW5" s="416"/>
      <c r="CX5" s="416"/>
      <c r="CY5" s="416"/>
      <c r="CZ5" s="416"/>
      <c r="DA5" s="417"/>
      <c r="DB5" s="415">
        <v>92.3</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480759</v>
      </c>
      <c r="BO6" s="446"/>
      <c r="BP6" s="446"/>
      <c r="BQ6" s="446"/>
      <c r="BR6" s="446"/>
      <c r="BS6" s="446"/>
      <c r="BT6" s="446"/>
      <c r="BU6" s="447"/>
      <c r="BV6" s="445">
        <v>657433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93.8</v>
      </c>
      <c r="CU6" s="596"/>
      <c r="CV6" s="596"/>
      <c r="CW6" s="596"/>
      <c r="CX6" s="596"/>
      <c r="CY6" s="596"/>
      <c r="CZ6" s="596"/>
      <c r="DA6" s="597"/>
      <c r="DB6" s="595">
        <v>96.4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44564</v>
      </c>
      <c r="BO7" s="446"/>
      <c r="BP7" s="446"/>
      <c r="BQ7" s="446"/>
      <c r="BR7" s="446"/>
      <c r="BS7" s="446"/>
      <c r="BT7" s="446"/>
      <c r="BU7" s="447"/>
      <c r="BV7" s="445">
        <v>392026</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5496759</v>
      </c>
      <c r="CU7" s="446"/>
      <c r="CV7" s="446"/>
      <c r="CW7" s="446"/>
      <c r="CX7" s="446"/>
      <c r="CY7" s="446"/>
      <c r="CZ7" s="446"/>
      <c r="DA7" s="447"/>
      <c r="DB7" s="445">
        <v>5369811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436195</v>
      </c>
      <c r="BO8" s="446"/>
      <c r="BP8" s="446"/>
      <c r="BQ8" s="446"/>
      <c r="BR8" s="446"/>
      <c r="BS8" s="446"/>
      <c r="BT8" s="446"/>
      <c r="BU8" s="447"/>
      <c r="BV8" s="445">
        <v>265407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0.31</v>
      </c>
      <c r="CU8" s="559"/>
      <c r="CV8" s="559"/>
      <c r="CW8" s="559"/>
      <c r="CX8" s="559"/>
      <c r="CY8" s="559"/>
      <c r="CZ8" s="559"/>
      <c r="DA8" s="560"/>
      <c r="DB8" s="558">
        <v>0.31</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14820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170788</v>
      </c>
      <c r="BO9" s="446"/>
      <c r="BP9" s="446"/>
      <c r="BQ9" s="446"/>
      <c r="BR9" s="446"/>
      <c r="BS9" s="446"/>
      <c r="BT9" s="446"/>
      <c r="BU9" s="447"/>
      <c r="BV9" s="445">
        <v>8751</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15.3</v>
      </c>
      <c r="CU9" s="416"/>
      <c r="CV9" s="416"/>
      <c r="CW9" s="416"/>
      <c r="CX9" s="416"/>
      <c r="CY9" s="416"/>
      <c r="CZ9" s="416"/>
      <c r="DA9" s="417"/>
      <c r="DB9" s="415">
        <v>15.4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15442</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228210</v>
      </c>
      <c r="BO10" s="446"/>
      <c r="BP10" s="446"/>
      <c r="BQ10" s="446"/>
      <c r="BR10" s="446"/>
      <c r="BS10" s="446"/>
      <c r="BT10" s="446"/>
      <c r="BU10" s="447"/>
      <c r="BV10" s="445">
        <v>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2083</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15270</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409694</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15150</v>
      </c>
      <c r="S13" s="549"/>
      <c r="T13" s="549"/>
      <c r="U13" s="549"/>
      <c r="V13" s="550"/>
      <c r="W13" s="536" t="s">
        <v>134</v>
      </c>
      <c r="X13" s="458"/>
      <c r="Y13" s="458"/>
      <c r="Z13" s="458"/>
      <c r="AA13" s="458"/>
      <c r="AB13" s="459"/>
      <c r="AC13" s="421">
        <v>1795</v>
      </c>
      <c r="AD13" s="422"/>
      <c r="AE13" s="422"/>
      <c r="AF13" s="422"/>
      <c r="AG13" s="423"/>
      <c r="AH13" s="421">
        <v>1987</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401081</v>
      </c>
      <c r="BO13" s="446"/>
      <c r="BP13" s="446"/>
      <c r="BQ13" s="446"/>
      <c r="BR13" s="446"/>
      <c r="BS13" s="446"/>
      <c r="BT13" s="446"/>
      <c r="BU13" s="447"/>
      <c r="BV13" s="445">
        <v>-400943</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13</v>
      </c>
      <c r="CU13" s="416"/>
      <c r="CV13" s="416"/>
      <c r="CW13" s="416"/>
      <c r="CX13" s="416"/>
      <c r="CY13" s="416"/>
      <c r="CZ13" s="416"/>
      <c r="DA13" s="417"/>
      <c r="DB13" s="415">
        <v>12.9</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15402</v>
      </c>
      <c r="S14" s="549"/>
      <c r="T14" s="549"/>
      <c r="U14" s="549"/>
      <c r="V14" s="550"/>
      <c r="W14" s="551"/>
      <c r="X14" s="461"/>
      <c r="Y14" s="461"/>
      <c r="Z14" s="461"/>
      <c r="AA14" s="461"/>
      <c r="AB14" s="462"/>
      <c r="AC14" s="541">
        <v>22.9</v>
      </c>
      <c r="AD14" s="542"/>
      <c r="AE14" s="542"/>
      <c r="AF14" s="542"/>
      <c r="AG14" s="543"/>
      <c r="AH14" s="541">
        <v>24.9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96.2</v>
      </c>
      <c r="CU14" s="553"/>
      <c r="CV14" s="553"/>
      <c r="CW14" s="553"/>
      <c r="CX14" s="553"/>
      <c r="CY14" s="553"/>
      <c r="CZ14" s="553"/>
      <c r="DA14" s="554"/>
      <c r="DB14" s="552">
        <v>87.9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15295</v>
      </c>
      <c r="S15" s="549"/>
      <c r="T15" s="549"/>
      <c r="U15" s="549"/>
      <c r="V15" s="550"/>
      <c r="W15" s="536" t="s">
        <v>142</v>
      </c>
      <c r="X15" s="458"/>
      <c r="Y15" s="458"/>
      <c r="Z15" s="458"/>
      <c r="AA15" s="458"/>
      <c r="AB15" s="459"/>
      <c r="AC15" s="421">
        <v>1664</v>
      </c>
      <c r="AD15" s="422"/>
      <c r="AE15" s="422"/>
      <c r="AF15" s="422"/>
      <c r="AG15" s="423"/>
      <c r="AH15" s="421">
        <v>1698</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1375752</v>
      </c>
      <c r="BO15" s="441"/>
      <c r="BP15" s="441"/>
      <c r="BQ15" s="441"/>
      <c r="BR15" s="441"/>
      <c r="BS15" s="441"/>
      <c r="BT15" s="441"/>
      <c r="BU15" s="442"/>
      <c r="BV15" s="440">
        <v>1371938</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21.2</v>
      </c>
      <c r="AD16" s="542"/>
      <c r="AE16" s="542"/>
      <c r="AF16" s="542"/>
      <c r="AG16" s="543"/>
      <c r="AH16" s="541">
        <v>21.2</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4645238</v>
      </c>
      <c r="BO16" s="446"/>
      <c r="BP16" s="446"/>
      <c r="BQ16" s="446"/>
      <c r="BR16" s="446"/>
      <c r="BS16" s="446"/>
      <c r="BT16" s="446"/>
      <c r="BU16" s="447"/>
      <c r="BV16" s="445">
        <v>4460179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146</v>
      </c>
      <c r="S17" s="534"/>
      <c r="T17" s="534"/>
      <c r="U17" s="534"/>
      <c r="V17" s="535"/>
      <c r="W17" s="536" t="s">
        <v>149</v>
      </c>
      <c r="X17" s="458"/>
      <c r="Y17" s="458"/>
      <c r="Z17" s="458"/>
      <c r="AA17" s="458"/>
      <c r="AB17" s="459"/>
      <c r="AC17" s="421">
        <v>4390</v>
      </c>
      <c r="AD17" s="422"/>
      <c r="AE17" s="422"/>
      <c r="AF17" s="422"/>
      <c r="AG17" s="423"/>
      <c r="AH17" s="421">
        <v>4310</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1722542</v>
      </c>
      <c r="BO17" s="446"/>
      <c r="BP17" s="446"/>
      <c r="BQ17" s="446"/>
      <c r="BR17" s="446"/>
      <c r="BS17" s="446"/>
      <c r="BT17" s="446"/>
      <c r="BU17" s="447"/>
      <c r="BV17" s="445">
        <v>1711173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56.94</v>
      </c>
      <c r="M18" s="510"/>
      <c r="N18" s="510"/>
      <c r="O18" s="510"/>
      <c r="P18" s="510"/>
      <c r="Q18" s="510"/>
      <c r="R18" s="511"/>
      <c r="S18" s="511"/>
      <c r="T18" s="511"/>
      <c r="U18" s="511"/>
      <c r="V18" s="512"/>
      <c r="W18" s="526"/>
      <c r="X18" s="527"/>
      <c r="Y18" s="527"/>
      <c r="Z18" s="527"/>
      <c r="AA18" s="527"/>
      <c r="AB18" s="537"/>
      <c r="AC18" s="409">
        <v>55.9</v>
      </c>
      <c r="AD18" s="410"/>
      <c r="AE18" s="410"/>
      <c r="AF18" s="410"/>
      <c r="AG18" s="513"/>
      <c r="AH18" s="409">
        <v>53.9</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5006514</v>
      </c>
      <c r="BO18" s="446"/>
      <c r="BP18" s="446"/>
      <c r="BQ18" s="446"/>
      <c r="BR18" s="446"/>
      <c r="BS18" s="446"/>
      <c r="BT18" s="446"/>
      <c r="BU18" s="447"/>
      <c r="BV18" s="445">
        <v>4969990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260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6376947</v>
      </c>
      <c r="BO19" s="446"/>
      <c r="BP19" s="446"/>
      <c r="BQ19" s="446"/>
      <c r="BR19" s="446"/>
      <c r="BS19" s="446"/>
      <c r="BT19" s="446"/>
      <c r="BU19" s="447"/>
      <c r="BV19" s="445">
        <v>6559869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4813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7517926</v>
      </c>
      <c r="BO23" s="446"/>
      <c r="BP23" s="446"/>
      <c r="BQ23" s="446"/>
      <c r="BR23" s="446"/>
      <c r="BS23" s="446"/>
      <c r="BT23" s="446"/>
      <c r="BU23" s="447"/>
      <c r="BV23" s="445">
        <v>7911749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8270</v>
      </c>
      <c r="R24" s="422"/>
      <c r="S24" s="422"/>
      <c r="T24" s="422"/>
      <c r="U24" s="422"/>
      <c r="V24" s="423"/>
      <c r="W24" s="487"/>
      <c r="X24" s="478"/>
      <c r="Y24" s="479"/>
      <c r="Z24" s="418" t="s">
        <v>165</v>
      </c>
      <c r="AA24" s="419"/>
      <c r="AB24" s="419"/>
      <c r="AC24" s="419"/>
      <c r="AD24" s="419"/>
      <c r="AE24" s="419"/>
      <c r="AF24" s="419"/>
      <c r="AG24" s="420"/>
      <c r="AH24" s="421">
        <v>150</v>
      </c>
      <c r="AI24" s="422"/>
      <c r="AJ24" s="422"/>
      <c r="AK24" s="422"/>
      <c r="AL24" s="423"/>
      <c r="AM24" s="421">
        <v>438750</v>
      </c>
      <c r="AN24" s="422"/>
      <c r="AO24" s="422"/>
      <c r="AP24" s="422"/>
      <c r="AQ24" s="422"/>
      <c r="AR24" s="423"/>
      <c r="AS24" s="421">
        <v>2925</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3176505</v>
      </c>
      <c r="BO24" s="446"/>
      <c r="BP24" s="446"/>
      <c r="BQ24" s="446"/>
      <c r="BR24" s="446"/>
      <c r="BS24" s="446"/>
      <c r="BT24" s="446"/>
      <c r="BU24" s="447"/>
      <c r="BV24" s="445">
        <v>3234163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6620</v>
      </c>
      <c r="R25" s="422"/>
      <c r="S25" s="422"/>
      <c r="T25" s="422"/>
      <c r="U25" s="422"/>
      <c r="V25" s="423"/>
      <c r="W25" s="487"/>
      <c r="X25" s="478"/>
      <c r="Y25" s="479"/>
      <c r="Z25" s="418" t="s">
        <v>168</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743057</v>
      </c>
      <c r="BO25" s="441"/>
      <c r="BP25" s="441"/>
      <c r="BQ25" s="441"/>
      <c r="BR25" s="441"/>
      <c r="BS25" s="441"/>
      <c r="BT25" s="441"/>
      <c r="BU25" s="442"/>
      <c r="BV25" s="440">
        <v>253960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6210</v>
      </c>
      <c r="R26" s="422"/>
      <c r="S26" s="422"/>
      <c r="T26" s="422"/>
      <c r="U26" s="422"/>
      <c r="V26" s="423"/>
      <c r="W26" s="487"/>
      <c r="X26" s="478"/>
      <c r="Y26" s="479"/>
      <c r="Z26" s="418" t="s">
        <v>171</v>
      </c>
      <c r="AA26" s="500"/>
      <c r="AB26" s="500"/>
      <c r="AC26" s="500"/>
      <c r="AD26" s="500"/>
      <c r="AE26" s="500"/>
      <c r="AF26" s="500"/>
      <c r="AG26" s="501"/>
      <c r="AH26" s="421">
        <v>5</v>
      </c>
      <c r="AI26" s="422"/>
      <c r="AJ26" s="422"/>
      <c r="AK26" s="422"/>
      <c r="AL26" s="423"/>
      <c r="AM26" s="421">
        <v>16275</v>
      </c>
      <c r="AN26" s="422"/>
      <c r="AO26" s="422"/>
      <c r="AP26" s="422"/>
      <c r="AQ26" s="422"/>
      <c r="AR26" s="423"/>
      <c r="AS26" s="421">
        <v>3255</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3310</v>
      </c>
      <c r="R27" s="422"/>
      <c r="S27" s="422"/>
      <c r="T27" s="422"/>
      <c r="U27" s="422"/>
      <c r="V27" s="423"/>
      <c r="W27" s="487"/>
      <c r="X27" s="478"/>
      <c r="Y27" s="479"/>
      <c r="Z27" s="418" t="s">
        <v>174</v>
      </c>
      <c r="AA27" s="419"/>
      <c r="AB27" s="419"/>
      <c r="AC27" s="419"/>
      <c r="AD27" s="419"/>
      <c r="AE27" s="419"/>
      <c r="AF27" s="419"/>
      <c r="AG27" s="420"/>
      <c r="AH27" s="421">
        <v>25</v>
      </c>
      <c r="AI27" s="422"/>
      <c r="AJ27" s="422"/>
      <c r="AK27" s="422"/>
      <c r="AL27" s="423"/>
      <c r="AM27" s="421">
        <v>68958</v>
      </c>
      <c r="AN27" s="422"/>
      <c r="AO27" s="422"/>
      <c r="AP27" s="422"/>
      <c r="AQ27" s="422"/>
      <c r="AR27" s="423"/>
      <c r="AS27" s="421">
        <v>2758</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132</v>
      </c>
      <c r="BO27" s="449"/>
      <c r="BP27" s="449"/>
      <c r="BQ27" s="449"/>
      <c r="BR27" s="449"/>
      <c r="BS27" s="449"/>
      <c r="BT27" s="449"/>
      <c r="BU27" s="450"/>
      <c r="BV27" s="448" t="s">
        <v>132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2400</v>
      </c>
      <c r="R28" s="422"/>
      <c r="S28" s="422"/>
      <c r="T28" s="422"/>
      <c r="U28" s="422"/>
      <c r="V28" s="423"/>
      <c r="W28" s="487"/>
      <c r="X28" s="478"/>
      <c r="Y28" s="479"/>
      <c r="Z28" s="418" t="s">
        <v>177</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1450063</v>
      </c>
      <c r="BO28" s="441"/>
      <c r="BP28" s="441"/>
      <c r="BQ28" s="441"/>
      <c r="BR28" s="441"/>
      <c r="BS28" s="441"/>
      <c r="BT28" s="441"/>
      <c r="BU28" s="442"/>
      <c r="BV28" s="440">
        <v>1221853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13</v>
      </c>
      <c r="M29" s="422"/>
      <c r="N29" s="422"/>
      <c r="O29" s="422"/>
      <c r="P29" s="423"/>
      <c r="Q29" s="421">
        <v>2240</v>
      </c>
      <c r="R29" s="422"/>
      <c r="S29" s="422"/>
      <c r="T29" s="422"/>
      <c r="U29" s="422"/>
      <c r="V29" s="423"/>
      <c r="W29" s="488"/>
      <c r="X29" s="489"/>
      <c r="Y29" s="490"/>
      <c r="Z29" s="418" t="s">
        <v>180</v>
      </c>
      <c r="AA29" s="419"/>
      <c r="AB29" s="419"/>
      <c r="AC29" s="419"/>
      <c r="AD29" s="419"/>
      <c r="AE29" s="419"/>
      <c r="AF29" s="419"/>
      <c r="AG29" s="420"/>
      <c r="AH29" s="421">
        <v>175</v>
      </c>
      <c r="AI29" s="422"/>
      <c r="AJ29" s="422"/>
      <c r="AK29" s="422"/>
      <c r="AL29" s="423"/>
      <c r="AM29" s="421">
        <v>507708</v>
      </c>
      <c r="AN29" s="422"/>
      <c r="AO29" s="422"/>
      <c r="AP29" s="422"/>
      <c r="AQ29" s="422"/>
      <c r="AR29" s="423"/>
      <c r="AS29" s="421">
        <v>2901</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44036</v>
      </c>
      <c r="BO29" s="446"/>
      <c r="BP29" s="446"/>
      <c r="BQ29" s="446"/>
      <c r="BR29" s="446"/>
      <c r="BS29" s="446"/>
      <c r="BT29" s="446"/>
      <c r="BU29" s="447"/>
      <c r="BV29" s="445">
        <v>44023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95.4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1510044</v>
      </c>
      <c r="BO30" s="449"/>
      <c r="BP30" s="449"/>
      <c r="BQ30" s="449"/>
      <c r="BR30" s="449"/>
      <c r="BS30" s="449"/>
      <c r="BT30" s="449"/>
      <c r="BU30" s="450"/>
      <c r="BV30" s="448">
        <v>1707117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上水道事業会計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鳥取県町村総合事務組合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一般財団法人北栄スポーツクラブ</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住宅新築等貸付事業特別会計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鳥取中部ふるさと広域連合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株式会社　北栄ドリーム農場</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IF('各会計、関係団体の財政状況及び健全化判断比率'!B34="","",'各会計、関係団体の財政状況及び健全化判断比率'!B34)</f>
        <v>合併処理浄化槽事業特別会計</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鳥取中部ふるさと広域連合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10</v>
      </c>
      <c r="BF37" s="404"/>
      <c r="BG37" s="403" t="str">
        <f>IF('各会計、関係団体の財政状況及び健全化判断比率'!B35="","",'各会計、関係団体の財政状況及び健全化判断比率'!B35)</f>
        <v>風力発電事業特別会計</v>
      </c>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鳥取中部ふるさと広域連合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11</v>
      </c>
      <c r="BF38" s="404"/>
      <c r="BG38" s="403" t="str">
        <f>IF('各会計、関係団体の財政状況及び健全化判断比率'!B36="","",'各会計、関係団体の財政状況及び健全化判断比率'!B36)</f>
        <v>大栄歴史文化学習館特別会計</v>
      </c>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鳥取県後期高齢者医療広域連合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鳥取県後期高齢者医療広域連合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O83HEdCz665TEs8FSZb1Otgt/TFxFhgPvVQVYx80lauPNcUz7oqhlHs6+DhkCCLywTQjZl3UqGaEStGzOpdr2w==" saltValue="40ryYLqMCjqJLiKicdfg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5" t="s">
        <v>560</v>
      </c>
      <c r="D34" s="1225"/>
      <c r="E34" s="1226"/>
      <c r="F34" s="32" t="s">
        <v>561</v>
      </c>
      <c r="G34" s="33" t="s">
        <v>562</v>
      </c>
      <c r="H34" s="33" t="s">
        <v>563</v>
      </c>
      <c r="I34" s="33" t="s">
        <v>564</v>
      </c>
      <c r="J34" s="34" t="s">
        <v>562</v>
      </c>
      <c r="K34" s="22"/>
      <c r="L34" s="22"/>
      <c r="M34" s="22"/>
      <c r="N34" s="22"/>
      <c r="O34" s="22"/>
      <c r="P34" s="22"/>
    </row>
    <row r="35" spans="1:16" ht="39" customHeight="1">
      <c r="A35" s="22"/>
      <c r="B35" s="35"/>
      <c r="C35" s="1219" t="s">
        <v>565</v>
      </c>
      <c r="D35" s="1220"/>
      <c r="E35" s="1221"/>
      <c r="F35" s="36">
        <v>7.69</v>
      </c>
      <c r="G35" s="37">
        <v>4.25</v>
      </c>
      <c r="H35" s="37">
        <v>5.33</v>
      </c>
      <c r="I35" s="37">
        <v>5.51</v>
      </c>
      <c r="J35" s="38">
        <v>8.5299999999999994</v>
      </c>
      <c r="K35" s="22"/>
      <c r="L35" s="22"/>
      <c r="M35" s="22"/>
      <c r="N35" s="22"/>
      <c r="O35" s="22"/>
      <c r="P35" s="22"/>
    </row>
    <row r="36" spans="1:16" ht="39" customHeight="1">
      <c r="A36" s="22"/>
      <c r="B36" s="35"/>
      <c r="C36" s="1219" t="s">
        <v>566</v>
      </c>
      <c r="D36" s="1220"/>
      <c r="E36" s="1221"/>
      <c r="F36" s="36">
        <v>1.64</v>
      </c>
      <c r="G36" s="37">
        <v>0.24</v>
      </c>
      <c r="H36" s="37">
        <v>2</v>
      </c>
      <c r="I36" s="37">
        <v>2.5499999999999998</v>
      </c>
      <c r="J36" s="38">
        <v>2.73</v>
      </c>
      <c r="K36" s="22"/>
      <c r="L36" s="22"/>
      <c r="M36" s="22"/>
      <c r="N36" s="22"/>
      <c r="O36" s="22"/>
      <c r="P36" s="22"/>
    </row>
    <row r="37" spans="1:16" ht="39" customHeight="1">
      <c r="A37" s="22"/>
      <c r="B37" s="35"/>
      <c r="C37" s="1219" t="s">
        <v>567</v>
      </c>
      <c r="D37" s="1220"/>
      <c r="E37" s="1221"/>
      <c r="F37" s="36">
        <v>0.69</v>
      </c>
      <c r="G37" s="37">
        <v>0.73</v>
      </c>
      <c r="H37" s="37">
        <v>0.41</v>
      </c>
      <c r="I37" s="37">
        <v>1.63</v>
      </c>
      <c r="J37" s="38">
        <v>0.97</v>
      </c>
      <c r="K37" s="22"/>
      <c r="L37" s="22"/>
      <c r="M37" s="22"/>
      <c r="N37" s="22"/>
      <c r="O37" s="22"/>
      <c r="P37" s="22"/>
    </row>
    <row r="38" spans="1:16" ht="39" customHeight="1">
      <c r="A38" s="22"/>
      <c r="B38" s="35"/>
      <c r="C38" s="1219" t="s">
        <v>568</v>
      </c>
      <c r="D38" s="1220"/>
      <c r="E38" s="1221"/>
      <c r="F38" s="36">
        <v>0.05</v>
      </c>
      <c r="G38" s="37">
        <v>0.03</v>
      </c>
      <c r="H38" s="37">
        <v>0.32</v>
      </c>
      <c r="I38" s="37">
        <v>0.93</v>
      </c>
      <c r="J38" s="38">
        <v>0.61</v>
      </c>
      <c r="K38" s="22"/>
      <c r="L38" s="22"/>
      <c r="M38" s="22"/>
      <c r="N38" s="22"/>
      <c r="O38" s="22"/>
      <c r="P38" s="22"/>
    </row>
    <row r="39" spans="1:16" ht="39" customHeight="1">
      <c r="A39" s="22"/>
      <c r="B39" s="35"/>
      <c r="C39" s="1219" t="s">
        <v>569</v>
      </c>
      <c r="D39" s="1220"/>
      <c r="E39" s="1221"/>
      <c r="F39" s="36">
        <v>1.5</v>
      </c>
      <c r="G39" s="37">
        <v>1.75</v>
      </c>
      <c r="H39" s="37">
        <v>1.7</v>
      </c>
      <c r="I39" s="37">
        <v>1.79</v>
      </c>
      <c r="J39" s="38">
        <v>0.61</v>
      </c>
      <c r="K39" s="22"/>
      <c r="L39" s="22"/>
      <c r="M39" s="22"/>
      <c r="N39" s="22"/>
      <c r="O39" s="22"/>
      <c r="P39" s="22"/>
    </row>
    <row r="40" spans="1:16" ht="39" customHeight="1">
      <c r="A40" s="22"/>
      <c r="B40" s="35"/>
      <c r="C40" s="1219" t="s">
        <v>570</v>
      </c>
      <c r="D40" s="1220"/>
      <c r="E40" s="1221"/>
      <c r="F40" s="36">
        <v>7.0000000000000007E-2</v>
      </c>
      <c r="G40" s="37">
        <v>0.04</v>
      </c>
      <c r="H40" s="37">
        <v>0.15</v>
      </c>
      <c r="I40" s="37">
        <v>0.33</v>
      </c>
      <c r="J40" s="38">
        <v>0.18</v>
      </c>
      <c r="K40" s="22"/>
      <c r="L40" s="22"/>
      <c r="M40" s="22"/>
      <c r="N40" s="22"/>
      <c r="O40" s="22"/>
      <c r="P40" s="22"/>
    </row>
    <row r="41" spans="1:16" ht="39" customHeight="1">
      <c r="A41" s="22"/>
      <c r="B41" s="35"/>
      <c r="C41" s="1219" t="s">
        <v>571</v>
      </c>
      <c r="D41" s="1220"/>
      <c r="E41" s="1221"/>
      <c r="F41" s="36">
        <v>0</v>
      </c>
      <c r="G41" s="37">
        <v>0</v>
      </c>
      <c r="H41" s="37">
        <v>0</v>
      </c>
      <c r="I41" s="37">
        <v>0</v>
      </c>
      <c r="J41" s="38">
        <v>0</v>
      </c>
      <c r="K41" s="22"/>
      <c r="L41" s="22"/>
      <c r="M41" s="22"/>
      <c r="N41" s="22"/>
      <c r="O41" s="22"/>
      <c r="P41" s="22"/>
    </row>
    <row r="42" spans="1:16" ht="39" customHeight="1">
      <c r="A42" s="22"/>
      <c r="B42" s="39"/>
      <c r="C42" s="1219" t="s">
        <v>572</v>
      </c>
      <c r="D42" s="1220"/>
      <c r="E42" s="1221"/>
      <c r="F42" s="36" t="s">
        <v>573</v>
      </c>
      <c r="G42" s="37" t="s">
        <v>574</v>
      </c>
      <c r="H42" s="37" t="s">
        <v>575</v>
      </c>
      <c r="I42" s="37" t="s">
        <v>511</v>
      </c>
      <c r="J42" s="38" t="s">
        <v>511</v>
      </c>
      <c r="K42" s="22"/>
      <c r="L42" s="22"/>
      <c r="M42" s="22"/>
      <c r="N42" s="22"/>
      <c r="O42" s="22"/>
      <c r="P42" s="22"/>
    </row>
    <row r="43" spans="1:16" ht="39" customHeight="1" thickBot="1">
      <c r="A43" s="22"/>
      <c r="B43" s="40"/>
      <c r="C43" s="1222" t="s">
        <v>576</v>
      </c>
      <c r="D43" s="1223"/>
      <c r="E43" s="122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P2CxDSEcefVWwhUE9aP8w/rWsmQ9ubozdM2fPLaz2OJz+qlP4ZFBg+yveLoKLwInVYK1XqcSSDuehPacxBcKg==" saltValue="UyelueKXO3FmN3nNio7X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5" t="s">
        <v>11</v>
      </c>
      <c r="C45" s="1236"/>
      <c r="D45" s="58"/>
      <c r="E45" s="1241" t="s">
        <v>12</v>
      </c>
      <c r="F45" s="1241"/>
      <c r="G45" s="1241"/>
      <c r="H45" s="1241"/>
      <c r="I45" s="1241"/>
      <c r="J45" s="1242"/>
      <c r="K45" s="59">
        <v>1078</v>
      </c>
      <c r="L45" s="60">
        <v>986</v>
      </c>
      <c r="M45" s="60">
        <v>975</v>
      </c>
      <c r="N45" s="60">
        <v>1020</v>
      </c>
      <c r="O45" s="61">
        <v>982</v>
      </c>
      <c r="P45" s="48"/>
      <c r="Q45" s="48"/>
      <c r="R45" s="48"/>
      <c r="S45" s="48"/>
      <c r="T45" s="48"/>
      <c r="U45" s="48"/>
    </row>
    <row r="46" spans="1:21" ht="30.75" customHeight="1">
      <c r="A46" s="48"/>
      <c r="B46" s="1237"/>
      <c r="C46" s="1238"/>
      <c r="D46" s="62"/>
      <c r="E46" s="1229" t="s">
        <v>13</v>
      </c>
      <c r="F46" s="1229"/>
      <c r="G46" s="1229"/>
      <c r="H46" s="1229"/>
      <c r="I46" s="1229"/>
      <c r="J46" s="1230"/>
      <c r="K46" s="63" t="s">
        <v>511</v>
      </c>
      <c r="L46" s="64" t="s">
        <v>511</v>
      </c>
      <c r="M46" s="64" t="s">
        <v>511</v>
      </c>
      <c r="N46" s="64" t="s">
        <v>511</v>
      </c>
      <c r="O46" s="65" t="s">
        <v>511</v>
      </c>
      <c r="P46" s="48"/>
      <c r="Q46" s="48"/>
      <c r="R46" s="48"/>
      <c r="S46" s="48"/>
      <c r="T46" s="48"/>
      <c r="U46" s="48"/>
    </row>
    <row r="47" spans="1:21" ht="30.75" customHeight="1">
      <c r="A47" s="48"/>
      <c r="B47" s="1237"/>
      <c r="C47" s="1238"/>
      <c r="D47" s="62"/>
      <c r="E47" s="1229" t="s">
        <v>14</v>
      </c>
      <c r="F47" s="1229"/>
      <c r="G47" s="1229"/>
      <c r="H47" s="1229"/>
      <c r="I47" s="1229"/>
      <c r="J47" s="1230"/>
      <c r="K47" s="63" t="s">
        <v>511</v>
      </c>
      <c r="L47" s="64" t="s">
        <v>511</v>
      </c>
      <c r="M47" s="64" t="s">
        <v>511</v>
      </c>
      <c r="N47" s="64" t="s">
        <v>511</v>
      </c>
      <c r="O47" s="65" t="s">
        <v>511</v>
      </c>
      <c r="P47" s="48"/>
      <c r="Q47" s="48"/>
      <c r="R47" s="48"/>
      <c r="S47" s="48"/>
      <c r="T47" s="48"/>
      <c r="U47" s="48"/>
    </row>
    <row r="48" spans="1:21" ht="30.75" customHeight="1">
      <c r="A48" s="48"/>
      <c r="B48" s="1237"/>
      <c r="C48" s="1238"/>
      <c r="D48" s="62"/>
      <c r="E48" s="1229" t="s">
        <v>15</v>
      </c>
      <c r="F48" s="1229"/>
      <c r="G48" s="1229"/>
      <c r="H48" s="1229"/>
      <c r="I48" s="1229"/>
      <c r="J48" s="1230"/>
      <c r="K48" s="63">
        <v>602</v>
      </c>
      <c r="L48" s="64">
        <v>590</v>
      </c>
      <c r="M48" s="64">
        <v>597</v>
      </c>
      <c r="N48" s="64">
        <v>722</v>
      </c>
      <c r="O48" s="65">
        <v>731</v>
      </c>
      <c r="P48" s="48"/>
      <c r="Q48" s="48"/>
      <c r="R48" s="48"/>
      <c r="S48" s="48"/>
      <c r="T48" s="48"/>
      <c r="U48" s="48"/>
    </row>
    <row r="49" spans="1:21" ht="30.75" customHeight="1">
      <c r="A49" s="48"/>
      <c r="B49" s="1237"/>
      <c r="C49" s="1238"/>
      <c r="D49" s="62"/>
      <c r="E49" s="1229" t="s">
        <v>16</v>
      </c>
      <c r="F49" s="1229"/>
      <c r="G49" s="1229"/>
      <c r="H49" s="1229"/>
      <c r="I49" s="1229"/>
      <c r="J49" s="1230"/>
      <c r="K49" s="63">
        <v>34</v>
      </c>
      <c r="L49" s="64">
        <v>35</v>
      </c>
      <c r="M49" s="64">
        <v>25</v>
      </c>
      <c r="N49" s="64">
        <v>32</v>
      </c>
      <c r="O49" s="65">
        <v>31</v>
      </c>
      <c r="P49" s="48"/>
      <c r="Q49" s="48"/>
      <c r="R49" s="48"/>
      <c r="S49" s="48"/>
      <c r="T49" s="48"/>
      <c r="U49" s="48"/>
    </row>
    <row r="50" spans="1:21" ht="30.75" customHeight="1">
      <c r="A50" s="48"/>
      <c r="B50" s="1237"/>
      <c r="C50" s="1238"/>
      <c r="D50" s="62"/>
      <c r="E50" s="1229" t="s">
        <v>17</v>
      </c>
      <c r="F50" s="1229"/>
      <c r="G50" s="1229"/>
      <c r="H50" s="1229"/>
      <c r="I50" s="1229"/>
      <c r="J50" s="1230"/>
      <c r="K50" s="63">
        <v>38</v>
      </c>
      <c r="L50" s="64">
        <v>36</v>
      </c>
      <c r="M50" s="64">
        <v>12</v>
      </c>
      <c r="N50" s="64">
        <v>9</v>
      </c>
      <c r="O50" s="65">
        <v>7</v>
      </c>
      <c r="P50" s="48"/>
      <c r="Q50" s="48"/>
      <c r="R50" s="48"/>
      <c r="S50" s="48"/>
      <c r="T50" s="48"/>
      <c r="U50" s="48"/>
    </row>
    <row r="51" spans="1:21" ht="30.75" customHeight="1">
      <c r="A51" s="48"/>
      <c r="B51" s="1239"/>
      <c r="C51" s="1240"/>
      <c r="D51" s="66"/>
      <c r="E51" s="1229" t="s">
        <v>18</v>
      </c>
      <c r="F51" s="1229"/>
      <c r="G51" s="1229"/>
      <c r="H51" s="1229"/>
      <c r="I51" s="1229"/>
      <c r="J51" s="1230"/>
      <c r="K51" s="63" t="s">
        <v>511</v>
      </c>
      <c r="L51" s="64" t="s">
        <v>511</v>
      </c>
      <c r="M51" s="64" t="s">
        <v>511</v>
      </c>
      <c r="N51" s="64" t="s">
        <v>511</v>
      </c>
      <c r="O51" s="65" t="s">
        <v>511</v>
      </c>
      <c r="P51" s="48"/>
      <c r="Q51" s="48"/>
      <c r="R51" s="48"/>
      <c r="S51" s="48"/>
      <c r="T51" s="48"/>
      <c r="U51" s="48"/>
    </row>
    <row r="52" spans="1:21" ht="30.75" customHeight="1">
      <c r="A52" s="48"/>
      <c r="B52" s="1227" t="s">
        <v>19</v>
      </c>
      <c r="C52" s="1228"/>
      <c r="D52" s="66"/>
      <c r="E52" s="1229" t="s">
        <v>20</v>
      </c>
      <c r="F52" s="1229"/>
      <c r="G52" s="1229"/>
      <c r="H52" s="1229"/>
      <c r="I52" s="1229"/>
      <c r="J52" s="1230"/>
      <c r="K52" s="63">
        <v>1098</v>
      </c>
      <c r="L52" s="64">
        <v>1113</v>
      </c>
      <c r="M52" s="64">
        <v>1118</v>
      </c>
      <c r="N52" s="64">
        <v>1153</v>
      </c>
      <c r="O52" s="65">
        <v>1192</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654</v>
      </c>
      <c r="L53" s="69">
        <v>534</v>
      </c>
      <c r="M53" s="69">
        <v>491</v>
      </c>
      <c r="N53" s="69">
        <v>630</v>
      </c>
      <c r="O53" s="70">
        <v>559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qDAgvLhmqoVykcd+TxEnhveib2HK9AkteZyEKiLW1Rav+6DnlQi2XntHtFZ/NUNb5mNL2M3LHCNTF9PzjbTlQ==" saltValue="VtVwDHCNpPaqJdkzej69t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55" t="s">
        <v>24</v>
      </c>
      <c r="C41" s="1256"/>
      <c r="D41" s="81"/>
      <c r="E41" s="1257" t="s">
        <v>25</v>
      </c>
      <c r="F41" s="1257"/>
      <c r="G41" s="1257"/>
      <c r="H41" s="1258"/>
      <c r="I41" s="82">
        <v>8814</v>
      </c>
      <c r="J41" s="83">
        <v>8447</v>
      </c>
      <c r="K41" s="83">
        <v>8140</v>
      </c>
      <c r="L41" s="83">
        <v>6995</v>
      </c>
      <c r="M41" s="84">
        <v>7518</v>
      </c>
    </row>
    <row r="42" spans="2:13" ht="27.75" customHeight="1">
      <c r="B42" s="1245"/>
      <c r="C42" s="1246"/>
      <c r="D42" s="85"/>
      <c r="E42" s="1249" t="s">
        <v>26</v>
      </c>
      <c r="F42" s="1249"/>
      <c r="G42" s="1249"/>
      <c r="H42" s="1250"/>
      <c r="I42" s="86">
        <v>76</v>
      </c>
      <c r="J42" s="87">
        <v>40</v>
      </c>
      <c r="K42" s="87">
        <v>31</v>
      </c>
      <c r="L42" s="87">
        <v>270</v>
      </c>
      <c r="M42" s="88">
        <v>15</v>
      </c>
    </row>
    <row r="43" spans="2:13" ht="27.75" customHeight="1">
      <c r="B43" s="1245"/>
      <c r="C43" s="1246"/>
      <c r="D43" s="85"/>
      <c r="E43" s="1249" t="s">
        <v>27</v>
      </c>
      <c r="F43" s="1249"/>
      <c r="G43" s="1249"/>
      <c r="H43" s="1250"/>
      <c r="I43" s="86">
        <v>9869</v>
      </c>
      <c r="J43" s="87">
        <v>9511</v>
      </c>
      <c r="K43" s="87">
        <v>9099</v>
      </c>
      <c r="L43" s="87">
        <v>9174</v>
      </c>
      <c r="M43" s="88">
        <v>8896</v>
      </c>
    </row>
    <row r="44" spans="2:13" ht="27.75" customHeight="1">
      <c r="B44" s="1245"/>
      <c r="C44" s="1246"/>
      <c r="D44" s="85"/>
      <c r="E44" s="1249" t="s">
        <v>28</v>
      </c>
      <c r="F44" s="1249"/>
      <c r="G44" s="1249"/>
      <c r="H44" s="1250"/>
      <c r="I44" s="86">
        <v>161</v>
      </c>
      <c r="J44" s="87">
        <v>272</v>
      </c>
      <c r="K44" s="87">
        <v>278</v>
      </c>
      <c r="L44" s="87">
        <v>261</v>
      </c>
      <c r="M44" s="88">
        <v>238</v>
      </c>
    </row>
    <row r="45" spans="2:13" ht="27.75" customHeight="1">
      <c r="B45" s="1245"/>
      <c r="C45" s="1246"/>
      <c r="D45" s="85"/>
      <c r="E45" s="1249" t="s">
        <v>29</v>
      </c>
      <c r="F45" s="1249"/>
      <c r="G45" s="1249"/>
      <c r="H45" s="1250"/>
      <c r="I45" s="86">
        <v>1153</v>
      </c>
      <c r="J45" s="87">
        <v>1072</v>
      </c>
      <c r="K45" s="87">
        <v>918</v>
      </c>
      <c r="L45" s="87">
        <v>858</v>
      </c>
      <c r="M45" s="88">
        <v>845</v>
      </c>
    </row>
    <row r="46" spans="2:13" ht="27.75" customHeight="1">
      <c r="B46" s="1245"/>
      <c r="C46" s="1246"/>
      <c r="D46" s="89"/>
      <c r="E46" s="1249" t="s">
        <v>30</v>
      </c>
      <c r="F46" s="1249"/>
      <c r="G46" s="1249"/>
      <c r="H46" s="1250"/>
      <c r="I46" s="86" t="s">
        <v>511</v>
      </c>
      <c r="J46" s="87" t="s">
        <v>511</v>
      </c>
      <c r="K46" s="87" t="s">
        <v>511</v>
      </c>
      <c r="L46" s="87" t="s">
        <v>511</v>
      </c>
      <c r="M46" s="88" t="s">
        <v>511</v>
      </c>
    </row>
    <row r="47" spans="2:13" ht="27.75" customHeight="1">
      <c r="B47" s="1245"/>
      <c r="C47" s="1246"/>
      <c r="D47" s="90"/>
      <c r="E47" s="1259" t="s">
        <v>31</v>
      </c>
      <c r="F47" s="1260"/>
      <c r="G47" s="1260"/>
      <c r="H47" s="1261"/>
      <c r="I47" s="86" t="s">
        <v>511</v>
      </c>
      <c r="J47" s="87" t="s">
        <v>511</v>
      </c>
      <c r="K47" s="87" t="s">
        <v>511</v>
      </c>
      <c r="L47" s="87" t="s">
        <v>511</v>
      </c>
      <c r="M47" s="88" t="s">
        <v>511</v>
      </c>
    </row>
    <row r="48" spans="2:13" ht="27.75" customHeight="1">
      <c r="B48" s="1245"/>
      <c r="C48" s="1246"/>
      <c r="D48" s="85"/>
      <c r="E48" s="1249" t="s">
        <v>32</v>
      </c>
      <c r="F48" s="1249"/>
      <c r="G48" s="1249"/>
      <c r="H48" s="1250"/>
      <c r="I48" s="86" t="s">
        <v>511</v>
      </c>
      <c r="J48" s="87" t="s">
        <v>511</v>
      </c>
      <c r="K48" s="87" t="s">
        <v>511</v>
      </c>
      <c r="L48" s="87" t="s">
        <v>511</v>
      </c>
      <c r="M48" s="88" t="s">
        <v>511</v>
      </c>
    </row>
    <row r="49" spans="2:13" ht="27.75" customHeight="1">
      <c r="B49" s="1247"/>
      <c r="C49" s="1248"/>
      <c r="D49" s="85"/>
      <c r="E49" s="1249" t="s">
        <v>33</v>
      </c>
      <c r="F49" s="1249"/>
      <c r="G49" s="1249"/>
      <c r="H49" s="1250"/>
      <c r="I49" s="86" t="s">
        <v>511</v>
      </c>
      <c r="J49" s="87" t="s">
        <v>511</v>
      </c>
      <c r="K49" s="87" t="s">
        <v>511</v>
      </c>
      <c r="L49" s="87" t="s">
        <v>511</v>
      </c>
      <c r="M49" s="88" t="s">
        <v>511</v>
      </c>
    </row>
    <row r="50" spans="2:13" ht="27.75" customHeight="1">
      <c r="B50" s="1243" t="s">
        <v>34</v>
      </c>
      <c r="C50" s="1244"/>
      <c r="D50" s="91"/>
      <c r="E50" s="1249" t="s">
        <v>35</v>
      </c>
      <c r="F50" s="1249"/>
      <c r="G50" s="1249"/>
      <c r="H50" s="1250"/>
      <c r="I50" s="86">
        <v>1429</v>
      </c>
      <c r="J50" s="87">
        <v>1772</v>
      </c>
      <c r="K50" s="87">
        <v>2055</v>
      </c>
      <c r="L50" s="87">
        <v>1761</v>
      </c>
      <c r="M50" s="88">
        <v>1949</v>
      </c>
    </row>
    <row r="51" spans="2:13" ht="27.75" customHeight="1">
      <c r="B51" s="1245"/>
      <c r="C51" s="1246"/>
      <c r="D51" s="85"/>
      <c r="E51" s="1249" t="s">
        <v>36</v>
      </c>
      <c r="F51" s="1249"/>
      <c r="G51" s="1249"/>
      <c r="H51" s="1250"/>
      <c r="I51" s="86">
        <v>67</v>
      </c>
      <c r="J51" s="87">
        <v>48</v>
      </c>
      <c r="K51" s="87">
        <v>37</v>
      </c>
      <c r="L51" s="87">
        <v>32</v>
      </c>
      <c r="M51" s="88">
        <v>24</v>
      </c>
    </row>
    <row r="52" spans="2:13" ht="27.75" customHeight="1">
      <c r="B52" s="1247"/>
      <c r="C52" s="1248"/>
      <c r="D52" s="85"/>
      <c r="E52" s="1249" t="s">
        <v>37</v>
      </c>
      <c r="F52" s="1249"/>
      <c r="G52" s="1249"/>
      <c r="H52" s="1250"/>
      <c r="I52" s="86">
        <v>13168</v>
      </c>
      <c r="J52" s="87">
        <v>13146</v>
      </c>
      <c r="K52" s="87">
        <v>12565</v>
      </c>
      <c r="L52" s="87">
        <v>12047</v>
      </c>
      <c r="M52" s="88">
        <v>11388</v>
      </c>
    </row>
    <row r="53" spans="2:13" ht="27.75" customHeight="1" thickBot="1">
      <c r="B53" s="1251" t="s">
        <v>38</v>
      </c>
      <c r="C53" s="1252"/>
      <c r="D53" s="92"/>
      <c r="E53" s="1253" t="s">
        <v>39</v>
      </c>
      <c r="F53" s="1253"/>
      <c r="G53" s="1253"/>
      <c r="H53" s="1254"/>
      <c r="I53" s="93">
        <v>5408</v>
      </c>
      <c r="J53" s="94">
        <v>4377</v>
      </c>
      <c r="K53" s="94">
        <v>3808</v>
      </c>
      <c r="L53" s="94">
        <v>3718</v>
      </c>
      <c r="M53" s="95">
        <v>4150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aZl0EyGfQmZ8I0CRrRzCge1XMfI9WuHmzTk1dV73EOWwpFJFqGBiX9KDZT3wBXrtuXnjOLuzJHaHT0MFWZf1g==" saltValue="LcDqIz8vFZT5nYnWt586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70" t="s">
        <v>42</v>
      </c>
      <c r="D55" s="1270"/>
      <c r="E55" s="1271"/>
      <c r="F55" s="107">
        <v>1632</v>
      </c>
      <c r="G55" s="107">
        <v>1222</v>
      </c>
      <c r="H55" s="108">
        <v>1450</v>
      </c>
    </row>
    <row r="56" spans="2:8" ht="52.5" customHeight="1">
      <c r="B56" s="109"/>
      <c r="C56" s="1272" t="s">
        <v>43</v>
      </c>
      <c r="D56" s="1272"/>
      <c r="E56" s="1273"/>
      <c r="F56" s="110">
        <v>44</v>
      </c>
      <c r="G56" s="110">
        <v>44</v>
      </c>
      <c r="H56" s="111">
        <v>44</v>
      </c>
    </row>
    <row r="57" spans="2:8" ht="53.25" customHeight="1">
      <c r="B57" s="109"/>
      <c r="C57" s="1274" t="s">
        <v>44</v>
      </c>
      <c r="D57" s="1274"/>
      <c r="E57" s="1275"/>
      <c r="F57" s="112">
        <v>1598</v>
      </c>
      <c r="G57" s="112">
        <v>1707</v>
      </c>
      <c r="H57" s="113">
        <v>1510</v>
      </c>
    </row>
    <row r="58" spans="2:8" ht="45.75" customHeight="1">
      <c r="B58" s="114"/>
      <c r="C58" s="1262" t="s">
        <v>587</v>
      </c>
      <c r="D58" s="1263"/>
      <c r="E58" s="1264"/>
      <c r="F58" s="115">
        <v>1140</v>
      </c>
      <c r="G58" s="115">
        <v>1140</v>
      </c>
      <c r="H58" s="116">
        <v>1140</v>
      </c>
    </row>
    <row r="59" spans="2:8" ht="45.75" customHeight="1">
      <c r="B59" s="114"/>
      <c r="C59" s="1262" t="s">
        <v>588</v>
      </c>
      <c r="D59" s="1263"/>
      <c r="E59" s="1264"/>
      <c r="F59" s="115">
        <v>249</v>
      </c>
      <c r="G59" s="115">
        <v>366</v>
      </c>
      <c r="H59" s="116">
        <v>167</v>
      </c>
    </row>
    <row r="60" spans="2:8" ht="45.75" customHeight="1">
      <c r="B60" s="114"/>
      <c r="C60" s="1262" t="s">
        <v>589</v>
      </c>
      <c r="D60" s="1263"/>
      <c r="E60" s="1264"/>
      <c r="F60" s="115">
        <v>95</v>
      </c>
      <c r="G60" s="115">
        <v>95</v>
      </c>
      <c r="H60" s="116">
        <v>95</v>
      </c>
    </row>
    <row r="61" spans="2:8" ht="45.75" customHeight="1">
      <c r="B61" s="114"/>
      <c r="C61" s="1262" t="s">
        <v>590</v>
      </c>
      <c r="D61" s="1263"/>
      <c r="E61" s="1264"/>
      <c r="F61" s="115">
        <v>64</v>
      </c>
      <c r="G61" s="115">
        <v>64</v>
      </c>
      <c r="H61" s="116">
        <v>63</v>
      </c>
    </row>
    <row r="62" spans="2:8" ht="45.75" customHeight="1" thickBot="1">
      <c r="B62" s="117"/>
      <c r="C62" s="1265" t="s">
        <v>591</v>
      </c>
      <c r="D62" s="1266"/>
      <c r="E62" s="1267"/>
      <c r="F62" s="118">
        <v>18</v>
      </c>
      <c r="G62" s="118">
        <v>18</v>
      </c>
      <c r="H62" s="119">
        <v>18</v>
      </c>
    </row>
    <row r="63" spans="2:8" ht="52.5" customHeight="1" thickBot="1">
      <c r="B63" s="120"/>
      <c r="C63" s="1268" t="s">
        <v>45</v>
      </c>
      <c r="D63" s="1268"/>
      <c r="E63" s="1269"/>
      <c r="F63" s="121">
        <v>3274</v>
      </c>
      <c r="G63" s="121">
        <v>2973</v>
      </c>
      <c r="H63" s="122">
        <v>3004</v>
      </c>
    </row>
    <row r="64" spans="2:8" ht="15" customHeight="1"/>
    <row r="65" ht="0" hidden="1" customHeight="1"/>
    <row r="66" ht="0" hidden="1" customHeight="1"/>
  </sheetData>
  <sheetProtection algorithmName="SHA-512" hashValue="CcumAgp9s4LVeGRdO844sK6yoRyzfr3KEv+lhcxMX1hBcnhqUT2RzjG4BO6lcJCiyge+eJHMFA9gc21Nb4WZag==" saltValue="4gF+ReKJZg2ok8fhexzY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4" t="s">
        <v>608</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598</v>
      </c>
    </row>
    <row r="50" spans="1:109">
      <c r="B50" s="374"/>
      <c r="G50" s="1276"/>
      <c r="H50" s="1276"/>
      <c r="I50" s="1276"/>
      <c r="J50" s="1276"/>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554</v>
      </c>
      <c r="BQ50" s="1282"/>
      <c r="BR50" s="1282"/>
      <c r="BS50" s="1282"/>
      <c r="BT50" s="1282"/>
      <c r="BU50" s="1282"/>
      <c r="BV50" s="1282"/>
      <c r="BW50" s="1282"/>
      <c r="BX50" s="1282" t="s">
        <v>555</v>
      </c>
      <c r="BY50" s="1282"/>
      <c r="BZ50" s="1282"/>
      <c r="CA50" s="1282"/>
      <c r="CB50" s="1282"/>
      <c r="CC50" s="1282"/>
      <c r="CD50" s="1282"/>
      <c r="CE50" s="1282"/>
      <c r="CF50" s="1282" t="s">
        <v>556</v>
      </c>
      <c r="CG50" s="1282"/>
      <c r="CH50" s="1282"/>
      <c r="CI50" s="1282"/>
      <c r="CJ50" s="1282"/>
      <c r="CK50" s="1282"/>
      <c r="CL50" s="1282"/>
      <c r="CM50" s="1282"/>
      <c r="CN50" s="1282" t="s">
        <v>557</v>
      </c>
      <c r="CO50" s="1282"/>
      <c r="CP50" s="1282"/>
      <c r="CQ50" s="1282"/>
      <c r="CR50" s="1282"/>
      <c r="CS50" s="1282"/>
      <c r="CT50" s="1282"/>
      <c r="CU50" s="1282"/>
      <c r="CV50" s="1282" t="s">
        <v>558</v>
      </c>
      <c r="CW50" s="1282"/>
      <c r="CX50" s="1282"/>
      <c r="CY50" s="1282"/>
      <c r="CZ50" s="1282"/>
      <c r="DA50" s="1282"/>
      <c r="DB50" s="1282"/>
      <c r="DC50" s="1282"/>
    </row>
    <row r="51" spans="1:109" ht="13.5" customHeight="1">
      <c r="B51" s="374"/>
      <c r="G51" s="1294"/>
      <c r="H51" s="1294"/>
      <c r="I51" s="1298"/>
      <c r="J51" s="1298"/>
      <c r="K51" s="1283"/>
      <c r="L51" s="1283"/>
      <c r="M51" s="1283"/>
      <c r="N51" s="1283"/>
      <c r="AM51" s="383"/>
      <c r="AN51" s="1281" t="s">
        <v>599</v>
      </c>
      <c r="AO51" s="1281"/>
      <c r="AP51" s="1281"/>
      <c r="AQ51" s="1281"/>
      <c r="AR51" s="1281"/>
      <c r="AS51" s="1281"/>
      <c r="AT51" s="1281"/>
      <c r="AU51" s="1281"/>
      <c r="AV51" s="1281"/>
      <c r="AW51" s="1281"/>
      <c r="AX51" s="1281"/>
      <c r="AY51" s="1281"/>
      <c r="AZ51" s="1281"/>
      <c r="BA51" s="1281"/>
      <c r="BB51" s="1281" t="s">
        <v>601</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93"/>
      <c r="CG51" s="1278"/>
      <c r="CH51" s="1278"/>
      <c r="CI51" s="1278"/>
      <c r="CJ51" s="1278"/>
      <c r="CK51" s="1278"/>
      <c r="CL51" s="1278"/>
      <c r="CM51" s="1278"/>
      <c r="CN51" s="1278">
        <v>87.9</v>
      </c>
      <c r="CO51" s="1278"/>
      <c r="CP51" s="1278"/>
      <c r="CQ51" s="1278"/>
      <c r="CR51" s="1278"/>
      <c r="CS51" s="1278"/>
      <c r="CT51" s="1278"/>
      <c r="CU51" s="1278"/>
      <c r="CV51" s="1278">
        <v>96.2</v>
      </c>
      <c r="CW51" s="1278"/>
      <c r="CX51" s="1278"/>
      <c r="CY51" s="1278"/>
      <c r="CZ51" s="1278"/>
      <c r="DA51" s="1278"/>
      <c r="DB51" s="1278"/>
      <c r="DC51" s="1278"/>
    </row>
    <row r="52" spans="1:109">
      <c r="B52" s="374"/>
      <c r="G52" s="1294"/>
      <c r="H52" s="1294"/>
      <c r="I52" s="1298"/>
      <c r="J52" s="1298"/>
      <c r="K52" s="1283"/>
      <c r="L52" s="1283"/>
      <c r="M52" s="1283"/>
      <c r="N52" s="1283"/>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2"/>
      <c r="B53" s="374"/>
      <c r="G53" s="1294"/>
      <c r="H53" s="1294"/>
      <c r="I53" s="1276"/>
      <c r="J53" s="1276"/>
      <c r="K53" s="1283"/>
      <c r="L53" s="1283"/>
      <c r="M53" s="1283"/>
      <c r="N53" s="1283"/>
      <c r="AM53" s="383"/>
      <c r="AN53" s="1281"/>
      <c r="AO53" s="1281"/>
      <c r="AP53" s="1281"/>
      <c r="AQ53" s="1281"/>
      <c r="AR53" s="1281"/>
      <c r="AS53" s="1281"/>
      <c r="AT53" s="1281"/>
      <c r="AU53" s="1281"/>
      <c r="AV53" s="1281"/>
      <c r="AW53" s="1281"/>
      <c r="AX53" s="1281"/>
      <c r="AY53" s="1281"/>
      <c r="AZ53" s="1281"/>
      <c r="BA53" s="1281"/>
      <c r="BB53" s="1281" t="s">
        <v>602</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93"/>
      <c r="CG53" s="1278"/>
      <c r="CH53" s="1278"/>
      <c r="CI53" s="1278"/>
      <c r="CJ53" s="1278"/>
      <c r="CK53" s="1278"/>
      <c r="CL53" s="1278"/>
      <c r="CM53" s="1278"/>
      <c r="CN53" s="1278">
        <v>57.1</v>
      </c>
      <c r="CO53" s="1278"/>
      <c r="CP53" s="1278"/>
      <c r="CQ53" s="1278"/>
      <c r="CR53" s="1278"/>
      <c r="CS53" s="1278"/>
      <c r="CT53" s="1278"/>
      <c r="CU53" s="1278"/>
      <c r="CV53" s="1278">
        <v>58.4</v>
      </c>
      <c r="CW53" s="1278"/>
      <c r="CX53" s="1278"/>
      <c r="CY53" s="1278"/>
      <c r="CZ53" s="1278"/>
      <c r="DA53" s="1278"/>
      <c r="DB53" s="1278"/>
      <c r="DC53" s="1278"/>
    </row>
    <row r="54" spans="1:109">
      <c r="A54" s="382"/>
      <c r="B54" s="374"/>
      <c r="G54" s="1294"/>
      <c r="H54" s="1294"/>
      <c r="I54" s="1276"/>
      <c r="J54" s="1276"/>
      <c r="K54" s="1283"/>
      <c r="L54" s="1283"/>
      <c r="M54" s="1283"/>
      <c r="N54" s="1283"/>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2"/>
      <c r="B55" s="374"/>
      <c r="G55" s="1276"/>
      <c r="H55" s="1276"/>
      <c r="I55" s="1276"/>
      <c r="J55" s="1276"/>
      <c r="K55" s="1283"/>
      <c r="L55" s="1283"/>
      <c r="M55" s="1283"/>
      <c r="N55" s="1283"/>
      <c r="AN55" s="1282" t="s">
        <v>603</v>
      </c>
      <c r="AO55" s="1282"/>
      <c r="AP55" s="1282"/>
      <c r="AQ55" s="1282"/>
      <c r="AR55" s="1282"/>
      <c r="AS55" s="1282"/>
      <c r="AT55" s="1282"/>
      <c r="AU55" s="1282"/>
      <c r="AV55" s="1282"/>
      <c r="AW55" s="1282"/>
      <c r="AX55" s="1282"/>
      <c r="AY55" s="1282"/>
      <c r="AZ55" s="1282"/>
      <c r="BA55" s="1282"/>
      <c r="BB55" s="1281" t="s">
        <v>601</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93"/>
      <c r="CG55" s="1278"/>
      <c r="CH55" s="1278"/>
      <c r="CI55" s="1278"/>
      <c r="CJ55" s="1278"/>
      <c r="CK55" s="1278"/>
      <c r="CL55" s="1278"/>
      <c r="CM55" s="1278"/>
      <c r="CN55" s="1278">
        <v>51.4</v>
      </c>
      <c r="CO55" s="1278"/>
      <c r="CP55" s="1278"/>
      <c r="CQ55" s="1278"/>
      <c r="CR55" s="1278"/>
      <c r="CS55" s="1278"/>
      <c r="CT55" s="1278"/>
      <c r="CU55" s="1278"/>
      <c r="CV55" s="1278">
        <v>46.8</v>
      </c>
      <c r="CW55" s="1278"/>
      <c r="CX55" s="1278"/>
      <c r="CY55" s="1278"/>
      <c r="CZ55" s="1278"/>
      <c r="DA55" s="1278"/>
      <c r="DB55" s="1278"/>
      <c r="DC55" s="1278"/>
    </row>
    <row r="56" spans="1:109">
      <c r="A56" s="382"/>
      <c r="B56" s="37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c r="B57" s="386"/>
      <c r="G57" s="1276"/>
      <c r="H57" s="1276"/>
      <c r="I57" s="1279"/>
      <c r="J57" s="1279"/>
      <c r="K57" s="1283"/>
      <c r="L57" s="1283"/>
      <c r="M57" s="1283"/>
      <c r="N57" s="1283"/>
      <c r="AM57" s="367"/>
      <c r="AN57" s="1282"/>
      <c r="AO57" s="1282"/>
      <c r="AP57" s="1282"/>
      <c r="AQ57" s="1282"/>
      <c r="AR57" s="1282"/>
      <c r="AS57" s="1282"/>
      <c r="AT57" s="1282"/>
      <c r="AU57" s="1282"/>
      <c r="AV57" s="1282"/>
      <c r="AW57" s="1282"/>
      <c r="AX57" s="1282"/>
      <c r="AY57" s="1282"/>
      <c r="AZ57" s="1282"/>
      <c r="BA57" s="1282"/>
      <c r="BB57" s="1281" t="s">
        <v>602</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93"/>
      <c r="CG57" s="1278"/>
      <c r="CH57" s="1278"/>
      <c r="CI57" s="1278"/>
      <c r="CJ57" s="1278"/>
      <c r="CK57" s="1278"/>
      <c r="CL57" s="1278"/>
      <c r="CM57" s="1278"/>
      <c r="CN57" s="1278">
        <v>59.8</v>
      </c>
      <c r="CO57" s="1278"/>
      <c r="CP57" s="1278"/>
      <c r="CQ57" s="1278"/>
      <c r="CR57" s="1278"/>
      <c r="CS57" s="1278"/>
      <c r="CT57" s="1278"/>
      <c r="CU57" s="1278"/>
      <c r="CV57" s="1278">
        <v>60.5</v>
      </c>
      <c r="CW57" s="1278"/>
      <c r="CX57" s="1278"/>
      <c r="CY57" s="1278"/>
      <c r="CZ57" s="1278"/>
      <c r="DA57" s="1278"/>
      <c r="DB57" s="1278"/>
      <c r="DC57" s="1278"/>
      <c r="DD57" s="387"/>
      <c r="DE57" s="386"/>
    </row>
    <row r="58" spans="1:109" s="382" customFormat="1">
      <c r="A58" s="367"/>
      <c r="B58" s="386"/>
      <c r="G58" s="1276"/>
      <c r="H58" s="1276"/>
      <c r="I58" s="1279"/>
      <c r="J58" s="1279"/>
      <c r="K58" s="1283"/>
      <c r="L58" s="1283"/>
      <c r="M58" s="1283"/>
      <c r="N58" s="1283"/>
      <c r="AM58" s="367"/>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604</v>
      </c>
    </row>
    <row r="64" spans="1:109">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c r="B65" s="374"/>
      <c r="AN65" s="1284" t="s">
        <v>609</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598</v>
      </c>
    </row>
    <row r="72" spans="2:107">
      <c r="B72" s="374"/>
      <c r="G72" s="1276"/>
      <c r="H72" s="1276"/>
      <c r="I72" s="1276"/>
      <c r="J72" s="1276"/>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554</v>
      </c>
      <c r="BQ72" s="1282"/>
      <c r="BR72" s="1282"/>
      <c r="BS72" s="1282"/>
      <c r="BT72" s="1282"/>
      <c r="BU72" s="1282"/>
      <c r="BV72" s="1282"/>
      <c r="BW72" s="1282"/>
      <c r="BX72" s="1282" t="s">
        <v>555</v>
      </c>
      <c r="BY72" s="1282"/>
      <c r="BZ72" s="1282"/>
      <c r="CA72" s="1282"/>
      <c r="CB72" s="1282"/>
      <c r="CC72" s="1282"/>
      <c r="CD72" s="1282"/>
      <c r="CE72" s="1282"/>
      <c r="CF72" s="1282" t="s">
        <v>556</v>
      </c>
      <c r="CG72" s="1282"/>
      <c r="CH72" s="1282"/>
      <c r="CI72" s="1282"/>
      <c r="CJ72" s="1282"/>
      <c r="CK72" s="1282"/>
      <c r="CL72" s="1282"/>
      <c r="CM72" s="1282"/>
      <c r="CN72" s="1282" t="s">
        <v>557</v>
      </c>
      <c r="CO72" s="1282"/>
      <c r="CP72" s="1282"/>
      <c r="CQ72" s="1282"/>
      <c r="CR72" s="1282"/>
      <c r="CS72" s="1282"/>
      <c r="CT72" s="1282"/>
      <c r="CU72" s="1282"/>
      <c r="CV72" s="1282" t="s">
        <v>558</v>
      </c>
      <c r="CW72" s="1282"/>
      <c r="CX72" s="1282"/>
      <c r="CY72" s="1282"/>
      <c r="CZ72" s="1282"/>
      <c r="DA72" s="1282"/>
      <c r="DB72" s="1282"/>
      <c r="DC72" s="1282"/>
    </row>
    <row r="73" spans="2:107">
      <c r="B73" s="374"/>
      <c r="G73" s="1294"/>
      <c r="H73" s="1294"/>
      <c r="I73" s="1294"/>
      <c r="J73" s="1294"/>
      <c r="K73" s="1277"/>
      <c r="L73" s="1277"/>
      <c r="M73" s="1277"/>
      <c r="N73" s="1277"/>
      <c r="AM73" s="383"/>
      <c r="AN73" s="1281" t="s">
        <v>599</v>
      </c>
      <c r="AO73" s="1281"/>
      <c r="AP73" s="1281"/>
      <c r="AQ73" s="1281"/>
      <c r="AR73" s="1281"/>
      <c r="AS73" s="1281"/>
      <c r="AT73" s="1281"/>
      <c r="AU73" s="1281"/>
      <c r="AV73" s="1281"/>
      <c r="AW73" s="1281"/>
      <c r="AX73" s="1281"/>
      <c r="AY73" s="1281"/>
      <c r="AZ73" s="1281"/>
      <c r="BA73" s="1281"/>
      <c r="BB73" s="1281" t="s">
        <v>601</v>
      </c>
      <c r="BC73" s="1281"/>
      <c r="BD73" s="1281"/>
      <c r="BE73" s="1281"/>
      <c r="BF73" s="1281"/>
      <c r="BG73" s="1281"/>
      <c r="BH73" s="1281"/>
      <c r="BI73" s="1281"/>
      <c r="BJ73" s="1281"/>
      <c r="BK73" s="1281"/>
      <c r="BL73" s="1281"/>
      <c r="BM73" s="1281"/>
      <c r="BN73" s="1281"/>
      <c r="BO73" s="1281"/>
      <c r="BP73" s="1278">
        <v>126.7</v>
      </c>
      <c r="BQ73" s="1278"/>
      <c r="BR73" s="1278"/>
      <c r="BS73" s="1278"/>
      <c r="BT73" s="1278"/>
      <c r="BU73" s="1278"/>
      <c r="BV73" s="1278"/>
      <c r="BW73" s="1278"/>
      <c r="BX73" s="1278">
        <v>103.1</v>
      </c>
      <c r="BY73" s="1278"/>
      <c r="BZ73" s="1278"/>
      <c r="CA73" s="1278"/>
      <c r="CB73" s="1278"/>
      <c r="CC73" s="1278"/>
      <c r="CD73" s="1278"/>
      <c r="CE73" s="1278"/>
      <c r="CF73" s="1278">
        <v>87.9</v>
      </c>
      <c r="CG73" s="1278"/>
      <c r="CH73" s="1278"/>
      <c r="CI73" s="1278"/>
      <c r="CJ73" s="1278"/>
      <c r="CK73" s="1278"/>
      <c r="CL73" s="1278"/>
      <c r="CM73" s="1278"/>
      <c r="CN73" s="1278">
        <v>87.9</v>
      </c>
      <c r="CO73" s="1278"/>
      <c r="CP73" s="1278"/>
      <c r="CQ73" s="1278"/>
      <c r="CR73" s="1278"/>
      <c r="CS73" s="1278"/>
      <c r="CT73" s="1278"/>
      <c r="CU73" s="1278"/>
      <c r="CV73" s="1278">
        <v>96.2</v>
      </c>
      <c r="CW73" s="1278"/>
      <c r="CX73" s="1278"/>
      <c r="CY73" s="1278"/>
      <c r="CZ73" s="1278"/>
      <c r="DA73" s="1278"/>
      <c r="DB73" s="1278"/>
      <c r="DC73" s="1278"/>
    </row>
    <row r="74" spans="2:107">
      <c r="B74" s="374"/>
      <c r="G74" s="1294"/>
      <c r="H74" s="1294"/>
      <c r="I74" s="1294"/>
      <c r="J74" s="1294"/>
      <c r="K74" s="1277"/>
      <c r="L74" s="1277"/>
      <c r="M74" s="1277"/>
      <c r="N74" s="1277"/>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4"/>
      <c r="G75" s="1294"/>
      <c r="H75" s="1294"/>
      <c r="I75" s="1276"/>
      <c r="J75" s="1276"/>
      <c r="K75" s="1283"/>
      <c r="L75" s="1283"/>
      <c r="M75" s="1283"/>
      <c r="N75" s="1283"/>
      <c r="AM75" s="383"/>
      <c r="AN75" s="1281"/>
      <c r="AO75" s="1281"/>
      <c r="AP75" s="1281"/>
      <c r="AQ75" s="1281"/>
      <c r="AR75" s="1281"/>
      <c r="AS75" s="1281"/>
      <c r="AT75" s="1281"/>
      <c r="AU75" s="1281"/>
      <c r="AV75" s="1281"/>
      <c r="AW75" s="1281"/>
      <c r="AX75" s="1281"/>
      <c r="AY75" s="1281"/>
      <c r="AZ75" s="1281"/>
      <c r="BA75" s="1281"/>
      <c r="BB75" s="1281" t="s">
        <v>605</v>
      </c>
      <c r="BC75" s="1281"/>
      <c r="BD75" s="1281"/>
      <c r="BE75" s="1281"/>
      <c r="BF75" s="1281"/>
      <c r="BG75" s="1281"/>
      <c r="BH75" s="1281"/>
      <c r="BI75" s="1281"/>
      <c r="BJ75" s="1281"/>
      <c r="BK75" s="1281"/>
      <c r="BL75" s="1281"/>
      <c r="BM75" s="1281"/>
      <c r="BN75" s="1281"/>
      <c r="BO75" s="1281"/>
      <c r="BP75" s="1278">
        <v>16.399999999999999</v>
      </c>
      <c r="BQ75" s="1278"/>
      <c r="BR75" s="1278"/>
      <c r="BS75" s="1278"/>
      <c r="BT75" s="1278"/>
      <c r="BU75" s="1278"/>
      <c r="BV75" s="1278"/>
      <c r="BW75" s="1278"/>
      <c r="BX75" s="1278">
        <v>14.8</v>
      </c>
      <c r="BY75" s="1278"/>
      <c r="BZ75" s="1278"/>
      <c r="CA75" s="1278"/>
      <c r="CB75" s="1278"/>
      <c r="CC75" s="1278"/>
      <c r="CD75" s="1278"/>
      <c r="CE75" s="1278"/>
      <c r="CF75" s="1278">
        <v>13</v>
      </c>
      <c r="CG75" s="1278"/>
      <c r="CH75" s="1278"/>
      <c r="CI75" s="1278"/>
      <c r="CJ75" s="1278"/>
      <c r="CK75" s="1278"/>
      <c r="CL75" s="1278"/>
      <c r="CM75" s="1278"/>
      <c r="CN75" s="1278">
        <v>12.9</v>
      </c>
      <c r="CO75" s="1278"/>
      <c r="CP75" s="1278"/>
      <c r="CQ75" s="1278"/>
      <c r="CR75" s="1278"/>
      <c r="CS75" s="1278"/>
      <c r="CT75" s="1278"/>
      <c r="CU75" s="1278"/>
      <c r="CV75" s="1278">
        <v>13</v>
      </c>
      <c r="CW75" s="1278"/>
      <c r="CX75" s="1278"/>
      <c r="CY75" s="1278"/>
      <c r="CZ75" s="1278"/>
      <c r="DA75" s="1278"/>
      <c r="DB75" s="1278"/>
      <c r="DC75" s="1278"/>
    </row>
    <row r="76" spans="2:107">
      <c r="B76" s="374"/>
      <c r="G76" s="1294"/>
      <c r="H76" s="1294"/>
      <c r="I76" s="1276"/>
      <c r="J76" s="1276"/>
      <c r="K76" s="1283"/>
      <c r="L76" s="1283"/>
      <c r="M76" s="1283"/>
      <c r="N76" s="1283"/>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4"/>
      <c r="G77" s="1276"/>
      <c r="H77" s="1276"/>
      <c r="I77" s="1276"/>
      <c r="J77" s="1276"/>
      <c r="K77" s="1277"/>
      <c r="L77" s="1277"/>
      <c r="M77" s="1277"/>
      <c r="N77" s="1277"/>
      <c r="AN77" s="1282" t="s">
        <v>603</v>
      </c>
      <c r="AO77" s="1282"/>
      <c r="AP77" s="1282"/>
      <c r="AQ77" s="1282"/>
      <c r="AR77" s="1282"/>
      <c r="AS77" s="1282"/>
      <c r="AT77" s="1282"/>
      <c r="AU77" s="1282"/>
      <c r="AV77" s="1282"/>
      <c r="AW77" s="1282"/>
      <c r="AX77" s="1282"/>
      <c r="AY77" s="1282"/>
      <c r="AZ77" s="1282"/>
      <c r="BA77" s="1282"/>
      <c r="BB77" s="1281" t="s">
        <v>600</v>
      </c>
      <c r="BC77" s="1281"/>
      <c r="BD77" s="1281"/>
      <c r="BE77" s="1281"/>
      <c r="BF77" s="1281"/>
      <c r="BG77" s="1281"/>
      <c r="BH77" s="1281"/>
      <c r="BI77" s="1281"/>
      <c r="BJ77" s="1281"/>
      <c r="BK77" s="1281"/>
      <c r="BL77" s="1281"/>
      <c r="BM77" s="1281"/>
      <c r="BN77" s="1281"/>
      <c r="BO77" s="1281"/>
      <c r="BP77" s="1278">
        <v>58.8</v>
      </c>
      <c r="BQ77" s="1278"/>
      <c r="BR77" s="1278"/>
      <c r="BS77" s="1278"/>
      <c r="BT77" s="1278"/>
      <c r="BU77" s="1278"/>
      <c r="BV77" s="1278"/>
      <c r="BW77" s="1278"/>
      <c r="BX77" s="1278">
        <v>49.7</v>
      </c>
      <c r="BY77" s="1278"/>
      <c r="BZ77" s="1278"/>
      <c r="CA77" s="1278"/>
      <c r="CB77" s="1278"/>
      <c r="CC77" s="1278"/>
      <c r="CD77" s="1278"/>
      <c r="CE77" s="1278"/>
      <c r="CF77" s="1278">
        <v>58.9</v>
      </c>
      <c r="CG77" s="1278"/>
      <c r="CH77" s="1278"/>
      <c r="CI77" s="1278"/>
      <c r="CJ77" s="1278"/>
      <c r="CK77" s="1278"/>
      <c r="CL77" s="1278"/>
      <c r="CM77" s="1278"/>
      <c r="CN77" s="1278">
        <v>51.4</v>
      </c>
      <c r="CO77" s="1278"/>
      <c r="CP77" s="1278"/>
      <c r="CQ77" s="1278"/>
      <c r="CR77" s="1278"/>
      <c r="CS77" s="1278"/>
      <c r="CT77" s="1278"/>
      <c r="CU77" s="1278"/>
      <c r="CV77" s="1278">
        <v>46.8</v>
      </c>
      <c r="CW77" s="1278"/>
      <c r="CX77" s="1278"/>
      <c r="CY77" s="1278"/>
      <c r="CZ77" s="1278"/>
      <c r="DA77" s="1278"/>
      <c r="DB77" s="1278"/>
      <c r="DC77" s="1278"/>
    </row>
    <row r="78" spans="2:107">
      <c r="B78" s="37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605</v>
      </c>
      <c r="BC79" s="1281"/>
      <c r="BD79" s="1281"/>
      <c r="BE79" s="1281"/>
      <c r="BF79" s="1281"/>
      <c r="BG79" s="1281"/>
      <c r="BH79" s="1281"/>
      <c r="BI79" s="1281"/>
      <c r="BJ79" s="1281"/>
      <c r="BK79" s="1281"/>
      <c r="BL79" s="1281"/>
      <c r="BM79" s="1281"/>
      <c r="BN79" s="1281"/>
      <c r="BO79" s="1281"/>
      <c r="BP79" s="1278">
        <v>12.4</v>
      </c>
      <c r="BQ79" s="1278"/>
      <c r="BR79" s="1278"/>
      <c r="BS79" s="1278"/>
      <c r="BT79" s="1278"/>
      <c r="BU79" s="1278"/>
      <c r="BV79" s="1278"/>
      <c r="BW79" s="1278"/>
      <c r="BX79" s="1278">
        <v>11.2</v>
      </c>
      <c r="BY79" s="1278"/>
      <c r="BZ79" s="1278"/>
      <c r="CA79" s="1278"/>
      <c r="CB79" s="1278"/>
      <c r="CC79" s="1278"/>
      <c r="CD79" s="1278"/>
      <c r="CE79" s="1278"/>
      <c r="CF79" s="1278">
        <v>10.8</v>
      </c>
      <c r="CG79" s="1278"/>
      <c r="CH79" s="1278"/>
      <c r="CI79" s="1278"/>
      <c r="CJ79" s="1278"/>
      <c r="CK79" s="1278"/>
      <c r="CL79" s="1278"/>
      <c r="CM79" s="1278"/>
      <c r="CN79" s="1278">
        <v>10.199999999999999</v>
      </c>
      <c r="CO79" s="1278"/>
      <c r="CP79" s="1278"/>
      <c r="CQ79" s="1278"/>
      <c r="CR79" s="1278"/>
      <c r="CS79" s="1278"/>
      <c r="CT79" s="1278"/>
      <c r="CU79" s="1278"/>
      <c r="CV79" s="1278">
        <v>9.9</v>
      </c>
      <c r="CW79" s="1278"/>
      <c r="CX79" s="1278"/>
      <c r="CY79" s="1278"/>
      <c r="CZ79" s="1278"/>
      <c r="DA79" s="1278"/>
      <c r="DB79" s="1278"/>
      <c r="DC79" s="1278"/>
    </row>
    <row r="80" spans="2:107">
      <c r="B80" s="37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1vmmOEeKvafKlsaWJIP4RsLzKuSMYNSVmGmelsbWbzkSN3hlnftgQgBzPxBu1XpNq+VJYuCqUjMVk4UrRcvqg==" saltValue="ep5wZnqizoDboDqz07pP2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nCRJE2bhIU8iwSnJjJMMwEcbt5QwaG9W3Ww+SPP+Aif5e24VUQ83I8gu5uI1BbwLH0E29d8KADV5tW6Gl0NBQ==" saltValue="HC743iSLwfYVhnedCH5Q3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VCVJGj//51uqjNJWHmpU9peMmHS4iZnFqWH4t1wF1VW8dufspMEHGiVIrAAmjzV6xOfxdFiX4lMJk4qgDkoug==" saltValue="cmtQ2FLFF1gYZ1V0YbpqO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44735</v>
      </c>
      <c r="E3" s="141"/>
      <c r="F3" s="142">
        <v>118124</v>
      </c>
      <c r="G3" s="143"/>
      <c r="H3" s="144"/>
    </row>
    <row r="4" spans="1:8">
      <c r="A4" s="145"/>
      <c r="B4" s="146"/>
      <c r="C4" s="147"/>
      <c r="D4" s="148">
        <v>40813</v>
      </c>
      <c r="E4" s="149"/>
      <c r="F4" s="150">
        <v>54614</v>
      </c>
      <c r="G4" s="151"/>
      <c r="H4" s="152"/>
    </row>
    <row r="5" spans="1:8">
      <c r="A5" s="133" t="s">
        <v>546</v>
      </c>
      <c r="B5" s="138"/>
      <c r="C5" s="139"/>
      <c r="D5" s="140">
        <v>42506</v>
      </c>
      <c r="E5" s="141"/>
      <c r="F5" s="142">
        <v>101693</v>
      </c>
      <c r="G5" s="143"/>
      <c r="H5" s="144"/>
    </row>
    <row r="6" spans="1:8">
      <c r="A6" s="145"/>
      <c r="B6" s="146"/>
      <c r="C6" s="147"/>
      <c r="D6" s="148">
        <v>35175</v>
      </c>
      <c r="E6" s="149"/>
      <c r="F6" s="150">
        <v>51066</v>
      </c>
      <c r="G6" s="151"/>
      <c r="H6" s="152"/>
    </row>
    <row r="7" spans="1:8">
      <c r="A7" s="133" t="s">
        <v>547</v>
      </c>
      <c r="B7" s="138"/>
      <c r="C7" s="139"/>
      <c r="D7" s="140">
        <v>49406</v>
      </c>
      <c r="E7" s="141"/>
      <c r="F7" s="142">
        <v>93741</v>
      </c>
      <c r="G7" s="143"/>
      <c r="H7" s="144"/>
    </row>
    <row r="8" spans="1:8">
      <c r="A8" s="145"/>
      <c r="B8" s="146"/>
      <c r="C8" s="147"/>
      <c r="D8" s="148">
        <v>28588</v>
      </c>
      <c r="E8" s="149"/>
      <c r="F8" s="150">
        <v>46285</v>
      </c>
      <c r="G8" s="151"/>
      <c r="H8" s="152"/>
    </row>
    <row r="9" spans="1:8">
      <c r="A9" s="133" t="s">
        <v>548</v>
      </c>
      <c r="B9" s="138"/>
      <c r="C9" s="139"/>
      <c r="D9" s="140">
        <v>64306</v>
      </c>
      <c r="E9" s="141"/>
      <c r="F9" s="142">
        <v>107537</v>
      </c>
      <c r="G9" s="143"/>
      <c r="H9" s="144"/>
    </row>
    <row r="10" spans="1:8">
      <c r="A10" s="145"/>
      <c r="B10" s="146"/>
      <c r="C10" s="147"/>
      <c r="D10" s="148">
        <v>26909</v>
      </c>
      <c r="E10" s="149"/>
      <c r="F10" s="150">
        <v>57923</v>
      </c>
      <c r="G10" s="151"/>
      <c r="H10" s="152"/>
    </row>
    <row r="11" spans="1:8">
      <c r="A11" s="133" t="s">
        <v>549</v>
      </c>
      <c r="B11" s="138"/>
      <c r="C11" s="139"/>
      <c r="D11" s="140">
        <v>65662</v>
      </c>
      <c r="E11" s="141"/>
      <c r="F11" s="142">
        <v>113913</v>
      </c>
      <c r="G11" s="143"/>
      <c r="H11" s="144"/>
    </row>
    <row r="12" spans="1:8">
      <c r="A12" s="145"/>
      <c r="B12" s="146"/>
      <c r="C12" s="153"/>
      <c r="D12" s="148">
        <v>27251</v>
      </c>
      <c r="E12" s="149"/>
      <c r="F12" s="150">
        <v>53160</v>
      </c>
      <c r="G12" s="151"/>
      <c r="H12" s="152"/>
    </row>
    <row r="13" spans="1:8">
      <c r="A13" s="133"/>
      <c r="B13" s="138"/>
      <c r="C13" s="154"/>
      <c r="D13" s="155">
        <v>53323</v>
      </c>
      <c r="E13" s="156"/>
      <c r="F13" s="157">
        <v>107002</v>
      </c>
      <c r="G13" s="158"/>
      <c r="H13" s="144"/>
    </row>
    <row r="14" spans="1:8">
      <c r="A14" s="145"/>
      <c r="B14" s="146"/>
      <c r="C14" s="147"/>
      <c r="D14" s="148">
        <v>31747</v>
      </c>
      <c r="E14" s="149"/>
      <c r="F14" s="150">
        <v>52610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7.13</v>
      </c>
      <c r="C19" s="159">
        <f>ROUND(VALUE(SUBSTITUTE(実質収支比率等に係る経年分析!G$48,"▲","-")),2)</f>
        <v>3.66</v>
      </c>
      <c r="D19" s="159">
        <f>ROUND(VALUE(SUBSTITUTE(実質収支比率等に係る経年分析!H$48,"▲","-")),2)</f>
        <v>4.72</v>
      </c>
      <c r="E19" s="159">
        <f>ROUND(VALUE(SUBSTITUTE(実質収支比率等に係る経年分析!I$48,"▲","-")),2)</f>
        <v>4.9400000000000004</v>
      </c>
      <c r="F19" s="159">
        <f>ROUND(VALUE(SUBSTITUTE(実質収支比率等に係る経年分析!J$48,"▲","-")),2)</f>
        <v>7.94</v>
      </c>
    </row>
    <row r="20" spans="1:11">
      <c r="A20" s="159" t="s">
        <v>49</v>
      </c>
      <c r="B20" s="159">
        <f>ROUND(VALUE(SUBSTITUTE(実質収支比率等に係る経年分析!F$47,"▲","-")),2)</f>
        <v>23.35</v>
      </c>
      <c r="C20" s="159">
        <f>ROUND(VALUE(SUBSTITUTE(実質収支比率等に係る経年分析!G$47,"▲","-")),2)</f>
        <v>28.28</v>
      </c>
      <c r="D20" s="159">
        <f>ROUND(VALUE(SUBSTITUTE(実質収支比率等に係る経年分析!H$47,"▲","-")),2)</f>
        <v>30.01</v>
      </c>
      <c r="E20" s="159">
        <f>ROUND(VALUE(SUBSTITUTE(実質収支比率等に係る経年分析!I$47,"▲","-")),2)</f>
        <v>22.75</v>
      </c>
      <c r="F20" s="159">
        <f>ROUND(VALUE(SUBSTITUTE(実質収支比率等に係る経年分析!J$47,"▲","-")),2)</f>
        <v>26.38</v>
      </c>
    </row>
    <row r="21" spans="1:11">
      <c r="A21" s="159" t="s">
        <v>50</v>
      </c>
      <c r="B21" s="159">
        <f>IF(ISNUMBER(VALUE(SUBSTITUTE(実質収支比率等に係る経年分析!F$49,"▲","-"))),ROUND(VALUE(SUBSTITUTE(実質収支比率等に係る経年分析!F$49,"▲","-")),2),NA())</f>
        <v>5.07</v>
      </c>
      <c r="C21" s="159">
        <f>IF(ISNUMBER(VALUE(SUBSTITUTE(実質収支比率等に係る経年分析!G$49,"▲","-"))),ROUND(VALUE(SUBSTITUTE(実質収支比率等に係る経年分析!G$49,"▲","-")),2),NA())</f>
        <v>1.47</v>
      </c>
      <c r="D21" s="159">
        <f>IF(ISNUMBER(VALUE(SUBSTITUTE(実質収支比率等に係る経年分析!H$49,"▲","-"))),ROUND(VALUE(SUBSTITUTE(実質収支比率等に係る経年分析!H$49,"▲","-")),2),NA())</f>
        <v>3.39</v>
      </c>
      <c r="E21" s="159">
        <f>IF(ISNUMBER(VALUE(SUBSTITUTE(実質収支比率等に係る経年分析!I$49,"▲","-"))),ROUND(VALUE(SUBSTITUTE(実質収支比率等に係る経年分析!I$49,"▲","-")),2),NA())</f>
        <v>-7.47</v>
      </c>
      <c r="F21" s="159">
        <f>IF(ISNUMBER(VALUE(SUBSTITUTE(実質収支比率等に係る経年分析!J$49,"▲","-"))),ROUND(VALUE(SUBSTITUTE(実質収支比率等に係る経年分析!J$49,"▲","-")),2),NA())</f>
        <v>7.3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0.08</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0.13</v>
      </c>
      <c r="E28" s="160" t="e">
        <f>IF(ROUND(VALUE(SUBSTITUTE(連結実質赤字比率に係る赤字・黒字の構成分析!G$42,"▲", "-")), 2) &gt;= 0, ABS(ROUND(VALUE(SUBSTITUTE(連結実質赤字比率に係る赤字・黒字の構成分析!G$42,"▲", "-")), 2)), NA())</f>
        <v>#N/A</v>
      </c>
      <c r="F28" s="160">
        <f>IF(ROUND(VALUE(SUBSTITUTE(連結実質赤字比率に係る赤字・黒字の構成分析!H$42,"▲", "-")), 2) &lt; 0, ABS(ROUND(VALUE(SUBSTITUTE(連結実質赤字比率に係る赤字・黒字の構成分析!H$42,"▲", "-")), 2)), NA())</f>
        <v>0.12</v>
      </c>
      <c r="G28" s="160" t="e">
        <f>IF(ROUND(VALUE(SUBSTITUTE(連結実質赤字比率に係る赤字・黒字の構成分析!H$42,"▲", "-")), 2) &gt;= 0, ABS(ROUND(VALUE(SUBSTITUTE(連結実質赤字比率に係る赤字・黒字の構成分析!H$42,"▲", "-")), 2)), NA())</f>
        <v>#N/A</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大栄歴史文化学習館特別会計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0.18</v>
      </c>
    </row>
    <row r="31" spans="1:11">
      <c r="A31" s="160" t="str">
        <f>IF(連結実質赤字比率に係る赤字・黒字の構成分析!C$39="",NA(),連結実質赤字比率に係る赤字・黒字の構成分析!C$39)</f>
        <v>風力発電事業特別会計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1.75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1.79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0.61</v>
      </c>
    </row>
    <row r="32" spans="1:11">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0.61</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0.97</v>
      </c>
    </row>
    <row r="34" spans="1:16">
      <c r="A34" s="160" t="str">
        <f>IF(連結実質赤字比率に係る赤字・黒字の構成分析!C$36="",NA(),連結実質赤字比率に係る赤字・黒字の構成分析!C$36)</f>
        <v>上水道事業特別会計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2.5499999999999998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5.51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8.5299999999999994</v>
      </c>
    </row>
    <row r="36" spans="1:16">
      <c r="A36" s="160" t="str">
        <f>IF(連結実質赤字比率に係る赤字・黒字の構成分析!C$34="",NA(),連結実質赤字比率に係る赤字・黒字の構成分析!C$34)</f>
        <v>住宅新築等貸付事業特別会計</v>
      </c>
      <c r="B36" s="160">
        <f>IF(ROUND(VALUE(SUBSTITUTE(連結実質赤字比率に係る赤字・黒字の構成分析!F$34,"▲", "-")), 2) &lt; 0, ABS(ROUND(VALUE(SUBSTITUTE(連結実質赤字比率に係る赤字・黒字の構成分析!F$34,"▲", "-")), 2)), NA())</f>
        <v>0.56000000000000005</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0.59</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0.61</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0.56999999999999995</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0.59</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1098</v>
      </c>
      <c r="E42" s="161"/>
      <c r="F42" s="161"/>
      <c r="G42" s="161">
        <f>'実質公債費比率（分子）の構造'!L$52</f>
        <v>1113</v>
      </c>
      <c r="H42" s="161"/>
      <c r="I42" s="161"/>
      <c r="J42" s="161">
        <f>'実質公債費比率（分子）の構造'!M$52</f>
        <v>1118</v>
      </c>
      <c r="K42" s="161"/>
      <c r="L42" s="161"/>
      <c r="M42" s="161">
        <f>'実質公債費比率（分子）の構造'!N$52</f>
        <v>1153</v>
      </c>
      <c r="N42" s="161"/>
      <c r="O42" s="161"/>
      <c r="P42" s="161">
        <f>'実質公債費比率（分子）の構造'!O$52</f>
        <v>1192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38</v>
      </c>
      <c r="C44" s="161"/>
      <c r="D44" s="161"/>
      <c r="E44" s="161">
        <f>'実質公債費比率（分子）の構造'!L$50</f>
        <v>36</v>
      </c>
      <c r="F44" s="161"/>
      <c r="G44" s="161"/>
      <c r="H44" s="161">
        <f>'実質公債費比率（分子）の構造'!M$50</f>
        <v>12</v>
      </c>
      <c r="I44" s="161"/>
      <c r="J44" s="161"/>
      <c r="K44" s="161">
        <f>'実質公債費比率（分子）の構造'!N$50</f>
        <v>9</v>
      </c>
      <c r="L44" s="161"/>
      <c r="M44" s="161"/>
      <c r="N44" s="161">
        <f>'実質公債費比率（分子）の構造'!O$50</f>
        <v>7</v>
      </c>
      <c r="O44" s="161"/>
      <c r="P44" s="161"/>
    </row>
    <row r="45" spans="1:16">
      <c r="A45" s="161" t="s">
        <v>60</v>
      </c>
      <c r="B45" s="161">
        <f>'実質公債費比率（分子）の構造'!K$49</f>
        <v>34</v>
      </c>
      <c r="C45" s="161"/>
      <c r="D45" s="161"/>
      <c r="E45" s="161">
        <f>'実質公債費比率（分子）の構造'!L$49</f>
        <v>35</v>
      </c>
      <c r="F45" s="161"/>
      <c r="G45" s="161"/>
      <c r="H45" s="161">
        <f>'実質公債費比率（分子）の構造'!M$49</f>
        <v>25</v>
      </c>
      <c r="I45" s="161"/>
      <c r="J45" s="161"/>
      <c r="K45" s="161">
        <f>'実質公債費比率（分子）の構造'!N$49</f>
        <v>32</v>
      </c>
      <c r="L45" s="161"/>
      <c r="M45" s="161"/>
      <c r="N45" s="161">
        <f>'実質公債費比率（分子）の構造'!O$49</f>
        <v>31</v>
      </c>
      <c r="O45" s="161"/>
      <c r="P45" s="161"/>
    </row>
    <row r="46" spans="1:16">
      <c r="A46" s="161" t="s">
        <v>61</v>
      </c>
      <c r="B46" s="161">
        <f>'実質公債費比率（分子）の構造'!K$48</f>
        <v>602</v>
      </c>
      <c r="C46" s="161"/>
      <c r="D46" s="161"/>
      <c r="E46" s="161">
        <f>'実質公債費比率（分子）の構造'!L$48</f>
        <v>590</v>
      </c>
      <c r="F46" s="161"/>
      <c r="G46" s="161"/>
      <c r="H46" s="161">
        <f>'実質公債費比率（分子）の構造'!M$48</f>
        <v>597</v>
      </c>
      <c r="I46" s="161"/>
      <c r="J46" s="161"/>
      <c r="K46" s="161">
        <f>'実質公債費比率（分子）の構造'!N$48</f>
        <v>722</v>
      </c>
      <c r="L46" s="161"/>
      <c r="M46" s="161"/>
      <c r="N46" s="161">
        <f>'実質公債費比率（分子）の構造'!O$48</f>
        <v>731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1078</v>
      </c>
      <c r="C49" s="161"/>
      <c r="D49" s="161"/>
      <c r="E49" s="161">
        <f>'実質公債費比率（分子）の構造'!L$45</f>
        <v>986</v>
      </c>
      <c r="F49" s="161"/>
      <c r="G49" s="161"/>
      <c r="H49" s="161">
        <f>'実質公債費比率（分子）の構造'!M$45</f>
        <v>975</v>
      </c>
      <c r="I49" s="161"/>
      <c r="J49" s="161"/>
      <c r="K49" s="161">
        <f>'実質公債費比率（分子）の構造'!N$45</f>
        <v>1020</v>
      </c>
      <c r="L49" s="161"/>
      <c r="M49" s="161"/>
      <c r="N49" s="161">
        <f>'実質公債費比率（分子）の構造'!O$45</f>
        <v>982</v>
      </c>
      <c r="O49" s="161"/>
      <c r="P49" s="161"/>
    </row>
    <row r="50" spans="1:16">
      <c r="A50" s="161" t="s">
        <v>65</v>
      </c>
      <c r="B50" s="161" t="e">
        <f>NA()</f>
        <v>#N/A</v>
      </c>
      <c r="C50" s="161">
        <f>IF(ISNUMBER('実質公債費比率（分子）の構造'!K$53),'実質公債費比率（分子）の構造'!K$53,NA())</f>
        <v>654</v>
      </c>
      <c r="D50" s="161" t="e">
        <f>NA()</f>
        <v>#N/A</v>
      </c>
      <c r="E50" s="161" t="e">
        <f>NA()</f>
        <v>#N/A</v>
      </c>
      <c r="F50" s="161">
        <f>IF(ISNUMBER('実質公債費比率（分子）の構造'!L$53),'実質公債費比率（分子）の構造'!L$53,NA())</f>
        <v>534</v>
      </c>
      <c r="G50" s="161" t="e">
        <f>NA()</f>
        <v>#N/A</v>
      </c>
      <c r="H50" s="161" t="e">
        <f>NA()</f>
        <v>#N/A</v>
      </c>
      <c r="I50" s="161">
        <f>IF(ISNUMBER('実質公債費比率（分子）の構造'!M$53),'実質公債費比率（分子）の構造'!M$53,NA())</f>
        <v>491</v>
      </c>
      <c r="J50" s="161" t="e">
        <f>NA()</f>
        <v>#N/A</v>
      </c>
      <c r="K50" s="161" t="e">
        <f>NA()</f>
        <v>#N/A</v>
      </c>
      <c r="L50" s="161">
        <f>IF(ISNUMBER('実質公債費比率（分子）の構造'!N$53),'実質公債費比率（分子）の構造'!N$53,NA())</f>
        <v>630</v>
      </c>
      <c r="M50" s="161" t="e">
        <f>NA()</f>
        <v>#N/A</v>
      </c>
      <c r="N50" s="161" t="e">
        <f>NA()</f>
        <v>#N/A</v>
      </c>
      <c r="O50" s="161">
        <f>IF(ISNUMBER('実質公債費比率（分子）の構造'!O$53),'実質公債費比率（分子）の構造'!O$53,NA())</f>
        <v>559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13168</v>
      </c>
      <c r="E56" s="160"/>
      <c r="F56" s="160"/>
      <c r="G56" s="160">
        <f>'将来負担比率（分子）の構造'!J$52</f>
        <v>13146</v>
      </c>
      <c r="H56" s="160"/>
      <c r="I56" s="160"/>
      <c r="J56" s="160">
        <f>'将来負担比率（分子）の構造'!K$52</f>
        <v>12565</v>
      </c>
      <c r="K56" s="160"/>
      <c r="L56" s="160"/>
      <c r="M56" s="160">
        <f>'将来負担比率（分子）の構造'!L$52</f>
        <v>12047</v>
      </c>
      <c r="N56" s="160"/>
      <c r="O56" s="160"/>
      <c r="P56" s="160">
        <f>'将来負担比率（分子）の構造'!M$52</f>
        <v>11388</v>
      </c>
    </row>
    <row r="57" spans="1:16">
      <c r="A57" s="160" t="s">
        <v>36</v>
      </c>
      <c r="B57" s="160"/>
      <c r="C57" s="160"/>
      <c r="D57" s="160">
        <f>'将来負担比率（分子）の構造'!I$51</f>
        <v>67</v>
      </c>
      <c r="E57" s="160"/>
      <c r="F57" s="160"/>
      <c r="G57" s="160">
        <f>'将来負担比率（分子）の構造'!J$51</f>
        <v>48</v>
      </c>
      <c r="H57" s="160"/>
      <c r="I57" s="160"/>
      <c r="J57" s="160">
        <f>'将来負担比率（分子）の構造'!K$51</f>
        <v>37</v>
      </c>
      <c r="K57" s="160"/>
      <c r="L57" s="160"/>
      <c r="M57" s="160">
        <f>'将来負担比率（分子）の構造'!L$51</f>
        <v>32</v>
      </c>
      <c r="N57" s="160"/>
      <c r="O57" s="160"/>
      <c r="P57" s="160">
        <f>'将来負担比率（分子）の構造'!M$51</f>
        <v>24</v>
      </c>
    </row>
    <row r="58" spans="1:16">
      <c r="A58" s="160" t="s">
        <v>35</v>
      </c>
      <c r="B58" s="160"/>
      <c r="C58" s="160"/>
      <c r="D58" s="160">
        <f>'将来負担比率（分子）の構造'!I$50</f>
        <v>1429</v>
      </c>
      <c r="E58" s="160"/>
      <c r="F58" s="160"/>
      <c r="G58" s="160">
        <f>'将来負担比率（分子）の構造'!J$50</f>
        <v>1772</v>
      </c>
      <c r="H58" s="160"/>
      <c r="I58" s="160"/>
      <c r="J58" s="160">
        <f>'将来負担比率（分子）の構造'!K$50</f>
        <v>2055</v>
      </c>
      <c r="K58" s="160"/>
      <c r="L58" s="160"/>
      <c r="M58" s="160">
        <f>'将来負担比率（分子）の構造'!L$50</f>
        <v>1761</v>
      </c>
      <c r="N58" s="160"/>
      <c r="O58" s="160"/>
      <c r="P58" s="160">
        <f>'将来負担比率（分子）の構造'!M$50</f>
        <v>1949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1153</v>
      </c>
      <c r="C62" s="160"/>
      <c r="D62" s="160"/>
      <c r="E62" s="160">
        <f>'将来負担比率（分子）の構造'!J$45</f>
        <v>1072</v>
      </c>
      <c r="F62" s="160"/>
      <c r="G62" s="160"/>
      <c r="H62" s="160">
        <f>'将来負担比率（分子）の構造'!K$45</f>
        <v>918</v>
      </c>
      <c r="I62" s="160"/>
      <c r="J62" s="160"/>
      <c r="K62" s="160">
        <f>'将来負担比率（分子）の構造'!L$45</f>
        <v>858</v>
      </c>
      <c r="L62" s="160"/>
      <c r="M62" s="160"/>
      <c r="N62" s="160">
        <f>'将来負担比率（分子）の構造'!M$45</f>
        <v>845</v>
      </c>
      <c r="O62" s="160"/>
      <c r="P62" s="160"/>
    </row>
    <row r="63" spans="1:16">
      <c r="A63" s="160" t="s">
        <v>28</v>
      </c>
      <c r="B63" s="160">
        <f>'将来負担比率（分子）の構造'!I$44</f>
        <v>161</v>
      </c>
      <c r="C63" s="160"/>
      <c r="D63" s="160"/>
      <c r="E63" s="160">
        <f>'将来負担比率（分子）の構造'!J$44</f>
        <v>272</v>
      </c>
      <c r="F63" s="160"/>
      <c r="G63" s="160"/>
      <c r="H63" s="160">
        <f>'将来負担比率（分子）の構造'!K$44</f>
        <v>278</v>
      </c>
      <c r="I63" s="160"/>
      <c r="J63" s="160"/>
      <c r="K63" s="160">
        <f>'将来負担比率（分子）の構造'!L$44</f>
        <v>261</v>
      </c>
      <c r="L63" s="160"/>
      <c r="M63" s="160"/>
      <c r="N63" s="160">
        <f>'将来負担比率（分子）の構造'!M$44</f>
        <v>238</v>
      </c>
      <c r="O63" s="160"/>
      <c r="P63" s="160"/>
    </row>
    <row r="64" spans="1:16">
      <c r="A64" s="160" t="s">
        <v>27</v>
      </c>
      <c r="B64" s="160">
        <f>'将来負担比率（分子）の構造'!I$43</f>
        <v>9869</v>
      </c>
      <c r="C64" s="160"/>
      <c r="D64" s="160"/>
      <c r="E64" s="160">
        <f>'将来負担比率（分子）の構造'!J$43</f>
        <v>9511</v>
      </c>
      <c r="F64" s="160"/>
      <c r="G64" s="160"/>
      <c r="H64" s="160">
        <f>'将来負担比率（分子）の構造'!K$43</f>
        <v>9099</v>
      </c>
      <c r="I64" s="160"/>
      <c r="J64" s="160"/>
      <c r="K64" s="160">
        <f>'将来負担比率（分子）の構造'!L$43</f>
        <v>9174</v>
      </c>
      <c r="L64" s="160"/>
      <c r="M64" s="160"/>
      <c r="N64" s="160">
        <f>'将来負担比率（分子）の構造'!M$43</f>
        <v>8896</v>
      </c>
      <c r="O64" s="160"/>
      <c r="P64" s="160"/>
    </row>
    <row r="65" spans="1:16">
      <c r="A65" s="160" t="s">
        <v>26</v>
      </c>
      <c r="B65" s="160">
        <f>'将来負担比率（分子）の構造'!I$42</f>
        <v>76</v>
      </c>
      <c r="C65" s="160"/>
      <c r="D65" s="160"/>
      <c r="E65" s="160">
        <f>'将来負担比率（分子）の構造'!J$42</f>
        <v>40</v>
      </c>
      <c r="F65" s="160"/>
      <c r="G65" s="160"/>
      <c r="H65" s="160">
        <f>'将来負担比率（分子）の構造'!K$42</f>
        <v>31</v>
      </c>
      <c r="I65" s="160"/>
      <c r="J65" s="160"/>
      <c r="K65" s="160">
        <f>'将来負担比率（分子）の構造'!L$42</f>
        <v>270</v>
      </c>
      <c r="L65" s="160"/>
      <c r="M65" s="160"/>
      <c r="N65" s="160">
        <f>'将来負担比率（分子）の構造'!M$42</f>
        <v>15</v>
      </c>
      <c r="O65" s="160"/>
      <c r="P65" s="160"/>
    </row>
    <row r="66" spans="1:16">
      <c r="A66" s="160" t="s">
        <v>25</v>
      </c>
      <c r="B66" s="160">
        <f>'将来負担比率（分子）の構造'!I$41</f>
        <v>8814</v>
      </c>
      <c r="C66" s="160"/>
      <c r="D66" s="160"/>
      <c r="E66" s="160">
        <f>'将来負担比率（分子）の構造'!J$41</f>
        <v>8447</v>
      </c>
      <c r="F66" s="160"/>
      <c r="G66" s="160"/>
      <c r="H66" s="160">
        <f>'将来負担比率（分子）の構造'!K$41</f>
        <v>8140</v>
      </c>
      <c r="I66" s="160"/>
      <c r="J66" s="160"/>
      <c r="K66" s="160">
        <f>'将来負担比率（分子）の構造'!L$41</f>
        <v>6995</v>
      </c>
      <c r="L66" s="160"/>
      <c r="M66" s="160"/>
      <c r="N66" s="160">
        <f>'将来負担比率（分子）の構造'!M$41</f>
        <v>7518</v>
      </c>
      <c r="O66" s="160"/>
      <c r="P66" s="160"/>
    </row>
    <row r="67" spans="1:16">
      <c r="A67" s="160" t="s">
        <v>69</v>
      </c>
      <c r="B67" s="160" t="e">
        <f>NA()</f>
        <v>#N/A</v>
      </c>
      <c r="C67" s="160">
        <f>IF(ISNUMBER('将来負担比率（分子）の構造'!I$53), IF('将来負担比率（分子）の構造'!I$53 &lt; 0, 0, '将来負担比率（分子）の構造'!I$53), NA())</f>
        <v>5408</v>
      </c>
      <c r="D67" s="160" t="e">
        <f>NA()</f>
        <v>#N/A</v>
      </c>
      <c r="E67" s="160" t="e">
        <f>NA()</f>
        <v>#N/A</v>
      </c>
      <c r="F67" s="160">
        <f>IF(ISNUMBER('将来負担比率（分子）の構造'!J$53), IF('将来負担比率（分子）の構造'!J$53 &lt; 0, 0, '将来負担比率（分子）の構造'!J$53), NA())</f>
        <v>4377</v>
      </c>
      <c r="G67" s="160" t="e">
        <f>NA()</f>
        <v>#N/A</v>
      </c>
      <c r="H67" s="160" t="e">
        <f>NA()</f>
        <v>#N/A</v>
      </c>
      <c r="I67" s="160">
        <f>IF(ISNUMBER('将来負担比率（分子）の構造'!K$53), IF('将来負担比率（分子）の構造'!K$53 &lt; 0, 0, '将来負担比率（分子）の構造'!K$53), NA())</f>
        <v>3808</v>
      </c>
      <c r="J67" s="160" t="e">
        <f>NA()</f>
        <v>#N/A</v>
      </c>
      <c r="K67" s="160" t="e">
        <f>NA()</f>
        <v>#N/A</v>
      </c>
      <c r="L67" s="160">
        <f>IF(ISNUMBER('将来負担比率（分子）の構造'!L$53), IF('将来負担比率（分子）の構造'!L$53 &lt; 0, 0, '将来負担比率（分子）の構造'!L$53), NA())</f>
        <v>3718</v>
      </c>
      <c r="M67" s="160" t="e">
        <f>NA()</f>
        <v>#N/A</v>
      </c>
      <c r="N67" s="160" t="e">
        <f>NA()</f>
        <v>#N/A</v>
      </c>
      <c r="O67" s="160">
        <f>IF(ISNUMBER('将来負担比率（分子）の構造'!M$53), IF('将来負担比率（分子）の構造'!M$53 &lt; 0, 0, '将来負担比率（分子）の構造'!M$53), NA())</f>
        <v>4150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1632</v>
      </c>
      <c r="C72" s="164">
        <f>基金残高に係る経年分析!G55</f>
        <v>1222</v>
      </c>
      <c r="D72" s="164">
        <f>基金残高に係る経年分析!H55</f>
        <v>1450</v>
      </c>
    </row>
    <row r="73" spans="1:16">
      <c r="A73" s="163" t="s">
        <v>72</v>
      </c>
      <c r="B73" s="164">
        <f>基金残高に係る経年分析!F56</f>
        <v>44</v>
      </c>
      <c r="C73" s="164">
        <f>基金残高に係る経年分析!G56</f>
        <v>44</v>
      </c>
      <c r="D73" s="164">
        <f>基金残高に係る経年分析!H56</f>
        <v>44</v>
      </c>
    </row>
    <row r="74" spans="1:16">
      <c r="A74" s="163" t="s">
        <v>73</v>
      </c>
      <c r="B74" s="164">
        <f>基金残高に係る経年分析!F57</f>
        <v>1598</v>
      </c>
      <c r="C74" s="164">
        <f>基金残高に係る経年分析!G57</f>
        <v>1707</v>
      </c>
      <c r="D74" s="164">
        <f>基金残高に係る経年分析!H57</f>
        <v>1510</v>
      </c>
    </row>
  </sheetData>
  <sheetProtection algorithmName="SHA-512" hashValue="Rsf5ePj8fWXDpHZlVBGflHk7EEF5khrzcX13OwBTHQTN/D7Cyj+SdkA0z0SnrBdRVIzB8pZ/tNie6s3acrPetg==" saltValue="4gdjtpQ3Xfkfz6XILTmt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218</v>
      </c>
      <c r="C5" s="741"/>
      <c r="D5" s="741"/>
      <c r="E5" s="741"/>
      <c r="F5" s="741"/>
      <c r="G5" s="741"/>
      <c r="H5" s="741"/>
      <c r="I5" s="741"/>
      <c r="J5" s="741"/>
      <c r="K5" s="741"/>
      <c r="L5" s="741"/>
      <c r="M5" s="741"/>
      <c r="N5" s="741"/>
      <c r="O5" s="741"/>
      <c r="P5" s="741"/>
      <c r="Q5" s="742"/>
      <c r="R5" s="706">
        <v>1410907</v>
      </c>
      <c r="S5" s="707"/>
      <c r="T5" s="707"/>
      <c r="U5" s="707"/>
      <c r="V5" s="707"/>
      <c r="W5" s="707"/>
      <c r="X5" s="707"/>
      <c r="Y5" s="753"/>
      <c r="Z5" s="771">
        <v>14</v>
      </c>
      <c r="AA5" s="771"/>
      <c r="AB5" s="771"/>
      <c r="AC5" s="771"/>
      <c r="AD5" s="772">
        <v>1410907</v>
      </c>
      <c r="AE5" s="772"/>
      <c r="AF5" s="772"/>
      <c r="AG5" s="772"/>
      <c r="AH5" s="772"/>
      <c r="AI5" s="772"/>
      <c r="AJ5" s="772"/>
      <c r="AK5" s="772"/>
      <c r="AL5" s="754">
        <v>26.4</v>
      </c>
      <c r="AM5" s="723"/>
      <c r="AN5" s="723"/>
      <c r="AO5" s="755"/>
      <c r="AP5" s="740" t="s">
        <v>219</v>
      </c>
      <c r="AQ5" s="741"/>
      <c r="AR5" s="741"/>
      <c r="AS5" s="741"/>
      <c r="AT5" s="741"/>
      <c r="AU5" s="741"/>
      <c r="AV5" s="741"/>
      <c r="AW5" s="741"/>
      <c r="AX5" s="741"/>
      <c r="AY5" s="741"/>
      <c r="AZ5" s="741"/>
      <c r="BA5" s="741"/>
      <c r="BB5" s="741"/>
      <c r="BC5" s="741"/>
      <c r="BD5" s="741"/>
      <c r="BE5" s="741"/>
      <c r="BF5" s="742"/>
      <c r="BG5" s="641">
        <v>1410907</v>
      </c>
      <c r="BH5" s="644"/>
      <c r="BI5" s="644"/>
      <c r="BJ5" s="644"/>
      <c r="BK5" s="644"/>
      <c r="BL5" s="644"/>
      <c r="BM5" s="644"/>
      <c r="BN5" s="645"/>
      <c r="BO5" s="703">
        <v>100</v>
      </c>
      <c r="BP5" s="703"/>
      <c r="BQ5" s="703"/>
      <c r="BR5" s="703"/>
      <c r="BS5" s="704">
        <v>6108</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38" t="s">
        <v>223</v>
      </c>
      <c r="C6" s="639"/>
      <c r="D6" s="639"/>
      <c r="E6" s="639"/>
      <c r="F6" s="639"/>
      <c r="G6" s="639"/>
      <c r="H6" s="639"/>
      <c r="I6" s="639"/>
      <c r="J6" s="639"/>
      <c r="K6" s="639"/>
      <c r="L6" s="639"/>
      <c r="M6" s="639"/>
      <c r="N6" s="639"/>
      <c r="O6" s="639"/>
      <c r="P6" s="639"/>
      <c r="Q6" s="640"/>
      <c r="R6" s="641">
        <v>87380</v>
      </c>
      <c r="S6" s="644"/>
      <c r="T6" s="644"/>
      <c r="U6" s="644"/>
      <c r="V6" s="644"/>
      <c r="W6" s="644"/>
      <c r="X6" s="644"/>
      <c r="Y6" s="645"/>
      <c r="Z6" s="703">
        <v>0.9</v>
      </c>
      <c r="AA6" s="703"/>
      <c r="AB6" s="703"/>
      <c r="AC6" s="703"/>
      <c r="AD6" s="704">
        <v>87380</v>
      </c>
      <c r="AE6" s="704"/>
      <c r="AF6" s="704"/>
      <c r="AG6" s="704"/>
      <c r="AH6" s="704"/>
      <c r="AI6" s="704"/>
      <c r="AJ6" s="704"/>
      <c r="AK6" s="704"/>
      <c r="AL6" s="646">
        <v>1.6</v>
      </c>
      <c r="AM6" s="647"/>
      <c r="AN6" s="647"/>
      <c r="AO6" s="705"/>
      <c r="AP6" s="638" t="s">
        <v>224</v>
      </c>
      <c r="AQ6" s="639"/>
      <c r="AR6" s="639"/>
      <c r="AS6" s="639"/>
      <c r="AT6" s="639"/>
      <c r="AU6" s="639"/>
      <c r="AV6" s="639"/>
      <c r="AW6" s="639"/>
      <c r="AX6" s="639"/>
      <c r="AY6" s="639"/>
      <c r="AZ6" s="639"/>
      <c r="BA6" s="639"/>
      <c r="BB6" s="639"/>
      <c r="BC6" s="639"/>
      <c r="BD6" s="639"/>
      <c r="BE6" s="639"/>
      <c r="BF6" s="640"/>
      <c r="BG6" s="641">
        <v>1410907</v>
      </c>
      <c r="BH6" s="644"/>
      <c r="BI6" s="644"/>
      <c r="BJ6" s="644"/>
      <c r="BK6" s="644"/>
      <c r="BL6" s="644"/>
      <c r="BM6" s="644"/>
      <c r="BN6" s="645"/>
      <c r="BO6" s="703">
        <v>100</v>
      </c>
      <c r="BP6" s="703"/>
      <c r="BQ6" s="703"/>
      <c r="BR6" s="703"/>
      <c r="BS6" s="704">
        <v>6108</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101174</v>
      </c>
      <c r="CS6" s="644"/>
      <c r="CT6" s="644"/>
      <c r="CU6" s="644"/>
      <c r="CV6" s="644"/>
      <c r="CW6" s="644"/>
      <c r="CX6" s="644"/>
      <c r="CY6" s="645"/>
      <c r="CZ6" s="754">
        <v>1.1000000000000001</v>
      </c>
      <c r="DA6" s="723"/>
      <c r="DB6" s="723"/>
      <c r="DC6" s="757"/>
      <c r="DD6" s="649" t="s">
        <v>123</v>
      </c>
      <c r="DE6" s="644"/>
      <c r="DF6" s="644"/>
      <c r="DG6" s="644"/>
      <c r="DH6" s="644"/>
      <c r="DI6" s="644"/>
      <c r="DJ6" s="644"/>
      <c r="DK6" s="644"/>
      <c r="DL6" s="644"/>
      <c r="DM6" s="644"/>
      <c r="DN6" s="644"/>
      <c r="DO6" s="644"/>
      <c r="DP6" s="645"/>
      <c r="DQ6" s="649">
        <v>101174</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3676</v>
      </c>
      <c r="S7" s="644"/>
      <c r="T7" s="644"/>
      <c r="U7" s="644"/>
      <c r="V7" s="644"/>
      <c r="W7" s="644"/>
      <c r="X7" s="644"/>
      <c r="Y7" s="645"/>
      <c r="Z7" s="703">
        <v>0</v>
      </c>
      <c r="AA7" s="703"/>
      <c r="AB7" s="703"/>
      <c r="AC7" s="703"/>
      <c r="AD7" s="704">
        <v>3676</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597393</v>
      </c>
      <c r="BH7" s="644"/>
      <c r="BI7" s="644"/>
      <c r="BJ7" s="644"/>
      <c r="BK7" s="644"/>
      <c r="BL7" s="644"/>
      <c r="BM7" s="644"/>
      <c r="BN7" s="645"/>
      <c r="BO7" s="703">
        <v>42.3</v>
      </c>
      <c r="BP7" s="703"/>
      <c r="BQ7" s="703"/>
      <c r="BR7" s="703"/>
      <c r="BS7" s="704">
        <v>6108</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1636735</v>
      </c>
      <c r="CS7" s="644"/>
      <c r="CT7" s="644"/>
      <c r="CU7" s="644"/>
      <c r="CV7" s="644"/>
      <c r="CW7" s="644"/>
      <c r="CX7" s="644"/>
      <c r="CY7" s="645"/>
      <c r="CZ7" s="703">
        <v>17</v>
      </c>
      <c r="DA7" s="703"/>
      <c r="DB7" s="703"/>
      <c r="DC7" s="703"/>
      <c r="DD7" s="649">
        <v>73598</v>
      </c>
      <c r="DE7" s="644"/>
      <c r="DF7" s="644"/>
      <c r="DG7" s="644"/>
      <c r="DH7" s="644"/>
      <c r="DI7" s="644"/>
      <c r="DJ7" s="644"/>
      <c r="DK7" s="644"/>
      <c r="DL7" s="644"/>
      <c r="DM7" s="644"/>
      <c r="DN7" s="644"/>
      <c r="DO7" s="644"/>
      <c r="DP7" s="645"/>
      <c r="DQ7" s="649">
        <v>948668</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6722</v>
      </c>
      <c r="S8" s="644"/>
      <c r="T8" s="644"/>
      <c r="U8" s="644"/>
      <c r="V8" s="644"/>
      <c r="W8" s="644"/>
      <c r="X8" s="644"/>
      <c r="Y8" s="645"/>
      <c r="Z8" s="703">
        <v>0.1</v>
      </c>
      <c r="AA8" s="703"/>
      <c r="AB8" s="703"/>
      <c r="AC8" s="703"/>
      <c r="AD8" s="704">
        <v>6722</v>
      </c>
      <c r="AE8" s="704"/>
      <c r="AF8" s="704"/>
      <c r="AG8" s="704"/>
      <c r="AH8" s="704"/>
      <c r="AI8" s="704"/>
      <c r="AJ8" s="704"/>
      <c r="AK8" s="704"/>
      <c r="AL8" s="646">
        <v>0.1</v>
      </c>
      <c r="AM8" s="647"/>
      <c r="AN8" s="647"/>
      <c r="AO8" s="705"/>
      <c r="AP8" s="638" t="s">
        <v>230</v>
      </c>
      <c r="AQ8" s="639"/>
      <c r="AR8" s="639"/>
      <c r="AS8" s="639"/>
      <c r="AT8" s="639"/>
      <c r="AU8" s="639"/>
      <c r="AV8" s="639"/>
      <c r="AW8" s="639"/>
      <c r="AX8" s="639"/>
      <c r="AY8" s="639"/>
      <c r="AZ8" s="639"/>
      <c r="BA8" s="639"/>
      <c r="BB8" s="639"/>
      <c r="BC8" s="639"/>
      <c r="BD8" s="639"/>
      <c r="BE8" s="639"/>
      <c r="BF8" s="640"/>
      <c r="BG8" s="641">
        <v>26329</v>
      </c>
      <c r="BH8" s="644"/>
      <c r="BI8" s="644"/>
      <c r="BJ8" s="644"/>
      <c r="BK8" s="644"/>
      <c r="BL8" s="644"/>
      <c r="BM8" s="644"/>
      <c r="BN8" s="645"/>
      <c r="BO8" s="703">
        <v>1.9</v>
      </c>
      <c r="BP8" s="703"/>
      <c r="BQ8" s="703"/>
      <c r="BR8" s="703"/>
      <c r="BS8" s="649" t="s">
        <v>231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2749816</v>
      </c>
      <c r="CS8" s="644"/>
      <c r="CT8" s="644"/>
      <c r="CU8" s="644"/>
      <c r="CV8" s="644"/>
      <c r="CW8" s="644"/>
      <c r="CX8" s="644"/>
      <c r="CY8" s="645"/>
      <c r="CZ8" s="703">
        <v>28.5</v>
      </c>
      <c r="DA8" s="703"/>
      <c r="DB8" s="703"/>
      <c r="DC8" s="703"/>
      <c r="DD8" s="649">
        <v>6779</v>
      </c>
      <c r="DE8" s="644"/>
      <c r="DF8" s="644"/>
      <c r="DG8" s="644"/>
      <c r="DH8" s="644"/>
      <c r="DI8" s="644"/>
      <c r="DJ8" s="644"/>
      <c r="DK8" s="644"/>
      <c r="DL8" s="644"/>
      <c r="DM8" s="644"/>
      <c r="DN8" s="644"/>
      <c r="DO8" s="644"/>
      <c r="DP8" s="645"/>
      <c r="DQ8" s="649">
        <v>1537632</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7314</v>
      </c>
      <c r="S9" s="644"/>
      <c r="T9" s="644"/>
      <c r="U9" s="644"/>
      <c r="V9" s="644"/>
      <c r="W9" s="644"/>
      <c r="X9" s="644"/>
      <c r="Y9" s="645"/>
      <c r="Z9" s="703">
        <v>0.1</v>
      </c>
      <c r="AA9" s="703"/>
      <c r="AB9" s="703"/>
      <c r="AC9" s="703"/>
      <c r="AD9" s="704">
        <v>7314</v>
      </c>
      <c r="AE9" s="704"/>
      <c r="AF9" s="704"/>
      <c r="AG9" s="704"/>
      <c r="AH9" s="704"/>
      <c r="AI9" s="704"/>
      <c r="AJ9" s="704"/>
      <c r="AK9" s="704"/>
      <c r="AL9" s="646">
        <v>0.1</v>
      </c>
      <c r="AM9" s="647"/>
      <c r="AN9" s="647"/>
      <c r="AO9" s="705"/>
      <c r="AP9" s="638" t="s">
        <v>234</v>
      </c>
      <c r="AQ9" s="639"/>
      <c r="AR9" s="639"/>
      <c r="AS9" s="639"/>
      <c r="AT9" s="639"/>
      <c r="AU9" s="639"/>
      <c r="AV9" s="639"/>
      <c r="AW9" s="639"/>
      <c r="AX9" s="639"/>
      <c r="AY9" s="639"/>
      <c r="AZ9" s="639"/>
      <c r="BA9" s="639"/>
      <c r="BB9" s="639"/>
      <c r="BC9" s="639"/>
      <c r="BD9" s="639"/>
      <c r="BE9" s="639"/>
      <c r="BF9" s="640"/>
      <c r="BG9" s="641">
        <v>510896</v>
      </c>
      <c r="BH9" s="644"/>
      <c r="BI9" s="644"/>
      <c r="BJ9" s="644"/>
      <c r="BK9" s="644"/>
      <c r="BL9" s="644"/>
      <c r="BM9" s="644"/>
      <c r="BN9" s="645"/>
      <c r="BO9" s="703">
        <v>36.200000000000003</v>
      </c>
      <c r="BP9" s="703"/>
      <c r="BQ9" s="703"/>
      <c r="BR9" s="703"/>
      <c r="BS9" s="649" t="s">
        <v>123</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331605</v>
      </c>
      <c r="CS9" s="644"/>
      <c r="CT9" s="644"/>
      <c r="CU9" s="644"/>
      <c r="CV9" s="644"/>
      <c r="CW9" s="644"/>
      <c r="CX9" s="644"/>
      <c r="CY9" s="645"/>
      <c r="CZ9" s="703">
        <v>3.4</v>
      </c>
      <c r="DA9" s="703"/>
      <c r="DB9" s="703"/>
      <c r="DC9" s="703"/>
      <c r="DD9" s="649">
        <v>623</v>
      </c>
      <c r="DE9" s="644"/>
      <c r="DF9" s="644"/>
      <c r="DG9" s="644"/>
      <c r="DH9" s="644"/>
      <c r="DI9" s="644"/>
      <c r="DJ9" s="644"/>
      <c r="DK9" s="644"/>
      <c r="DL9" s="644"/>
      <c r="DM9" s="644"/>
      <c r="DN9" s="644"/>
      <c r="DO9" s="644"/>
      <c r="DP9" s="645"/>
      <c r="DQ9" s="649">
        <v>285838</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29391</v>
      </c>
      <c r="BH10" s="644"/>
      <c r="BI10" s="644"/>
      <c r="BJ10" s="644"/>
      <c r="BK10" s="644"/>
      <c r="BL10" s="644"/>
      <c r="BM10" s="644"/>
      <c r="BN10" s="645"/>
      <c r="BO10" s="703">
        <v>2.1</v>
      </c>
      <c r="BP10" s="703"/>
      <c r="BQ10" s="703"/>
      <c r="BR10" s="703"/>
      <c r="BS10" s="649" t="s">
        <v>123</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t="s">
        <v>123</v>
      </c>
      <c r="CS10" s="644"/>
      <c r="CT10" s="644"/>
      <c r="CU10" s="644"/>
      <c r="CV10" s="644"/>
      <c r="CW10" s="644"/>
      <c r="CX10" s="644"/>
      <c r="CY10" s="645"/>
      <c r="CZ10" s="703" t="s">
        <v>123</v>
      </c>
      <c r="DA10" s="703"/>
      <c r="DB10" s="703"/>
      <c r="DC10" s="703"/>
      <c r="DD10" s="649" t="s">
        <v>231</v>
      </c>
      <c r="DE10" s="644"/>
      <c r="DF10" s="644"/>
      <c r="DG10" s="644"/>
      <c r="DH10" s="644"/>
      <c r="DI10" s="644"/>
      <c r="DJ10" s="644"/>
      <c r="DK10" s="644"/>
      <c r="DL10" s="644"/>
      <c r="DM10" s="644"/>
      <c r="DN10" s="644"/>
      <c r="DO10" s="644"/>
      <c r="DP10" s="645"/>
      <c r="DQ10" s="649" t="s">
        <v>231</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231</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231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30777</v>
      </c>
      <c r="BH11" s="644"/>
      <c r="BI11" s="644"/>
      <c r="BJ11" s="644"/>
      <c r="BK11" s="644"/>
      <c r="BL11" s="644"/>
      <c r="BM11" s="644"/>
      <c r="BN11" s="645"/>
      <c r="BO11" s="703">
        <v>2.2000000000000002</v>
      </c>
      <c r="BP11" s="703"/>
      <c r="BQ11" s="703"/>
      <c r="BR11" s="703"/>
      <c r="BS11" s="649">
        <v>6108</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703610</v>
      </c>
      <c r="CS11" s="644"/>
      <c r="CT11" s="644"/>
      <c r="CU11" s="644"/>
      <c r="CV11" s="644"/>
      <c r="CW11" s="644"/>
      <c r="CX11" s="644"/>
      <c r="CY11" s="645"/>
      <c r="CZ11" s="703">
        <v>7.3</v>
      </c>
      <c r="DA11" s="703"/>
      <c r="DB11" s="703"/>
      <c r="DC11" s="703"/>
      <c r="DD11" s="649">
        <v>28781</v>
      </c>
      <c r="DE11" s="644"/>
      <c r="DF11" s="644"/>
      <c r="DG11" s="644"/>
      <c r="DH11" s="644"/>
      <c r="DI11" s="644"/>
      <c r="DJ11" s="644"/>
      <c r="DK11" s="644"/>
      <c r="DL11" s="644"/>
      <c r="DM11" s="644"/>
      <c r="DN11" s="644"/>
      <c r="DO11" s="644"/>
      <c r="DP11" s="645"/>
      <c r="DQ11" s="649">
        <v>182895</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242487</v>
      </c>
      <c r="S12" s="644"/>
      <c r="T12" s="644"/>
      <c r="U12" s="644"/>
      <c r="V12" s="644"/>
      <c r="W12" s="644"/>
      <c r="X12" s="644"/>
      <c r="Y12" s="645"/>
      <c r="Z12" s="703">
        <v>2.4</v>
      </c>
      <c r="AA12" s="703"/>
      <c r="AB12" s="703"/>
      <c r="AC12" s="703"/>
      <c r="AD12" s="704">
        <v>242487</v>
      </c>
      <c r="AE12" s="704"/>
      <c r="AF12" s="704"/>
      <c r="AG12" s="704"/>
      <c r="AH12" s="704"/>
      <c r="AI12" s="704"/>
      <c r="AJ12" s="704"/>
      <c r="AK12" s="704"/>
      <c r="AL12" s="646">
        <v>4.5</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660920</v>
      </c>
      <c r="BH12" s="644"/>
      <c r="BI12" s="644"/>
      <c r="BJ12" s="644"/>
      <c r="BK12" s="644"/>
      <c r="BL12" s="644"/>
      <c r="BM12" s="644"/>
      <c r="BN12" s="645"/>
      <c r="BO12" s="703">
        <v>46.8</v>
      </c>
      <c r="BP12" s="703"/>
      <c r="BQ12" s="703"/>
      <c r="BR12" s="703"/>
      <c r="BS12" s="649" t="s">
        <v>123</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236709</v>
      </c>
      <c r="CS12" s="644"/>
      <c r="CT12" s="644"/>
      <c r="CU12" s="644"/>
      <c r="CV12" s="644"/>
      <c r="CW12" s="644"/>
      <c r="CX12" s="644"/>
      <c r="CY12" s="645"/>
      <c r="CZ12" s="703">
        <v>2.5</v>
      </c>
      <c r="DA12" s="703"/>
      <c r="DB12" s="703"/>
      <c r="DC12" s="703"/>
      <c r="DD12" s="649">
        <v>69260</v>
      </c>
      <c r="DE12" s="644"/>
      <c r="DF12" s="644"/>
      <c r="DG12" s="644"/>
      <c r="DH12" s="644"/>
      <c r="DI12" s="644"/>
      <c r="DJ12" s="644"/>
      <c r="DK12" s="644"/>
      <c r="DL12" s="644"/>
      <c r="DM12" s="644"/>
      <c r="DN12" s="644"/>
      <c r="DO12" s="644"/>
      <c r="DP12" s="645"/>
      <c r="DQ12" s="649">
        <v>105705</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t="s">
        <v>123</v>
      </c>
      <c r="S13" s="644"/>
      <c r="T13" s="644"/>
      <c r="U13" s="644"/>
      <c r="V13" s="644"/>
      <c r="W13" s="644"/>
      <c r="X13" s="644"/>
      <c r="Y13" s="645"/>
      <c r="Z13" s="703" t="s">
        <v>246</v>
      </c>
      <c r="AA13" s="703"/>
      <c r="AB13" s="703"/>
      <c r="AC13" s="703"/>
      <c r="AD13" s="704" t="s">
        <v>123</v>
      </c>
      <c r="AE13" s="704"/>
      <c r="AF13" s="704"/>
      <c r="AG13" s="704"/>
      <c r="AH13" s="704"/>
      <c r="AI13" s="704"/>
      <c r="AJ13" s="704"/>
      <c r="AK13" s="704"/>
      <c r="AL13" s="646" t="s">
        <v>123</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660567</v>
      </c>
      <c r="BH13" s="644"/>
      <c r="BI13" s="644"/>
      <c r="BJ13" s="644"/>
      <c r="BK13" s="644"/>
      <c r="BL13" s="644"/>
      <c r="BM13" s="644"/>
      <c r="BN13" s="645"/>
      <c r="BO13" s="703">
        <v>46.8</v>
      </c>
      <c r="BP13" s="703"/>
      <c r="BQ13" s="703"/>
      <c r="BR13" s="703"/>
      <c r="BS13" s="649" t="s">
        <v>123</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1659507</v>
      </c>
      <c r="CS13" s="644"/>
      <c r="CT13" s="644"/>
      <c r="CU13" s="644"/>
      <c r="CV13" s="644"/>
      <c r="CW13" s="644"/>
      <c r="CX13" s="644"/>
      <c r="CY13" s="645"/>
      <c r="CZ13" s="703">
        <v>17.2</v>
      </c>
      <c r="DA13" s="703"/>
      <c r="DB13" s="703"/>
      <c r="DC13" s="703"/>
      <c r="DD13" s="649">
        <v>639895</v>
      </c>
      <c r="DE13" s="644"/>
      <c r="DF13" s="644"/>
      <c r="DG13" s="644"/>
      <c r="DH13" s="644"/>
      <c r="DI13" s="644"/>
      <c r="DJ13" s="644"/>
      <c r="DK13" s="644"/>
      <c r="DL13" s="644"/>
      <c r="DM13" s="644"/>
      <c r="DN13" s="644"/>
      <c r="DO13" s="644"/>
      <c r="DP13" s="645"/>
      <c r="DQ13" s="649">
        <v>1026266</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231</v>
      </c>
      <c r="S14" s="644"/>
      <c r="T14" s="644"/>
      <c r="U14" s="644"/>
      <c r="V14" s="644"/>
      <c r="W14" s="644"/>
      <c r="X14" s="644"/>
      <c r="Y14" s="645"/>
      <c r="Z14" s="703" t="s">
        <v>123</v>
      </c>
      <c r="AA14" s="703"/>
      <c r="AB14" s="703"/>
      <c r="AC14" s="703"/>
      <c r="AD14" s="704" t="s">
        <v>246</v>
      </c>
      <c r="AE14" s="704"/>
      <c r="AF14" s="704"/>
      <c r="AG14" s="704"/>
      <c r="AH14" s="704"/>
      <c r="AI14" s="704"/>
      <c r="AJ14" s="704"/>
      <c r="AK14" s="704"/>
      <c r="AL14" s="646" t="s">
        <v>123</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58936</v>
      </c>
      <c r="BH14" s="644"/>
      <c r="BI14" s="644"/>
      <c r="BJ14" s="644"/>
      <c r="BK14" s="644"/>
      <c r="BL14" s="644"/>
      <c r="BM14" s="644"/>
      <c r="BN14" s="645"/>
      <c r="BO14" s="703">
        <v>4.2</v>
      </c>
      <c r="BP14" s="703"/>
      <c r="BQ14" s="703"/>
      <c r="BR14" s="703"/>
      <c r="BS14" s="649" t="s">
        <v>231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243007</v>
      </c>
      <c r="CS14" s="644"/>
      <c r="CT14" s="644"/>
      <c r="CU14" s="644"/>
      <c r="CV14" s="644"/>
      <c r="CW14" s="644"/>
      <c r="CX14" s="644"/>
      <c r="CY14" s="645"/>
      <c r="CZ14" s="703">
        <v>2.5</v>
      </c>
      <c r="DA14" s="703"/>
      <c r="DB14" s="703"/>
      <c r="DC14" s="703"/>
      <c r="DD14" s="649">
        <v>6355</v>
      </c>
      <c r="DE14" s="644"/>
      <c r="DF14" s="644"/>
      <c r="DG14" s="644"/>
      <c r="DH14" s="644"/>
      <c r="DI14" s="644"/>
      <c r="DJ14" s="644"/>
      <c r="DK14" s="644"/>
      <c r="DL14" s="644"/>
      <c r="DM14" s="644"/>
      <c r="DN14" s="644"/>
      <c r="DO14" s="644"/>
      <c r="DP14" s="645"/>
      <c r="DQ14" s="649">
        <v>221731</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24789</v>
      </c>
      <c r="S15" s="644"/>
      <c r="T15" s="644"/>
      <c r="U15" s="644"/>
      <c r="V15" s="644"/>
      <c r="W15" s="644"/>
      <c r="X15" s="644"/>
      <c r="Y15" s="645"/>
      <c r="Z15" s="703">
        <v>0.2</v>
      </c>
      <c r="AA15" s="703"/>
      <c r="AB15" s="703"/>
      <c r="AC15" s="703"/>
      <c r="AD15" s="704">
        <v>24789</v>
      </c>
      <c r="AE15" s="704"/>
      <c r="AF15" s="704"/>
      <c r="AG15" s="704"/>
      <c r="AH15" s="704"/>
      <c r="AI15" s="704"/>
      <c r="AJ15" s="704"/>
      <c r="AK15" s="704"/>
      <c r="AL15" s="646">
        <v>0.5</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93658</v>
      </c>
      <c r="BH15" s="644"/>
      <c r="BI15" s="644"/>
      <c r="BJ15" s="644"/>
      <c r="BK15" s="644"/>
      <c r="BL15" s="644"/>
      <c r="BM15" s="644"/>
      <c r="BN15" s="645"/>
      <c r="BO15" s="703">
        <v>6.6</v>
      </c>
      <c r="BP15" s="703"/>
      <c r="BQ15" s="703"/>
      <c r="BR15" s="703"/>
      <c r="BS15" s="649" t="s">
        <v>123</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761889</v>
      </c>
      <c r="CS15" s="644"/>
      <c r="CT15" s="644"/>
      <c r="CU15" s="644"/>
      <c r="CV15" s="644"/>
      <c r="CW15" s="644"/>
      <c r="CX15" s="644"/>
      <c r="CY15" s="645"/>
      <c r="CZ15" s="703">
        <v>7.9</v>
      </c>
      <c r="DA15" s="703"/>
      <c r="DB15" s="703"/>
      <c r="DC15" s="703"/>
      <c r="DD15" s="649">
        <v>177375</v>
      </c>
      <c r="DE15" s="644"/>
      <c r="DF15" s="644"/>
      <c r="DG15" s="644"/>
      <c r="DH15" s="644"/>
      <c r="DI15" s="644"/>
      <c r="DJ15" s="644"/>
      <c r="DK15" s="644"/>
      <c r="DL15" s="644"/>
      <c r="DM15" s="644"/>
      <c r="DN15" s="644"/>
      <c r="DO15" s="644"/>
      <c r="DP15" s="645"/>
      <c r="DQ15" s="649">
        <v>499211</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246</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223919</v>
      </c>
      <c r="CS16" s="644"/>
      <c r="CT16" s="644"/>
      <c r="CU16" s="644"/>
      <c r="CV16" s="644"/>
      <c r="CW16" s="644"/>
      <c r="CX16" s="644"/>
      <c r="CY16" s="645"/>
      <c r="CZ16" s="703">
        <v>2.2999999999999998</v>
      </c>
      <c r="DA16" s="703"/>
      <c r="DB16" s="703"/>
      <c r="DC16" s="703"/>
      <c r="DD16" s="649" t="s">
        <v>123</v>
      </c>
      <c r="DE16" s="644"/>
      <c r="DF16" s="644"/>
      <c r="DG16" s="644"/>
      <c r="DH16" s="644"/>
      <c r="DI16" s="644"/>
      <c r="DJ16" s="644"/>
      <c r="DK16" s="644"/>
      <c r="DL16" s="644"/>
      <c r="DM16" s="644"/>
      <c r="DN16" s="644"/>
      <c r="DO16" s="644"/>
      <c r="DP16" s="645"/>
      <c r="DQ16" s="649">
        <v>9671</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5248</v>
      </c>
      <c r="S17" s="644"/>
      <c r="T17" s="644"/>
      <c r="U17" s="644"/>
      <c r="V17" s="644"/>
      <c r="W17" s="644"/>
      <c r="X17" s="644"/>
      <c r="Y17" s="645"/>
      <c r="Z17" s="703">
        <v>0.1</v>
      </c>
      <c r="AA17" s="703"/>
      <c r="AB17" s="703"/>
      <c r="AC17" s="703"/>
      <c r="AD17" s="704">
        <v>5248</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246</v>
      </c>
      <c r="BH17" s="644"/>
      <c r="BI17" s="644"/>
      <c r="BJ17" s="644"/>
      <c r="BK17" s="644"/>
      <c r="BL17" s="644"/>
      <c r="BM17" s="644"/>
      <c r="BN17" s="645"/>
      <c r="BO17" s="703" t="s">
        <v>123</v>
      </c>
      <c r="BP17" s="703"/>
      <c r="BQ17" s="703"/>
      <c r="BR17" s="703"/>
      <c r="BS17" s="649" t="s">
        <v>231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984243</v>
      </c>
      <c r="CS17" s="644"/>
      <c r="CT17" s="644"/>
      <c r="CU17" s="644"/>
      <c r="CV17" s="644"/>
      <c r="CW17" s="644"/>
      <c r="CX17" s="644"/>
      <c r="CY17" s="645"/>
      <c r="CZ17" s="703">
        <v>10.199999999999999</v>
      </c>
      <c r="DA17" s="703"/>
      <c r="DB17" s="703"/>
      <c r="DC17" s="703"/>
      <c r="DD17" s="649" t="s">
        <v>246</v>
      </c>
      <c r="DE17" s="644"/>
      <c r="DF17" s="644"/>
      <c r="DG17" s="644"/>
      <c r="DH17" s="644"/>
      <c r="DI17" s="644"/>
      <c r="DJ17" s="644"/>
      <c r="DK17" s="644"/>
      <c r="DL17" s="644"/>
      <c r="DM17" s="644"/>
      <c r="DN17" s="644"/>
      <c r="DO17" s="644"/>
      <c r="DP17" s="645"/>
      <c r="DQ17" s="649">
        <v>977397</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3770609</v>
      </c>
      <c r="S18" s="644"/>
      <c r="T18" s="644"/>
      <c r="U18" s="644"/>
      <c r="V18" s="644"/>
      <c r="W18" s="644"/>
      <c r="X18" s="644"/>
      <c r="Y18" s="645"/>
      <c r="Z18" s="703">
        <v>37.299999999999997</v>
      </c>
      <c r="AA18" s="703"/>
      <c r="AB18" s="703"/>
      <c r="AC18" s="703"/>
      <c r="AD18" s="704">
        <v>3526700</v>
      </c>
      <c r="AE18" s="704"/>
      <c r="AF18" s="704"/>
      <c r="AG18" s="704"/>
      <c r="AH18" s="704"/>
      <c r="AI18" s="704"/>
      <c r="AJ18" s="704"/>
      <c r="AK18" s="704"/>
      <c r="AL18" s="646">
        <v>66.099999999999994</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132</v>
      </c>
      <c r="BP18" s="703"/>
      <c r="BQ18" s="703"/>
      <c r="BR18" s="703"/>
      <c r="BS18" s="649" t="s">
        <v>231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132</v>
      </c>
      <c r="CS18" s="644"/>
      <c r="CT18" s="644"/>
      <c r="CU18" s="644"/>
      <c r="CV18" s="644"/>
      <c r="CW18" s="644"/>
      <c r="CX18" s="644"/>
      <c r="CY18" s="645"/>
      <c r="CZ18" s="703" t="s">
        <v>231</v>
      </c>
      <c r="DA18" s="703"/>
      <c r="DB18" s="703"/>
      <c r="DC18" s="703"/>
      <c r="DD18" s="649" t="s">
        <v>123</v>
      </c>
      <c r="DE18" s="644"/>
      <c r="DF18" s="644"/>
      <c r="DG18" s="644"/>
      <c r="DH18" s="644"/>
      <c r="DI18" s="644"/>
      <c r="DJ18" s="644"/>
      <c r="DK18" s="644"/>
      <c r="DL18" s="644"/>
      <c r="DM18" s="644"/>
      <c r="DN18" s="644"/>
      <c r="DO18" s="644"/>
      <c r="DP18" s="645"/>
      <c r="DQ18" s="649" t="s">
        <v>246</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3526700</v>
      </c>
      <c r="S19" s="644"/>
      <c r="T19" s="644"/>
      <c r="U19" s="644"/>
      <c r="V19" s="644"/>
      <c r="W19" s="644"/>
      <c r="X19" s="644"/>
      <c r="Y19" s="645"/>
      <c r="Z19" s="703">
        <v>34.9</v>
      </c>
      <c r="AA19" s="703"/>
      <c r="AB19" s="703"/>
      <c r="AC19" s="703"/>
      <c r="AD19" s="704">
        <v>3526700</v>
      </c>
      <c r="AE19" s="704"/>
      <c r="AF19" s="704"/>
      <c r="AG19" s="704"/>
      <c r="AH19" s="704"/>
      <c r="AI19" s="704"/>
      <c r="AJ19" s="704"/>
      <c r="AK19" s="704"/>
      <c r="AL19" s="646">
        <v>66.099999999999994</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231</v>
      </c>
      <c r="BH19" s="644"/>
      <c r="BI19" s="644"/>
      <c r="BJ19" s="644"/>
      <c r="BK19" s="644"/>
      <c r="BL19" s="644"/>
      <c r="BM19" s="644"/>
      <c r="BN19" s="645"/>
      <c r="BO19" s="703" t="s">
        <v>231</v>
      </c>
      <c r="BP19" s="703"/>
      <c r="BQ19" s="703"/>
      <c r="BR19" s="703"/>
      <c r="BS19" s="649" t="s">
        <v>123</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231</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243909</v>
      </c>
      <c r="S20" s="644"/>
      <c r="T20" s="644"/>
      <c r="U20" s="644"/>
      <c r="V20" s="644"/>
      <c r="W20" s="644"/>
      <c r="X20" s="644"/>
      <c r="Y20" s="645"/>
      <c r="Z20" s="703">
        <v>2.4</v>
      </c>
      <c r="AA20" s="703"/>
      <c r="AB20" s="703"/>
      <c r="AC20" s="703"/>
      <c r="AD20" s="704" t="s">
        <v>246</v>
      </c>
      <c r="AE20" s="704"/>
      <c r="AF20" s="704"/>
      <c r="AG20" s="704"/>
      <c r="AH20" s="704"/>
      <c r="AI20" s="704"/>
      <c r="AJ20" s="704"/>
      <c r="AK20" s="704"/>
      <c r="AL20" s="646" t="s">
        <v>123</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246</v>
      </c>
      <c r="BH20" s="644"/>
      <c r="BI20" s="644"/>
      <c r="BJ20" s="644"/>
      <c r="BK20" s="644"/>
      <c r="BL20" s="644"/>
      <c r="BM20" s="644"/>
      <c r="BN20" s="645"/>
      <c r="BO20" s="703" t="s">
        <v>123</v>
      </c>
      <c r="BP20" s="703"/>
      <c r="BQ20" s="703"/>
      <c r="BR20" s="703"/>
      <c r="BS20" s="649" t="s">
        <v>231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9632214</v>
      </c>
      <c r="CS20" s="644"/>
      <c r="CT20" s="644"/>
      <c r="CU20" s="644"/>
      <c r="CV20" s="644"/>
      <c r="CW20" s="644"/>
      <c r="CX20" s="644"/>
      <c r="CY20" s="645"/>
      <c r="CZ20" s="703">
        <v>100</v>
      </c>
      <c r="DA20" s="703"/>
      <c r="DB20" s="703"/>
      <c r="DC20" s="703"/>
      <c r="DD20" s="649">
        <v>1002666</v>
      </c>
      <c r="DE20" s="644"/>
      <c r="DF20" s="644"/>
      <c r="DG20" s="644"/>
      <c r="DH20" s="644"/>
      <c r="DI20" s="644"/>
      <c r="DJ20" s="644"/>
      <c r="DK20" s="644"/>
      <c r="DL20" s="644"/>
      <c r="DM20" s="644"/>
      <c r="DN20" s="644"/>
      <c r="DO20" s="644"/>
      <c r="DP20" s="645"/>
      <c r="DQ20" s="649">
        <v>5896188</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132</v>
      </c>
      <c r="S21" s="644"/>
      <c r="T21" s="644"/>
      <c r="U21" s="644"/>
      <c r="V21" s="644"/>
      <c r="W21" s="644"/>
      <c r="X21" s="644"/>
      <c r="Y21" s="645"/>
      <c r="Z21" s="703" t="s">
        <v>123</v>
      </c>
      <c r="AA21" s="703"/>
      <c r="AB21" s="703"/>
      <c r="AC21" s="703"/>
      <c r="AD21" s="704" t="s">
        <v>231</v>
      </c>
      <c r="AE21" s="704"/>
      <c r="AF21" s="704"/>
      <c r="AG21" s="704"/>
      <c r="AH21" s="704"/>
      <c r="AI21" s="704"/>
      <c r="AJ21" s="704"/>
      <c r="AK21" s="704"/>
      <c r="AL21" s="646" t="s">
        <v>246</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231</v>
      </c>
      <c r="BH21" s="644"/>
      <c r="BI21" s="644"/>
      <c r="BJ21" s="644"/>
      <c r="BK21" s="644"/>
      <c r="BL21" s="644"/>
      <c r="BM21" s="644"/>
      <c r="BN21" s="645"/>
      <c r="BO21" s="703" t="s">
        <v>231</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5559132</v>
      </c>
      <c r="S22" s="644"/>
      <c r="T22" s="644"/>
      <c r="U22" s="644"/>
      <c r="V22" s="644"/>
      <c r="W22" s="644"/>
      <c r="X22" s="644"/>
      <c r="Y22" s="645"/>
      <c r="Z22" s="703">
        <v>55</v>
      </c>
      <c r="AA22" s="703"/>
      <c r="AB22" s="703"/>
      <c r="AC22" s="703"/>
      <c r="AD22" s="704">
        <v>5315223</v>
      </c>
      <c r="AE22" s="704"/>
      <c r="AF22" s="704"/>
      <c r="AG22" s="704"/>
      <c r="AH22" s="704"/>
      <c r="AI22" s="704"/>
      <c r="AJ22" s="704"/>
      <c r="AK22" s="704"/>
      <c r="AL22" s="646">
        <v>99.6</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246</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2090</v>
      </c>
      <c r="S23" s="644"/>
      <c r="T23" s="644"/>
      <c r="U23" s="644"/>
      <c r="V23" s="644"/>
      <c r="W23" s="644"/>
      <c r="X23" s="644"/>
      <c r="Y23" s="645"/>
      <c r="Z23" s="703">
        <v>0</v>
      </c>
      <c r="AA23" s="703"/>
      <c r="AB23" s="703"/>
      <c r="AC23" s="703"/>
      <c r="AD23" s="704">
        <v>2090</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132</v>
      </c>
      <c r="BP23" s="703"/>
      <c r="BQ23" s="703"/>
      <c r="BR23" s="703"/>
      <c r="BS23" s="649" t="s">
        <v>123</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15665</v>
      </c>
      <c r="S24" s="644"/>
      <c r="T24" s="644"/>
      <c r="U24" s="644"/>
      <c r="V24" s="644"/>
      <c r="W24" s="644"/>
      <c r="X24" s="644"/>
      <c r="Y24" s="645"/>
      <c r="Z24" s="703">
        <v>0.2</v>
      </c>
      <c r="AA24" s="703"/>
      <c r="AB24" s="703"/>
      <c r="AC24" s="703"/>
      <c r="AD24" s="704" t="s">
        <v>123</v>
      </c>
      <c r="AE24" s="704"/>
      <c r="AF24" s="704"/>
      <c r="AG24" s="704"/>
      <c r="AH24" s="704"/>
      <c r="AI24" s="704"/>
      <c r="AJ24" s="704"/>
      <c r="AK24" s="704"/>
      <c r="AL24" s="646" t="s">
        <v>246</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246</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3779272</v>
      </c>
      <c r="CS24" s="707"/>
      <c r="CT24" s="707"/>
      <c r="CU24" s="707"/>
      <c r="CV24" s="707"/>
      <c r="CW24" s="707"/>
      <c r="CX24" s="707"/>
      <c r="CY24" s="753"/>
      <c r="CZ24" s="754">
        <v>39.200000000000003</v>
      </c>
      <c r="DA24" s="723"/>
      <c r="DB24" s="723"/>
      <c r="DC24" s="757"/>
      <c r="DD24" s="752">
        <v>2715462</v>
      </c>
      <c r="DE24" s="707"/>
      <c r="DF24" s="707"/>
      <c r="DG24" s="707"/>
      <c r="DH24" s="707"/>
      <c r="DI24" s="707"/>
      <c r="DJ24" s="707"/>
      <c r="DK24" s="753"/>
      <c r="DL24" s="752">
        <v>2688692</v>
      </c>
      <c r="DM24" s="707"/>
      <c r="DN24" s="707"/>
      <c r="DO24" s="707"/>
      <c r="DP24" s="707"/>
      <c r="DQ24" s="707"/>
      <c r="DR24" s="707"/>
      <c r="DS24" s="707"/>
      <c r="DT24" s="707"/>
      <c r="DU24" s="707"/>
      <c r="DV24" s="753"/>
      <c r="DW24" s="754">
        <v>48.1</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109171</v>
      </c>
      <c r="S25" s="644"/>
      <c r="T25" s="644"/>
      <c r="U25" s="644"/>
      <c r="V25" s="644"/>
      <c r="W25" s="644"/>
      <c r="X25" s="644"/>
      <c r="Y25" s="645"/>
      <c r="Z25" s="703">
        <v>1.1000000000000001</v>
      </c>
      <c r="AA25" s="703"/>
      <c r="AB25" s="703"/>
      <c r="AC25" s="703"/>
      <c r="AD25" s="704" t="s">
        <v>123</v>
      </c>
      <c r="AE25" s="704"/>
      <c r="AF25" s="704"/>
      <c r="AG25" s="704"/>
      <c r="AH25" s="704"/>
      <c r="AI25" s="704"/>
      <c r="AJ25" s="704"/>
      <c r="AK25" s="704"/>
      <c r="AL25" s="646" t="s">
        <v>246</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246</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1350103</v>
      </c>
      <c r="CS25" s="642"/>
      <c r="CT25" s="642"/>
      <c r="CU25" s="642"/>
      <c r="CV25" s="642"/>
      <c r="CW25" s="642"/>
      <c r="CX25" s="642"/>
      <c r="CY25" s="643"/>
      <c r="CZ25" s="646">
        <v>14</v>
      </c>
      <c r="DA25" s="675"/>
      <c r="DB25" s="675"/>
      <c r="DC25" s="676"/>
      <c r="DD25" s="649">
        <v>1206270</v>
      </c>
      <c r="DE25" s="642"/>
      <c r="DF25" s="642"/>
      <c r="DG25" s="642"/>
      <c r="DH25" s="642"/>
      <c r="DI25" s="642"/>
      <c r="DJ25" s="642"/>
      <c r="DK25" s="643"/>
      <c r="DL25" s="649">
        <v>1192928</v>
      </c>
      <c r="DM25" s="642"/>
      <c r="DN25" s="642"/>
      <c r="DO25" s="642"/>
      <c r="DP25" s="642"/>
      <c r="DQ25" s="642"/>
      <c r="DR25" s="642"/>
      <c r="DS25" s="642"/>
      <c r="DT25" s="642"/>
      <c r="DU25" s="642"/>
      <c r="DV25" s="643"/>
      <c r="DW25" s="646">
        <v>21.4</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8586</v>
      </c>
      <c r="S26" s="644"/>
      <c r="T26" s="644"/>
      <c r="U26" s="644"/>
      <c r="V26" s="644"/>
      <c r="W26" s="644"/>
      <c r="X26" s="644"/>
      <c r="Y26" s="645"/>
      <c r="Z26" s="703">
        <v>0.1</v>
      </c>
      <c r="AA26" s="703"/>
      <c r="AB26" s="703"/>
      <c r="AC26" s="703"/>
      <c r="AD26" s="704" t="s">
        <v>123</v>
      </c>
      <c r="AE26" s="704"/>
      <c r="AF26" s="704"/>
      <c r="AG26" s="704"/>
      <c r="AH26" s="704"/>
      <c r="AI26" s="704"/>
      <c r="AJ26" s="704"/>
      <c r="AK26" s="704"/>
      <c r="AL26" s="646" t="s">
        <v>123</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881917</v>
      </c>
      <c r="CS26" s="644"/>
      <c r="CT26" s="644"/>
      <c r="CU26" s="644"/>
      <c r="CV26" s="644"/>
      <c r="CW26" s="644"/>
      <c r="CX26" s="644"/>
      <c r="CY26" s="645"/>
      <c r="CZ26" s="646">
        <v>9.1999999999999993</v>
      </c>
      <c r="DA26" s="675"/>
      <c r="DB26" s="675"/>
      <c r="DC26" s="676"/>
      <c r="DD26" s="649">
        <v>751067</v>
      </c>
      <c r="DE26" s="644"/>
      <c r="DF26" s="644"/>
      <c r="DG26" s="644"/>
      <c r="DH26" s="644"/>
      <c r="DI26" s="644"/>
      <c r="DJ26" s="644"/>
      <c r="DK26" s="645"/>
      <c r="DL26" s="649" t="s">
        <v>123</v>
      </c>
      <c r="DM26" s="644"/>
      <c r="DN26" s="644"/>
      <c r="DO26" s="644"/>
      <c r="DP26" s="644"/>
      <c r="DQ26" s="644"/>
      <c r="DR26" s="644"/>
      <c r="DS26" s="644"/>
      <c r="DT26" s="644"/>
      <c r="DU26" s="644"/>
      <c r="DV26" s="645"/>
      <c r="DW26" s="646" t="s">
        <v>231</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1209888</v>
      </c>
      <c r="S27" s="644"/>
      <c r="T27" s="644"/>
      <c r="U27" s="644"/>
      <c r="V27" s="644"/>
      <c r="W27" s="644"/>
      <c r="X27" s="644"/>
      <c r="Y27" s="645"/>
      <c r="Z27" s="703">
        <v>12</v>
      </c>
      <c r="AA27" s="703"/>
      <c r="AB27" s="703"/>
      <c r="AC27" s="703"/>
      <c r="AD27" s="704" t="s">
        <v>123</v>
      </c>
      <c r="AE27" s="704"/>
      <c r="AF27" s="704"/>
      <c r="AG27" s="704"/>
      <c r="AH27" s="704"/>
      <c r="AI27" s="704"/>
      <c r="AJ27" s="704"/>
      <c r="AK27" s="704"/>
      <c r="AL27" s="646" t="s">
        <v>123</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1410907</v>
      </c>
      <c r="BH27" s="644"/>
      <c r="BI27" s="644"/>
      <c r="BJ27" s="644"/>
      <c r="BK27" s="644"/>
      <c r="BL27" s="644"/>
      <c r="BM27" s="644"/>
      <c r="BN27" s="645"/>
      <c r="BO27" s="703">
        <v>100</v>
      </c>
      <c r="BP27" s="703"/>
      <c r="BQ27" s="703"/>
      <c r="BR27" s="703"/>
      <c r="BS27" s="649">
        <v>6108</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1444926</v>
      </c>
      <c r="CS27" s="642"/>
      <c r="CT27" s="642"/>
      <c r="CU27" s="642"/>
      <c r="CV27" s="642"/>
      <c r="CW27" s="642"/>
      <c r="CX27" s="642"/>
      <c r="CY27" s="643"/>
      <c r="CZ27" s="646">
        <v>15</v>
      </c>
      <c r="DA27" s="675"/>
      <c r="DB27" s="675"/>
      <c r="DC27" s="676"/>
      <c r="DD27" s="649">
        <v>531795</v>
      </c>
      <c r="DE27" s="642"/>
      <c r="DF27" s="642"/>
      <c r="DG27" s="642"/>
      <c r="DH27" s="642"/>
      <c r="DI27" s="642"/>
      <c r="DJ27" s="642"/>
      <c r="DK27" s="643"/>
      <c r="DL27" s="649">
        <v>518367</v>
      </c>
      <c r="DM27" s="642"/>
      <c r="DN27" s="642"/>
      <c r="DO27" s="642"/>
      <c r="DP27" s="642"/>
      <c r="DQ27" s="642"/>
      <c r="DR27" s="642"/>
      <c r="DS27" s="642"/>
      <c r="DT27" s="642"/>
      <c r="DU27" s="642"/>
      <c r="DV27" s="643"/>
      <c r="DW27" s="646">
        <v>9.3000000000000007</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246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984243</v>
      </c>
      <c r="CS28" s="644"/>
      <c r="CT28" s="644"/>
      <c r="CU28" s="644"/>
      <c r="CV28" s="644"/>
      <c r="CW28" s="644"/>
      <c r="CX28" s="644"/>
      <c r="CY28" s="645"/>
      <c r="CZ28" s="646">
        <v>10.199999999999999</v>
      </c>
      <c r="DA28" s="675"/>
      <c r="DB28" s="675"/>
      <c r="DC28" s="676"/>
      <c r="DD28" s="649">
        <v>977397</v>
      </c>
      <c r="DE28" s="644"/>
      <c r="DF28" s="644"/>
      <c r="DG28" s="644"/>
      <c r="DH28" s="644"/>
      <c r="DI28" s="644"/>
      <c r="DJ28" s="644"/>
      <c r="DK28" s="645"/>
      <c r="DL28" s="649">
        <v>977397</v>
      </c>
      <c r="DM28" s="644"/>
      <c r="DN28" s="644"/>
      <c r="DO28" s="644"/>
      <c r="DP28" s="644"/>
      <c r="DQ28" s="644"/>
      <c r="DR28" s="644"/>
      <c r="DS28" s="644"/>
      <c r="DT28" s="644"/>
      <c r="DU28" s="644"/>
      <c r="DV28" s="645"/>
      <c r="DW28" s="646">
        <v>17.5</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1028261</v>
      </c>
      <c r="S29" s="644"/>
      <c r="T29" s="644"/>
      <c r="U29" s="644"/>
      <c r="V29" s="644"/>
      <c r="W29" s="644"/>
      <c r="X29" s="644"/>
      <c r="Y29" s="645"/>
      <c r="Z29" s="703">
        <v>10.199999999999999</v>
      </c>
      <c r="AA29" s="703"/>
      <c r="AB29" s="703"/>
      <c r="AC29" s="703"/>
      <c r="AD29" s="704" t="s">
        <v>246</v>
      </c>
      <c r="AE29" s="704"/>
      <c r="AF29" s="704"/>
      <c r="AG29" s="704"/>
      <c r="AH29" s="704"/>
      <c r="AI29" s="704"/>
      <c r="AJ29" s="704"/>
      <c r="AK29" s="704"/>
      <c r="AL29" s="646" t="s">
        <v>123</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984243</v>
      </c>
      <c r="CS29" s="642"/>
      <c r="CT29" s="642"/>
      <c r="CU29" s="642"/>
      <c r="CV29" s="642"/>
      <c r="CW29" s="642"/>
      <c r="CX29" s="642"/>
      <c r="CY29" s="643"/>
      <c r="CZ29" s="646">
        <v>10.199999999999999</v>
      </c>
      <c r="DA29" s="675"/>
      <c r="DB29" s="675"/>
      <c r="DC29" s="676"/>
      <c r="DD29" s="649">
        <v>977397</v>
      </c>
      <c r="DE29" s="642"/>
      <c r="DF29" s="642"/>
      <c r="DG29" s="642"/>
      <c r="DH29" s="642"/>
      <c r="DI29" s="642"/>
      <c r="DJ29" s="642"/>
      <c r="DK29" s="643"/>
      <c r="DL29" s="649">
        <v>977397</v>
      </c>
      <c r="DM29" s="642"/>
      <c r="DN29" s="642"/>
      <c r="DO29" s="642"/>
      <c r="DP29" s="642"/>
      <c r="DQ29" s="642"/>
      <c r="DR29" s="642"/>
      <c r="DS29" s="642"/>
      <c r="DT29" s="642"/>
      <c r="DU29" s="642"/>
      <c r="DV29" s="643"/>
      <c r="DW29" s="646">
        <v>17.5</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37425</v>
      </c>
      <c r="S30" s="644"/>
      <c r="T30" s="644"/>
      <c r="U30" s="644"/>
      <c r="V30" s="644"/>
      <c r="W30" s="644"/>
      <c r="X30" s="644"/>
      <c r="Y30" s="645"/>
      <c r="Z30" s="703">
        <v>0.4</v>
      </c>
      <c r="AA30" s="703"/>
      <c r="AB30" s="703"/>
      <c r="AC30" s="703"/>
      <c r="AD30" s="704">
        <v>14906</v>
      </c>
      <c r="AE30" s="704"/>
      <c r="AF30" s="704"/>
      <c r="AG30" s="704"/>
      <c r="AH30" s="704"/>
      <c r="AI30" s="704"/>
      <c r="AJ30" s="704"/>
      <c r="AK30" s="704"/>
      <c r="AL30" s="646">
        <v>0.3</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99.6</v>
      </c>
      <c r="BH30" s="722"/>
      <c r="BI30" s="722"/>
      <c r="BJ30" s="722"/>
      <c r="BK30" s="722"/>
      <c r="BL30" s="722"/>
      <c r="BM30" s="723">
        <v>98.7</v>
      </c>
      <c r="BN30" s="722"/>
      <c r="BO30" s="722"/>
      <c r="BP30" s="722"/>
      <c r="BQ30" s="724"/>
      <c r="BR30" s="721">
        <v>99.2</v>
      </c>
      <c r="BS30" s="722"/>
      <c r="BT30" s="722"/>
      <c r="BU30" s="722"/>
      <c r="BV30" s="722"/>
      <c r="BW30" s="722"/>
      <c r="BX30" s="723">
        <v>98.1</v>
      </c>
      <c r="BY30" s="722"/>
      <c r="BZ30" s="722"/>
      <c r="CA30" s="722"/>
      <c r="CB30" s="724"/>
      <c r="CD30" s="727"/>
      <c r="CE30" s="728"/>
      <c r="CF30" s="685" t="s">
        <v>304</v>
      </c>
      <c r="CG30" s="682"/>
      <c r="CH30" s="682"/>
      <c r="CI30" s="682"/>
      <c r="CJ30" s="682"/>
      <c r="CK30" s="682"/>
      <c r="CL30" s="682"/>
      <c r="CM30" s="682"/>
      <c r="CN30" s="682"/>
      <c r="CO30" s="682"/>
      <c r="CP30" s="682"/>
      <c r="CQ30" s="683"/>
      <c r="CR30" s="641">
        <v>919540</v>
      </c>
      <c r="CS30" s="644"/>
      <c r="CT30" s="644"/>
      <c r="CU30" s="644"/>
      <c r="CV30" s="644"/>
      <c r="CW30" s="644"/>
      <c r="CX30" s="644"/>
      <c r="CY30" s="645"/>
      <c r="CZ30" s="646">
        <v>9.5</v>
      </c>
      <c r="DA30" s="675"/>
      <c r="DB30" s="675"/>
      <c r="DC30" s="676"/>
      <c r="DD30" s="649">
        <v>912694</v>
      </c>
      <c r="DE30" s="644"/>
      <c r="DF30" s="644"/>
      <c r="DG30" s="644"/>
      <c r="DH30" s="644"/>
      <c r="DI30" s="644"/>
      <c r="DJ30" s="644"/>
      <c r="DK30" s="645"/>
      <c r="DL30" s="649">
        <v>912694</v>
      </c>
      <c r="DM30" s="644"/>
      <c r="DN30" s="644"/>
      <c r="DO30" s="644"/>
      <c r="DP30" s="644"/>
      <c r="DQ30" s="644"/>
      <c r="DR30" s="644"/>
      <c r="DS30" s="644"/>
      <c r="DT30" s="644"/>
      <c r="DU30" s="644"/>
      <c r="DV30" s="645"/>
      <c r="DW30" s="646">
        <v>16.3</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355354</v>
      </c>
      <c r="S31" s="644"/>
      <c r="T31" s="644"/>
      <c r="U31" s="644"/>
      <c r="V31" s="644"/>
      <c r="W31" s="644"/>
      <c r="X31" s="644"/>
      <c r="Y31" s="645"/>
      <c r="Z31" s="703">
        <v>3.5</v>
      </c>
      <c r="AA31" s="703"/>
      <c r="AB31" s="703"/>
      <c r="AC31" s="703"/>
      <c r="AD31" s="704" t="s">
        <v>246</v>
      </c>
      <c r="AE31" s="704"/>
      <c r="AF31" s="704"/>
      <c r="AG31" s="704"/>
      <c r="AH31" s="704"/>
      <c r="AI31" s="704"/>
      <c r="AJ31" s="704"/>
      <c r="AK31" s="704"/>
      <c r="AL31" s="646" t="s">
        <v>123</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99.7</v>
      </c>
      <c r="BH31" s="642"/>
      <c r="BI31" s="642"/>
      <c r="BJ31" s="642"/>
      <c r="BK31" s="642"/>
      <c r="BL31" s="642"/>
      <c r="BM31" s="647">
        <v>99.4</v>
      </c>
      <c r="BN31" s="720"/>
      <c r="BO31" s="720"/>
      <c r="BP31" s="720"/>
      <c r="BQ31" s="681"/>
      <c r="BR31" s="719">
        <v>99.4</v>
      </c>
      <c r="BS31" s="642"/>
      <c r="BT31" s="642"/>
      <c r="BU31" s="642"/>
      <c r="BV31" s="642"/>
      <c r="BW31" s="642"/>
      <c r="BX31" s="647">
        <v>99.1</v>
      </c>
      <c r="BY31" s="720"/>
      <c r="BZ31" s="720"/>
      <c r="CA31" s="720"/>
      <c r="CB31" s="681"/>
      <c r="CD31" s="727"/>
      <c r="CE31" s="728"/>
      <c r="CF31" s="685" t="s">
        <v>308</v>
      </c>
      <c r="CG31" s="682"/>
      <c r="CH31" s="682"/>
      <c r="CI31" s="682"/>
      <c r="CJ31" s="682"/>
      <c r="CK31" s="682"/>
      <c r="CL31" s="682"/>
      <c r="CM31" s="682"/>
      <c r="CN31" s="682"/>
      <c r="CO31" s="682"/>
      <c r="CP31" s="682"/>
      <c r="CQ31" s="683"/>
      <c r="CR31" s="641">
        <v>64703</v>
      </c>
      <c r="CS31" s="642"/>
      <c r="CT31" s="642"/>
      <c r="CU31" s="642"/>
      <c r="CV31" s="642"/>
      <c r="CW31" s="642"/>
      <c r="CX31" s="642"/>
      <c r="CY31" s="643"/>
      <c r="CZ31" s="646">
        <v>0.7</v>
      </c>
      <c r="DA31" s="675"/>
      <c r="DB31" s="675"/>
      <c r="DC31" s="676"/>
      <c r="DD31" s="649">
        <v>64703</v>
      </c>
      <c r="DE31" s="642"/>
      <c r="DF31" s="642"/>
      <c r="DG31" s="642"/>
      <c r="DH31" s="642"/>
      <c r="DI31" s="642"/>
      <c r="DJ31" s="642"/>
      <c r="DK31" s="643"/>
      <c r="DL31" s="649">
        <v>64703</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434510</v>
      </c>
      <c r="S32" s="644"/>
      <c r="T32" s="644"/>
      <c r="U32" s="644"/>
      <c r="V32" s="644"/>
      <c r="W32" s="644"/>
      <c r="X32" s="644"/>
      <c r="Y32" s="645"/>
      <c r="Z32" s="703">
        <v>4.3</v>
      </c>
      <c r="AA32" s="703"/>
      <c r="AB32" s="703"/>
      <c r="AC32" s="703"/>
      <c r="AD32" s="704" t="s">
        <v>123</v>
      </c>
      <c r="AE32" s="704"/>
      <c r="AF32" s="704"/>
      <c r="AG32" s="704"/>
      <c r="AH32" s="704"/>
      <c r="AI32" s="704"/>
      <c r="AJ32" s="704"/>
      <c r="AK32" s="704"/>
      <c r="AL32" s="646" t="s">
        <v>231</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99.4</v>
      </c>
      <c r="BH32" s="657"/>
      <c r="BI32" s="657"/>
      <c r="BJ32" s="657"/>
      <c r="BK32" s="657"/>
      <c r="BL32" s="657"/>
      <c r="BM32" s="701">
        <v>97.9</v>
      </c>
      <c r="BN32" s="657"/>
      <c r="BO32" s="657"/>
      <c r="BP32" s="657"/>
      <c r="BQ32" s="694"/>
      <c r="BR32" s="718">
        <v>98.9</v>
      </c>
      <c r="BS32" s="657"/>
      <c r="BT32" s="657"/>
      <c r="BU32" s="657"/>
      <c r="BV32" s="657"/>
      <c r="BW32" s="657"/>
      <c r="BX32" s="701">
        <v>96.9</v>
      </c>
      <c r="BY32" s="657"/>
      <c r="BZ32" s="657"/>
      <c r="CA32" s="657"/>
      <c r="CB32" s="694"/>
      <c r="CD32" s="729"/>
      <c r="CE32" s="730"/>
      <c r="CF32" s="685" t="s">
        <v>311</v>
      </c>
      <c r="CG32" s="682"/>
      <c r="CH32" s="682"/>
      <c r="CI32" s="682"/>
      <c r="CJ32" s="682"/>
      <c r="CK32" s="682"/>
      <c r="CL32" s="682"/>
      <c r="CM32" s="682"/>
      <c r="CN32" s="682"/>
      <c r="CO32" s="682"/>
      <c r="CP32" s="682"/>
      <c r="CQ32" s="683"/>
      <c r="CR32" s="641" t="s">
        <v>231</v>
      </c>
      <c r="CS32" s="644"/>
      <c r="CT32" s="644"/>
      <c r="CU32" s="644"/>
      <c r="CV32" s="644"/>
      <c r="CW32" s="644"/>
      <c r="CX32" s="644"/>
      <c r="CY32" s="645"/>
      <c r="CZ32" s="646" t="s">
        <v>231</v>
      </c>
      <c r="DA32" s="675"/>
      <c r="DB32" s="675"/>
      <c r="DC32" s="676"/>
      <c r="DD32" s="649" t="s">
        <v>123</v>
      </c>
      <c r="DE32" s="644"/>
      <c r="DF32" s="644"/>
      <c r="DG32" s="644"/>
      <c r="DH32" s="644"/>
      <c r="DI32" s="644"/>
      <c r="DJ32" s="644"/>
      <c r="DK32" s="645"/>
      <c r="DL32" s="649" t="s">
        <v>123</v>
      </c>
      <c r="DM32" s="644"/>
      <c r="DN32" s="644"/>
      <c r="DO32" s="644"/>
      <c r="DP32" s="644"/>
      <c r="DQ32" s="644"/>
      <c r="DR32" s="644"/>
      <c r="DS32" s="644"/>
      <c r="DT32" s="644"/>
      <c r="DU32" s="644"/>
      <c r="DV32" s="645"/>
      <c r="DW32" s="646" t="s">
        <v>123</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657433</v>
      </c>
      <c r="S33" s="644"/>
      <c r="T33" s="644"/>
      <c r="U33" s="644"/>
      <c r="V33" s="644"/>
      <c r="W33" s="644"/>
      <c r="X33" s="644"/>
      <c r="Y33" s="645"/>
      <c r="Z33" s="703">
        <v>6.5</v>
      </c>
      <c r="AA33" s="703"/>
      <c r="AB33" s="703"/>
      <c r="AC33" s="703"/>
      <c r="AD33" s="704" t="s">
        <v>123</v>
      </c>
      <c r="AE33" s="704"/>
      <c r="AF33" s="704"/>
      <c r="AG33" s="704"/>
      <c r="AH33" s="704"/>
      <c r="AI33" s="704"/>
      <c r="AJ33" s="704"/>
      <c r="AK33" s="704"/>
      <c r="AL33" s="646" t="s">
        <v>132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4626357</v>
      </c>
      <c r="CS33" s="642"/>
      <c r="CT33" s="642"/>
      <c r="CU33" s="642"/>
      <c r="CV33" s="642"/>
      <c r="CW33" s="642"/>
      <c r="CX33" s="642"/>
      <c r="CY33" s="643"/>
      <c r="CZ33" s="646">
        <v>48</v>
      </c>
      <c r="DA33" s="675"/>
      <c r="DB33" s="675"/>
      <c r="DC33" s="676"/>
      <c r="DD33" s="649">
        <v>2863708</v>
      </c>
      <c r="DE33" s="642"/>
      <c r="DF33" s="642"/>
      <c r="DG33" s="642"/>
      <c r="DH33" s="642"/>
      <c r="DI33" s="642"/>
      <c r="DJ33" s="642"/>
      <c r="DK33" s="643"/>
      <c r="DL33" s="649">
        <v>2317822</v>
      </c>
      <c r="DM33" s="642"/>
      <c r="DN33" s="642"/>
      <c r="DO33" s="642"/>
      <c r="DP33" s="642"/>
      <c r="DQ33" s="642"/>
      <c r="DR33" s="642"/>
      <c r="DS33" s="642"/>
      <c r="DT33" s="642"/>
      <c r="DU33" s="642"/>
      <c r="DV33" s="643"/>
      <c r="DW33" s="646">
        <v>41.5</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169741</v>
      </c>
      <c r="S34" s="644"/>
      <c r="T34" s="644"/>
      <c r="U34" s="644"/>
      <c r="V34" s="644"/>
      <c r="W34" s="644"/>
      <c r="X34" s="644"/>
      <c r="Y34" s="645"/>
      <c r="Z34" s="703">
        <v>1.7</v>
      </c>
      <c r="AA34" s="703"/>
      <c r="AB34" s="703"/>
      <c r="AC34" s="703"/>
      <c r="AD34" s="704">
        <v>4632</v>
      </c>
      <c r="AE34" s="704"/>
      <c r="AF34" s="704"/>
      <c r="AG34" s="704"/>
      <c r="AH34" s="704"/>
      <c r="AI34" s="704"/>
      <c r="AJ34" s="704"/>
      <c r="AK34" s="704"/>
      <c r="AL34" s="646">
        <v>0.1</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1162642</v>
      </c>
      <c r="CS34" s="644"/>
      <c r="CT34" s="644"/>
      <c r="CU34" s="644"/>
      <c r="CV34" s="644"/>
      <c r="CW34" s="644"/>
      <c r="CX34" s="644"/>
      <c r="CY34" s="645"/>
      <c r="CZ34" s="646">
        <v>12.1</v>
      </c>
      <c r="DA34" s="675"/>
      <c r="DB34" s="675"/>
      <c r="DC34" s="676"/>
      <c r="DD34" s="649">
        <v>770545</v>
      </c>
      <c r="DE34" s="644"/>
      <c r="DF34" s="644"/>
      <c r="DG34" s="644"/>
      <c r="DH34" s="644"/>
      <c r="DI34" s="644"/>
      <c r="DJ34" s="644"/>
      <c r="DK34" s="645"/>
      <c r="DL34" s="649">
        <v>561611</v>
      </c>
      <c r="DM34" s="644"/>
      <c r="DN34" s="644"/>
      <c r="DO34" s="644"/>
      <c r="DP34" s="644"/>
      <c r="DQ34" s="644"/>
      <c r="DR34" s="644"/>
      <c r="DS34" s="644"/>
      <c r="DT34" s="644"/>
      <c r="DU34" s="644"/>
      <c r="DV34" s="645"/>
      <c r="DW34" s="646">
        <v>10.1</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525717</v>
      </c>
      <c r="S35" s="644"/>
      <c r="T35" s="644"/>
      <c r="U35" s="644"/>
      <c r="V35" s="644"/>
      <c r="W35" s="644"/>
      <c r="X35" s="644"/>
      <c r="Y35" s="645"/>
      <c r="Z35" s="703">
        <v>5.2</v>
      </c>
      <c r="AA35" s="703"/>
      <c r="AB35" s="703"/>
      <c r="AC35" s="703"/>
      <c r="AD35" s="704" t="s">
        <v>123</v>
      </c>
      <c r="AE35" s="704"/>
      <c r="AF35" s="704"/>
      <c r="AG35" s="704"/>
      <c r="AH35" s="704"/>
      <c r="AI35" s="704"/>
      <c r="AJ35" s="704"/>
      <c r="AK35" s="704"/>
      <c r="AL35" s="646" t="s">
        <v>231</v>
      </c>
      <c r="AM35" s="647"/>
      <c r="AN35" s="647"/>
      <c r="AO35" s="705"/>
      <c r="AP35" s="214"/>
      <c r="AQ35" s="709" t="s">
        <v>319</v>
      </c>
      <c r="AR35" s="710"/>
      <c r="AS35" s="710"/>
      <c r="AT35" s="710"/>
      <c r="AU35" s="710"/>
      <c r="AV35" s="710"/>
      <c r="AW35" s="710"/>
      <c r="AX35" s="710"/>
      <c r="AY35" s="711"/>
      <c r="AZ35" s="706">
        <v>1462011</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34068</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48543</v>
      </c>
      <c r="CS35" s="642"/>
      <c r="CT35" s="642"/>
      <c r="CU35" s="642"/>
      <c r="CV35" s="642"/>
      <c r="CW35" s="642"/>
      <c r="CX35" s="642"/>
      <c r="CY35" s="643"/>
      <c r="CZ35" s="646">
        <v>0.5</v>
      </c>
      <c r="DA35" s="675"/>
      <c r="DB35" s="675"/>
      <c r="DC35" s="676"/>
      <c r="DD35" s="649">
        <v>29057</v>
      </c>
      <c r="DE35" s="642"/>
      <c r="DF35" s="642"/>
      <c r="DG35" s="642"/>
      <c r="DH35" s="642"/>
      <c r="DI35" s="642"/>
      <c r="DJ35" s="642"/>
      <c r="DK35" s="643"/>
      <c r="DL35" s="649">
        <v>19271</v>
      </c>
      <c r="DM35" s="642"/>
      <c r="DN35" s="642"/>
      <c r="DO35" s="642"/>
      <c r="DP35" s="642"/>
      <c r="DQ35" s="642"/>
      <c r="DR35" s="642"/>
      <c r="DS35" s="642"/>
      <c r="DT35" s="642"/>
      <c r="DU35" s="642"/>
      <c r="DV35" s="643"/>
      <c r="DW35" s="646">
        <v>0.3</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231</v>
      </c>
      <c r="AA36" s="703"/>
      <c r="AB36" s="703"/>
      <c r="AC36" s="703"/>
      <c r="AD36" s="704" t="s">
        <v>231</v>
      </c>
      <c r="AE36" s="704"/>
      <c r="AF36" s="704"/>
      <c r="AG36" s="704"/>
      <c r="AH36" s="704"/>
      <c r="AI36" s="704"/>
      <c r="AJ36" s="704"/>
      <c r="AK36" s="704"/>
      <c r="AL36" s="646" t="s">
        <v>123</v>
      </c>
      <c r="AM36" s="647"/>
      <c r="AN36" s="647"/>
      <c r="AO36" s="705"/>
      <c r="AQ36" s="678" t="s">
        <v>323</v>
      </c>
      <c r="AR36" s="679"/>
      <c r="AS36" s="679"/>
      <c r="AT36" s="679"/>
      <c r="AU36" s="679"/>
      <c r="AV36" s="679"/>
      <c r="AW36" s="679"/>
      <c r="AX36" s="679"/>
      <c r="AY36" s="680"/>
      <c r="AZ36" s="641">
        <v>852370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14480</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1544589</v>
      </c>
      <c r="CS36" s="644"/>
      <c r="CT36" s="644"/>
      <c r="CU36" s="644"/>
      <c r="CV36" s="644"/>
      <c r="CW36" s="644"/>
      <c r="CX36" s="644"/>
      <c r="CY36" s="645"/>
      <c r="CZ36" s="646">
        <v>16</v>
      </c>
      <c r="DA36" s="675"/>
      <c r="DB36" s="675"/>
      <c r="DC36" s="676"/>
      <c r="DD36" s="649">
        <v>579746</v>
      </c>
      <c r="DE36" s="644"/>
      <c r="DF36" s="644"/>
      <c r="DG36" s="644"/>
      <c r="DH36" s="644"/>
      <c r="DI36" s="644"/>
      <c r="DJ36" s="644"/>
      <c r="DK36" s="645"/>
      <c r="DL36" s="649">
        <v>494843</v>
      </c>
      <c r="DM36" s="644"/>
      <c r="DN36" s="644"/>
      <c r="DO36" s="644"/>
      <c r="DP36" s="644"/>
      <c r="DQ36" s="644"/>
      <c r="DR36" s="644"/>
      <c r="DS36" s="644"/>
      <c r="DT36" s="644"/>
      <c r="DU36" s="644"/>
      <c r="DV36" s="645"/>
      <c r="DW36" s="646">
        <v>8.9</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247517</v>
      </c>
      <c r="S37" s="644"/>
      <c r="T37" s="644"/>
      <c r="U37" s="644"/>
      <c r="V37" s="644"/>
      <c r="W37" s="644"/>
      <c r="X37" s="644"/>
      <c r="Y37" s="645"/>
      <c r="Z37" s="703">
        <v>2.4</v>
      </c>
      <c r="AA37" s="703"/>
      <c r="AB37" s="703"/>
      <c r="AC37" s="703"/>
      <c r="AD37" s="704" t="s">
        <v>231</v>
      </c>
      <c r="AE37" s="704"/>
      <c r="AF37" s="704"/>
      <c r="AG37" s="704"/>
      <c r="AH37" s="704"/>
      <c r="AI37" s="704"/>
      <c r="AJ37" s="704"/>
      <c r="AK37" s="704"/>
      <c r="AL37" s="646" t="s">
        <v>246</v>
      </c>
      <c r="AM37" s="647"/>
      <c r="AN37" s="647"/>
      <c r="AO37" s="705"/>
      <c r="AQ37" s="678" t="s">
        <v>327</v>
      </c>
      <c r="AR37" s="679"/>
      <c r="AS37" s="679"/>
      <c r="AT37" s="679"/>
      <c r="AU37" s="679"/>
      <c r="AV37" s="679"/>
      <c r="AW37" s="679"/>
      <c r="AX37" s="679"/>
      <c r="AY37" s="680"/>
      <c r="AZ37" s="641">
        <v>13618</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2347</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296378</v>
      </c>
      <c r="CS37" s="642"/>
      <c r="CT37" s="642"/>
      <c r="CU37" s="642"/>
      <c r="CV37" s="642"/>
      <c r="CW37" s="642"/>
      <c r="CX37" s="642"/>
      <c r="CY37" s="643"/>
      <c r="CZ37" s="646">
        <v>3.1</v>
      </c>
      <c r="DA37" s="675"/>
      <c r="DB37" s="675"/>
      <c r="DC37" s="676"/>
      <c r="DD37" s="649">
        <v>280249</v>
      </c>
      <c r="DE37" s="642"/>
      <c r="DF37" s="642"/>
      <c r="DG37" s="642"/>
      <c r="DH37" s="642"/>
      <c r="DI37" s="642"/>
      <c r="DJ37" s="642"/>
      <c r="DK37" s="643"/>
      <c r="DL37" s="649">
        <v>280249</v>
      </c>
      <c r="DM37" s="642"/>
      <c r="DN37" s="642"/>
      <c r="DO37" s="642"/>
      <c r="DP37" s="642"/>
      <c r="DQ37" s="642"/>
      <c r="DR37" s="642"/>
      <c r="DS37" s="642"/>
      <c r="DT37" s="642"/>
      <c r="DU37" s="642"/>
      <c r="DV37" s="643"/>
      <c r="DW37" s="646">
        <v>5</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10112973</v>
      </c>
      <c r="S38" s="693"/>
      <c r="T38" s="693"/>
      <c r="U38" s="693"/>
      <c r="V38" s="693"/>
      <c r="W38" s="693"/>
      <c r="X38" s="693"/>
      <c r="Y38" s="698"/>
      <c r="Z38" s="699">
        <v>100</v>
      </c>
      <c r="AA38" s="699"/>
      <c r="AB38" s="699"/>
      <c r="AC38" s="699"/>
      <c r="AD38" s="700">
        <v>5336851</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4889</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4185</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1457122</v>
      </c>
      <c r="CS38" s="644"/>
      <c r="CT38" s="644"/>
      <c r="CU38" s="644"/>
      <c r="CV38" s="644"/>
      <c r="CW38" s="644"/>
      <c r="CX38" s="644"/>
      <c r="CY38" s="645"/>
      <c r="CZ38" s="646">
        <v>15.1</v>
      </c>
      <c r="DA38" s="675"/>
      <c r="DB38" s="675"/>
      <c r="DC38" s="676"/>
      <c r="DD38" s="649">
        <v>1255389</v>
      </c>
      <c r="DE38" s="644"/>
      <c r="DF38" s="644"/>
      <c r="DG38" s="644"/>
      <c r="DH38" s="644"/>
      <c r="DI38" s="644"/>
      <c r="DJ38" s="644"/>
      <c r="DK38" s="645"/>
      <c r="DL38" s="649">
        <v>1241897</v>
      </c>
      <c r="DM38" s="644"/>
      <c r="DN38" s="644"/>
      <c r="DO38" s="644"/>
      <c r="DP38" s="644"/>
      <c r="DQ38" s="644"/>
      <c r="DR38" s="644"/>
      <c r="DS38" s="644"/>
      <c r="DT38" s="644"/>
      <c r="DU38" s="644"/>
      <c r="DV38" s="645"/>
      <c r="DW38" s="646">
        <v>22.2</v>
      </c>
      <c r="DX38" s="675"/>
      <c r="DY38" s="675"/>
      <c r="DZ38" s="675"/>
      <c r="EA38" s="675"/>
      <c r="EB38" s="675"/>
      <c r="EC38" s="677"/>
    </row>
    <row r="39" spans="2:133" ht="11.25" customHeight="1">
      <c r="AQ39" s="678" t="s">
        <v>334</v>
      </c>
      <c r="AR39" s="679"/>
      <c r="AS39" s="679"/>
      <c r="AT39" s="679"/>
      <c r="AU39" s="679"/>
      <c r="AV39" s="679"/>
      <c r="AW39" s="679"/>
      <c r="AX39" s="679"/>
      <c r="AY39" s="680"/>
      <c r="AZ39" s="641" t="s">
        <v>123</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109</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397660</v>
      </c>
      <c r="CS39" s="642"/>
      <c r="CT39" s="642"/>
      <c r="CU39" s="642"/>
      <c r="CV39" s="642"/>
      <c r="CW39" s="642"/>
      <c r="CX39" s="642"/>
      <c r="CY39" s="643"/>
      <c r="CZ39" s="646">
        <v>4.0999999999999996</v>
      </c>
      <c r="DA39" s="675"/>
      <c r="DB39" s="675"/>
      <c r="DC39" s="676"/>
      <c r="DD39" s="649">
        <v>228771</v>
      </c>
      <c r="DE39" s="642"/>
      <c r="DF39" s="642"/>
      <c r="DG39" s="642"/>
      <c r="DH39" s="642"/>
      <c r="DI39" s="642"/>
      <c r="DJ39" s="642"/>
      <c r="DK39" s="643"/>
      <c r="DL39" s="649" t="s">
        <v>246</v>
      </c>
      <c r="DM39" s="642"/>
      <c r="DN39" s="642"/>
      <c r="DO39" s="642"/>
      <c r="DP39" s="642"/>
      <c r="DQ39" s="642"/>
      <c r="DR39" s="642"/>
      <c r="DS39" s="642"/>
      <c r="DT39" s="642"/>
      <c r="DU39" s="642"/>
      <c r="DV39" s="643"/>
      <c r="DW39" s="646" t="s">
        <v>246</v>
      </c>
      <c r="DX39" s="675"/>
      <c r="DY39" s="675"/>
      <c r="DZ39" s="675"/>
      <c r="EA39" s="675"/>
      <c r="EB39" s="675"/>
      <c r="EC39" s="677"/>
    </row>
    <row r="40" spans="2:133" ht="11.25" customHeight="1">
      <c r="AQ40" s="678" t="s">
        <v>338</v>
      </c>
      <c r="AR40" s="679"/>
      <c r="AS40" s="679"/>
      <c r="AT40" s="679"/>
      <c r="AU40" s="679"/>
      <c r="AV40" s="679"/>
      <c r="AW40" s="679"/>
      <c r="AX40" s="679"/>
      <c r="AY40" s="680"/>
      <c r="AZ40" s="641">
        <v>148089</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97</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15801</v>
      </c>
      <c r="CS40" s="644"/>
      <c r="CT40" s="644"/>
      <c r="CU40" s="644"/>
      <c r="CV40" s="644"/>
      <c r="CW40" s="644"/>
      <c r="CX40" s="644"/>
      <c r="CY40" s="645"/>
      <c r="CZ40" s="646">
        <v>0.2</v>
      </c>
      <c r="DA40" s="675"/>
      <c r="DB40" s="675"/>
      <c r="DC40" s="676"/>
      <c r="DD40" s="649">
        <v>200</v>
      </c>
      <c r="DE40" s="644"/>
      <c r="DF40" s="644"/>
      <c r="DG40" s="644"/>
      <c r="DH40" s="644"/>
      <c r="DI40" s="644"/>
      <c r="DJ40" s="644"/>
      <c r="DK40" s="645"/>
      <c r="DL40" s="649">
        <v>200</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341</v>
      </c>
      <c r="AR41" s="691"/>
      <c r="AS41" s="691"/>
      <c r="AT41" s="691"/>
      <c r="AU41" s="691"/>
      <c r="AV41" s="691"/>
      <c r="AW41" s="691"/>
      <c r="AX41" s="691"/>
      <c r="AY41" s="692"/>
      <c r="AZ41" s="656">
        <v>443045</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300</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246</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1226585</v>
      </c>
      <c r="CS42" s="644"/>
      <c r="CT42" s="644"/>
      <c r="CU42" s="644"/>
      <c r="CV42" s="644"/>
      <c r="CW42" s="644"/>
      <c r="CX42" s="644"/>
      <c r="CY42" s="645"/>
      <c r="CZ42" s="646">
        <v>12.7</v>
      </c>
      <c r="DA42" s="647"/>
      <c r="DB42" s="647"/>
      <c r="DC42" s="648"/>
      <c r="DD42" s="649">
        <v>317018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16595</v>
      </c>
      <c r="CS43" s="642"/>
      <c r="CT43" s="642"/>
      <c r="CU43" s="642"/>
      <c r="CV43" s="642"/>
      <c r="CW43" s="642"/>
      <c r="CX43" s="642"/>
      <c r="CY43" s="643"/>
      <c r="CZ43" s="646">
        <v>0.2</v>
      </c>
      <c r="DA43" s="675"/>
      <c r="DB43" s="675"/>
      <c r="DC43" s="676"/>
      <c r="DD43" s="649">
        <v>16595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1002666</v>
      </c>
      <c r="CS44" s="644"/>
      <c r="CT44" s="644"/>
      <c r="CU44" s="644"/>
      <c r="CV44" s="644"/>
      <c r="CW44" s="644"/>
      <c r="CX44" s="644"/>
      <c r="CY44" s="645"/>
      <c r="CZ44" s="646">
        <v>10.4</v>
      </c>
      <c r="DA44" s="647"/>
      <c r="DB44" s="647"/>
      <c r="DC44" s="648"/>
      <c r="DD44" s="649">
        <v>307347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574589</v>
      </c>
      <c r="CS45" s="642"/>
      <c r="CT45" s="642"/>
      <c r="CU45" s="642"/>
      <c r="CV45" s="642"/>
      <c r="CW45" s="642"/>
      <c r="CX45" s="642"/>
      <c r="CY45" s="643"/>
      <c r="CZ45" s="646">
        <v>6</v>
      </c>
      <c r="DA45" s="675"/>
      <c r="DB45" s="675"/>
      <c r="DC45" s="676"/>
      <c r="DD45" s="649">
        <v>134618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416120</v>
      </c>
      <c r="CS46" s="644"/>
      <c r="CT46" s="644"/>
      <c r="CU46" s="644"/>
      <c r="CV46" s="644"/>
      <c r="CW46" s="644"/>
      <c r="CX46" s="644"/>
      <c r="CY46" s="645"/>
      <c r="CZ46" s="646">
        <v>4.3</v>
      </c>
      <c r="DA46" s="647"/>
      <c r="DB46" s="647"/>
      <c r="DC46" s="648"/>
      <c r="DD46" s="649">
        <v>171957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223919</v>
      </c>
      <c r="CS47" s="642"/>
      <c r="CT47" s="642"/>
      <c r="CU47" s="642"/>
      <c r="CV47" s="642"/>
      <c r="CW47" s="642"/>
      <c r="CX47" s="642"/>
      <c r="CY47" s="643"/>
      <c r="CZ47" s="646">
        <v>2.2999999999999998</v>
      </c>
      <c r="DA47" s="675"/>
      <c r="DB47" s="675"/>
      <c r="DC47" s="676"/>
      <c r="DD47" s="649">
        <v>9671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246</v>
      </c>
      <c r="CS48" s="644"/>
      <c r="CT48" s="644"/>
      <c r="CU48" s="644"/>
      <c r="CV48" s="644"/>
      <c r="CW48" s="644"/>
      <c r="CX48" s="644"/>
      <c r="CY48" s="645"/>
      <c r="CZ48" s="646" t="s">
        <v>246</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9632214</v>
      </c>
      <c r="CS49" s="657"/>
      <c r="CT49" s="657"/>
      <c r="CU49" s="657"/>
      <c r="CV49" s="657"/>
      <c r="CW49" s="657"/>
      <c r="CX49" s="657"/>
      <c r="CY49" s="658"/>
      <c r="CZ49" s="659">
        <v>100</v>
      </c>
      <c r="DA49" s="660"/>
      <c r="DB49" s="660"/>
      <c r="DC49" s="661"/>
      <c r="DD49" s="662">
        <v>5896188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n3DWodc4jQHY2g2GtVLfpopzH2hEQPKZWr1fKH03suNeuzy/abMuqW207yN+pf6CCCWObI21c1DwuFczsDsGrQ==" saltValue="lhIx/x0hAYUcZCc/zs2/0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election activeCell="CP3" sqref="CP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356</v>
      </c>
      <c r="DK2" s="1181"/>
      <c r="DL2" s="1181"/>
      <c r="DM2" s="1181"/>
      <c r="DN2" s="1181"/>
      <c r="DO2" s="1182"/>
      <c r="DP2" s="229"/>
      <c r="DQ2" s="1180" t="s">
        <v>357</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3" t="s">
        <v>358</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5" t="s">
        <v>360</v>
      </c>
      <c r="B5" s="1066"/>
      <c r="C5" s="1066"/>
      <c r="D5" s="1066"/>
      <c r="E5" s="1066"/>
      <c r="F5" s="1066"/>
      <c r="G5" s="1066"/>
      <c r="H5" s="1066"/>
      <c r="I5" s="1066"/>
      <c r="J5" s="1066"/>
      <c r="K5" s="1066"/>
      <c r="L5" s="1066"/>
      <c r="M5" s="1066"/>
      <c r="N5" s="1066"/>
      <c r="O5" s="1066"/>
      <c r="P5" s="1067"/>
      <c r="Q5" s="1071" t="s">
        <v>361</v>
      </c>
      <c r="R5" s="1072"/>
      <c r="S5" s="1072"/>
      <c r="T5" s="1072"/>
      <c r="U5" s="1073"/>
      <c r="V5" s="1071" t="s">
        <v>362</v>
      </c>
      <c r="W5" s="1072"/>
      <c r="X5" s="1072"/>
      <c r="Y5" s="1072"/>
      <c r="Z5" s="1073"/>
      <c r="AA5" s="1071" t="s">
        <v>363</v>
      </c>
      <c r="AB5" s="1072"/>
      <c r="AC5" s="1072"/>
      <c r="AD5" s="1072"/>
      <c r="AE5" s="1072"/>
      <c r="AF5" s="1183" t="s">
        <v>364</v>
      </c>
      <c r="AG5" s="1072"/>
      <c r="AH5" s="1072"/>
      <c r="AI5" s="1072"/>
      <c r="AJ5" s="1087"/>
      <c r="AK5" s="1072" t="s">
        <v>365</v>
      </c>
      <c r="AL5" s="1072"/>
      <c r="AM5" s="1072"/>
      <c r="AN5" s="1072"/>
      <c r="AO5" s="1073"/>
      <c r="AP5" s="1071" t="s">
        <v>366</v>
      </c>
      <c r="AQ5" s="1072"/>
      <c r="AR5" s="1072"/>
      <c r="AS5" s="1072"/>
      <c r="AT5" s="1073"/>
      <c r="AU5" s="1071" t="s">
        <v>367</v>
      </c>
      <c r="AV5" s="1072"/>
      <c r="AW5" s="1072"/>
      <c r="AX5" s="1072"/>
      <c r="AY5" s="1087"/>
      <c r="AZ5" s="236"/>
      <c r="BA5" s="236"/>
      <c r="BB5" s="236"/>
      <c r="BC5" s="236"/>
      <c r="BD5" s="236"/>
      <c r="BE5" s="237"/>
      <c r="BF5" s="237"/>
      <c r="BG5" s="237"/>
      <c r="BH5" s="237"/>
      <c r="BI5" s="237"/>
      <c r="BJ5" s="237"/>
      <c r="BK5" s="237"/>
      <c r="BL5" s="237"/>
      <c r="BM5" s="237"/>
      <c r="BN5" s="237"/>
      <c r="BO5" s="237"/>
      <c r="BP5" s="237"/>
      <c r="BQ5" s="1065" t="s">
        <v>368</v>
      </c>
      <c r="BR5" s="1066"/>
      <c r="BS5" s="1066"/>
      <c r="BT5" s="1066"/>
      <c r="BU5" s="1066"/>
      <c r="BV5" s="1066"/>
      <c r="BW5" s="1066"/>
      <c r="BX5" s="1066"/>
      <c r="BY5" s="1066"/>
      <c r="BZ5" s="1066"/>
      <c r="CA5" s="1066"/>
      <c r="CB5" s="1066"/>
      <c r="CC5" s="1066"/>
      <c r="CD5" s="1066"/>
      <c r="CE5" s="1066"/>
      <c r="CF5" s="1066"/>
      <c r="CG5" s="1067"/>
      <c r="CH5" s="1071" t="s">
        <v>369</v>
      </c>
      <c r="CI5" s="1072"/>
      <c r="CJ5" s="1072"/>
      <c r="CK5" s="1072"/>
      <c r="CL5" s="1073"/>
      <c r="CM5" s="1071" t="s">
        <v>370</v>
      </c>
      <c r="CN5" s="1072"/>
      <c r="CO5" s="1072"/>
      <c r="CP5" s="1072"/>
      <c r="CQ5" s="1073"/>
      <c r="CR5" s="1071" t="s">
        <v>371</v>
      </c>
      <c r="CS5" s="1072"/>
      <c r="CT5" s="1072"/>
      <c r="CU5" s="1072"/>
      <c r="CV5" s="1073"/>
      <c r="CW5" s="1071" t="s">
        <v>372</v>
      </c>
      <c r="CX5" s="1072"/>
      <c r="CY5" s="1072"/>
      <c r="CZ5" s="1072"/>
      <c r="DA5" s="1073"/>
      <c r="DB5" s="1071" t="s">
        <v>373</v>
      </c>
      <c r="DC5" s="1072"/>
      <c r="DD5" s="1072"/>
      <c r="DE5" s="1072"/>
      <c r="DF5" s="1073"/>
      <c r="DG5" s="1168" t="s">
        <v>374</v>
      </c>
      <c r="DH5" s="1169"/>
      <c r="DI5" s="1169"/>
      <c r="DJ5" s="1169"/>
      <c r="DK5" s="1170"/>
      <c r="DL5" s="1168" t="s">
        <v>375</v>
      </c>
      <c r="DM5" s="1169"/>
      <c r="DN5" s="1169"/>
      <c r="DO5" s="1169"/>
      <c r="DP5" s="1170"/>
      <c r="DQ5" s="1071" t="s">
        <v>376</v>
      </c>
      <c r="DR5" s="1072"/>
      <c r="DS5" s="1072"/>
      <c r="DT5" s="1072"/>
      <c r="DU5" s="1073"/>
      <c r="DV5" s="1071" t="s">
        <v>367</v>
      </c>
      <c r="DW5" s="1072"/>
      <c r="DX5" s="1072"/>
      <c r="DY5" s="1072"/>
      <c r="DZ5" s="1087"/>
      <c r="EA5" s="234"/>
    </row>
    <row r="6" spans="1:131" s="235" customFormat="1" ht="26.25" customHeight="1" thickBot="1">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4"/>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1"/>
      <c r="DH6" s="1172"/>
      <c r="DI6" s="1172"/>
      <c r="DJ6" s="1172"/>
      <c r="DK6" s="1173"/>
      <c r="DL6" s="1171"/>
      <c r="DM6" s="1172"/>
      <c r="DN6" s="1172"/>
      <c r="DO6" s="1172"/>
      <c r="DP6" s="1173"/>
      <c r="DQ6" s="1074"/>
      <c r="DR6" s="1075"/>
      <c r="DS6" s="1075"/>
      <c r="DT6" s="1075"/>
      <c r="DU6" s="1076"/>
      <c r="DV6" s="1074"/>
      <c r="DW6" s="1075"/>
      <c r="DX6" s="1075"/>
      <c r="DY6" s="1075"/>
      <c r="DZ6" s="1088"/>
      <c r="EA6" s="234"/>
    </row>
    <row r="7" spans="1:131" s="235" customFormat="1" ht="26.25" customHeight="1" thickTop="1">
      <c r="A7" s="238">
        <v>1</v>
      </c>
      <c r="B7" s="1120" t="s">
        <v>377</v>
      </c>
      <c r="C7" s="1121"/>
      <c r="D7" s="1121"/>
      <c r="E7" s="1121"/>
      <c r="F7" s="1121"/>
      <c r="G7" s="1121"/>
      <c r="H7" s="1121"/>
      <c r="I7" s="1121"/>
      <c r="J7" s="1121"/>
      <c r="K7" s="1121"/>
      <c r="L7" s="1121"/>
      <c r="M7" s="1121"/>
      <c r="N7" s="1121"/>
      <c r="O7" s="1121"/>
      <c r="P7" s="1122"/>
      <c r="Q7" s="1174">
        <v>10141</v>
      </c>
      <c r="R7" s="1175"/>
      <c r="S7" s="1175"/>
      <c r="T7" s="1175"/>
      <c r="U7" s="1175"/>
      <c r="V7" s="1175">
        <v>9627</v>
      </c>
      <c r="W7" s="1175"/>
      <c r="X7" s="1175"/>
      <c r="Y7" s="1175"/>
      <c r="Z7" s="1175"/>
      <c r="AA7" s="1175">
        <v>514</v>
      </c>
      <c r="AB7" s="1175"/>
      <c r="AC7" s="1175"/>
      <c r="AD7" s="1175"/>
      <c r="AE7" s="1176"/>
      <c r="AF7" s="1177">
        <v>469</v>
      </c>
      <c r="AG7" s="1178"/>
      <c r="AH7" s="1178"/>
      <c r="AI7" s="1178"/>
      <c r="AJ7" s="1179"/>
      <c r="AK7" s="1161">
        <v>68</v>
      </c>
      <c r="AL7" s="1162"/>
      <c r="AM7" s="1162"/>
      <c r="AN7" s="1162"/>
      <c r="AO7" s="1162"/>
      <c r="AP7" s="1162">
        <v>7515</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581</v>
      </c>
      <c r="BT7" s="1166"/>
      <c r="BU7" s="1166"/>
      <c r="BV7" s="1166"/>
      <c r="BW7" s="1166"/>
      <c r="BX7" s="1166"/>
      <c r="BY7" s="1166"/>
      <c r="BZ7" s="1166"/>
      <c r="CA7" s="1166"/>
      <c r="CB7" s="1166"/>
      <c r="CC7" s="1166"/>
      <c r="CD7" s="1166"/>
      <c r="CE7" s="1166"/>
      <c r="CF7" s="1166"/>
      <c r="CG7" s="1167"/>
      <c r="CH7" s="1158">
        <v>-1</v>
      </c>
      <c r="CI7" s="1159"/>
      <c r="CJ7" s="1159"/>
      <c r="CK7" s="1159"/>
      <c r="CL7" s="1160"/>
      <c r="CM7" s="1158">
        <v>6</v>
      </c>
      <c r="CN7" s="1159"/>
      <c r="CO7" s="1159"/>
      <c r="CP7" s="1159"/>
      <c r="CQ7" s="1160"/>
      <c r="CR7" s="1158">
        <v>5</v>
      </c>
      <c r="CS7" s="1159"/>
      <c r="CT7" s="1159"/>
      <c r="CU7" s="1159"/>
      <c r="CV7" s="1160"/>
      <c r="CW7" s="1158" t="s">
        <v>593</v>
      </c>
      <c r="CX7" s="1159"/>
      <c r="CY7" s="1159"/>
      <c r="CZ7" s="1159"/>
      <c r="DA7" s="1160"/>
      <c r="DB7" s="1158" t="s">
        <v>592</v>
      </c>
      <c r="DC7" s="1159"/>
      <c r="DD7" s="1159"/>
      <c r="DE7" s="1159"/>
      <c r="DF7" s="1160"/>
      <c r="DG7" s="1158" t="s">
        <v>593</v>
      </c>
      <c r="DH7" s="1159"/>
      <c r="DI7" s="1159"/>
      <c r="DJ7" s="1159"/>
      <c r="DK7" s="1160"/>
      <c r="DL7" s="1158" t="s">
        <v>593</v>
      </c>
      <c r="DM7" s="1159"/>
      <c r="DN7" s="1159"/>
      <c r="DO7" s="1159"/>
      <c r="DP7" s="1160"/>
      <c r="DQ7" s="1158" t="s">
        <v>593</v>
      </c>
      <c r="DR7" s="1159"/>
      <c r="DS7" s="1159"/>
      <c r="DT7" s="1159"/>
      <c r="DU7" s="1160"/>
      <c r="DV7" s="1185"/>
      <c r="DW7" s="1186"/>
      <c r="DX7" s="1186"/>
      <c r="DY7" s="1186"/>
      <c r="DZ7" s="1187"/>
      <c r="EA7" s="234"/>
    </row>
    <row r="8" spans="1:131" s="235" customFormat="1" ht="26.25" customHeight="1">
      <c r="A8" s="241">
        <v>2</v>
      </c>
      <c r="B8" s="1107" t="s">
        <v>378</v>
      </c>
      <c r="C8" s="1108"/>
      <c r="D8" s="1108"/>
      <c r="E8" s="1108"/>
      <c r="F8" s="1108"/>
      <c r="G8" s="1108"/>
      <c r="H8" s="1108"/>
      <c r="I8" s="1108"/>
      <c r="J8" s="1108"/>
      <c r="K8" s="1108"/>
      <c r="L8" s="1108"/>
      <c r="M8" s="1108"/>
      <c r="N8" s="1108"/>
      <c r="O8" s="1108"/>
      <c r="P8" s="1109"/>
      <c r="Q8" s="1113">
        <v>3</v>
      </c>
      <c r="R8" s="1114"/>
      <c r="S8" s="1114"/>
      <c r="T8" s="1114"/>
      <c r="U8" s="1114"/>
      <c r="V8" s="1114">
        <v>36</v>
      </c>
      <c r="W8" s="1114"/>
      <c r="X8" s="1114"/>
      <c r="Y8" s="1114"/>
      <c r="Z8" s="1114"/>
      <c r="AA8" s="1114">
        <v>-33</v>
      </c>
      <c r="AB8" s="1114"/>
      <c r="AC8" s="1114"/>
      <c r="AD8" s="1114"/>
      <c r="AE8" s="1115"/>
      <c r="AF8" s="1089">
        <v>-33</v>
      </c>
      <c r="AG8" s="1090"/>
      <c r="AH8" s="1090"/>
      <c r="AI8" s="1090"/>
      <c r="AJ8" s="1091"/>
      <c r="AK8" s="1156">
        <v>1</v>
      </c>
      <c r="AL8" s="1157"/>
      <c r="AM8" s="1157"/>
      <c r="AN8" s="1157"/>
      <c r="AO8" s="1157"/>
      <c r="AP8" s="1157">
        <v>3</v>
      </c>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4" t="s">
        <v>582</v>
      </c>
      <c r="BT8" s="1085"/>
      <c r="BU8" s="1085"/>
      <c r="BV8" s="1085"/>
      <c r="BW8" s="1085"/>
      <c r="BX8" s="1085"/>
      <c r="BY8" s="1085"/>
      <c r="BZ8" s="1085"/>
      <c r="CA8" s="1085"/>
      <c r="CB8" s="1085"/>
      <c r="CC8" s="1085"/>
      <c r="CD8" s="1085"/>
      <c r="CE8" s="1085"/>
      <c r="CF8" s="1085"/>
      <c r="CG8" s="1086"/>
      <c r="CH8" s="1059">
        <v>-11</v>
      </c>
      <c r="CI8" s="1060"/>
      <c r="CJ8" s="1060"/>
      <c r="CK8" s="1060"/>
      <c r="CL8" s="1061"/>
      <c r="CM8" s="1059">
        <v>44</v>
      </c>
      <c r="CN8" s="1060"/>
      <c r="CO8" s="1060"/>
      <c r="CP8" s="1060"/>
      <c r="CQ8" s="1061"/>
      <c r="CR8" s="1059">
        <v>15</v>
      </c>
      <c r="CS8" s="1060"/>
      <c r="CT8" s="1060"/>
      <c r="CU8" s="1060"/>
      <c r="CV8" s="1061"/>
      <c r="CW8" s="1059">
        <v>45</v>
      </c>
      <c r="CX8" s="1060"/>
      <c r="CY8" s="1060"/>
      <c r="CZ8" s="1060"/>
      <c r="DA8" s="1061"/>
      <c r="DB8" s="1059" t="s">
        <v>593</v>
      </c>
      <c r="DC8" s="1060"/>
      <c r="DD8" s="1060"/>
      <c r="DE8" s="1060"/>
      <c r="DF8" s="1061"/>
      <c r="DG8" s="1059" t="s">
        <v>593</v>
      </c>
      <c r="DH8" s="1060"/>
      <c r="DI8" s="1060"/>
      <c r="DJ8" s="1060"/>
      <c r="DK8" s="1061"/>
      <c r="DL8" s="1059" t="s">
        <v>593</v>
      </c>
      <c r="DM8" s="1060"/>
      <c r="DN8" s="1060"/>
      <c r="DO8" s="1060"/>
      <c r="DP8" s="1061"/>
      <c r="DQ8" s="1059" t="s">
        <v>593</v>
      </c>
      <c r="DR8" s="1060"/>
      <c r="DS8" s="1060"/>
      <c r="DT8" s="1060"/>
      <c r="DU8" s="1061"/>
      <c r="DV8" s="1062"/>
      <c r="DW8" s="1063"/>
      <c r="DX8" s="1063"/>
      <c r="DY8" s="1063"/>
      <c r="DZ8" s="1064"/>
      <c r="EA8" s="234"/>
    </row>
    <row r="9" spans="1:131" s="235" customFormat="1" ht="26.25" customHeight="1">
      <c r="A9" s="241">
        <v>3</v>
      </c>
      <c r="B9" s="1107"/>
      <c r="C9" s="1108"/>
      <c r="D9" s="1108"/>
      <c r="E9" s="1108"/>
      <c r="F9" s="1108"/>
      <c r="G9" s="1108"/>
      <c r="H9" s="1108"/>
      <c r="I9" s="1108"/>
      <c r="J9" s="1108"/>
      <c r="K9" s="1108"/>
      <c r="L9" s="1108"/>
      <c r="M9" s="1108"/>
      <c r="N9" s="1108"/>
      <c r="O9" s="1108"/>
      <c r="P9" s="1109"/>
      <c r="Q9" s="1113"/>
      <c r="R9" s="1114"/>
      <c r="S9" s="1114"/>
      <c r="T9" s="1114"/>
      <c r="U9" s="1114"/>
      <c r="V9" s="1114"/>
      <c r="W9" s="1114"/>
      <c r="X9" s="1114"/>
      <c r="Y9" s="1114"/>
      <c r="Z9" s="1114"/>
      <c r="AA9" s="1114"/>
      <c r="AB9" s="1114"/>
      <c r="AC9" s="1114"/>
      <c r="AD9" s="1114"/>
      <c r="AE9" s="1115"/>
      <c r="AF9" s="1089"/>
      <c r="AG9" s="1090"/>
      <c r="AH9" s="1090"/>
      <c r="AI9" s="1090"/>
      <c r="AJ9" s="1091"/>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c r="A10" s="241">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c r="A11" s="241">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c r="A12" s="241">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c r="A13" s="241">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c r="A14" s="241">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c r="A15" s="241">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c r="A16" s="241">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c r="A17" s="241">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c r="A18" s="241">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c r="A19" s="241">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c r="A20" s="241">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c r="A21" s="241">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c r="A22" s="241">
        <v>16</v>
      </c>
      <c r="B22" s="1107"/>
      <c r="C22" s="1108"/>
      <c r="D22" s="1108"/>
      <c r="E22" s="1108"/>
      <c r="F22" s="1108"/>
      <c r="G22" s="1108"/>
      <c r="H22" s="1108"/>
      <c r="I22" s="1108"/>
      <c r="J22" s="1108"/>
      <c r="K22" s="1108"/>
      <c r="L22" s="1108"/>
      <c r="M22" s="1108"/>
      <c r="N22" s="1108"/>
      <c r="O22" s="1108"/>
      <c r="P22" s="1109"/>
      <c r="Q22" s="1151"/>
      <c r="R22" s="1152"/>
      <c r="S22" s="1152"/>
      <c r="T22" s="1152"/>
      <c r="U22" s="1152"/>
      <c r="V22" s="1152"/>
      <c r="W22" s="1152"/>
      <c r="X22" s="1152"/>
      <c r="Y22" s="1152"/>
      <c r="Z22" s="1152"/>
      <c r="AA22" s="1152"/>
      <c r="AB22" s="1152"/>
      <c r="AC22" s="1152"/>
      <c r="AD22" s="1152"/>
      <c r="AE22" s="1153"/>
      <c r="AF22" s="1089"/>
      <c r="AG22" s="1090"/>
      <c r="AH22" s="1090"/>
      <c r="AI22" s="1090"/>
      <c r="AJ22" s="1091"/>
      <c r="AK22" s="1147"/>
      <c r="AL22" s="1148"/>
      <c r="AM22" s="1148"/>
      <c r="AN22" s="1148"/>
      <c r="AO22" s="1148"/>
      <c r="AP22" s="1148"/>
      <c r="AQ22" s="1148"/>
      <c r="AR22" s="1148"/>
      <c r="AS22" s="1148"/>
      <c r="AT22" s="1148"/>
      <c r="AU22" s="1149"/>
      <c r="AV22" s="1149"/>
      <c r="AW22" s="1149"/>
      <c r="AX22" s="1149"/>
      <c r="AY22" s="1150"/>
      <c r="AZ22" s="1105" t="s">
        <v>379</v>
      </c>
      <c r="BA22" s="1105"/>
      <c r="BB22" s="1105"/>
      <c r="BC22" s="1105"/>
      <c r="BD22" s="1106"/>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8">
        <v>10144</v>
      </c>
      <c r="R23" s="1139"/>
      <c r="S23" s="1139"/>
      <c r="T23" s="1139"/>
      <c r="U23" s="1139"/>
      <c r="V23" s="1139">
        <v>9663</v>
      </c>
      <c r="W23" s="1139"/>
      <c r="X23" s="1139"/>
      <c r="Y23" s="1139"/>
      <c r="Z23" s="1139"/>
      <c r="AA23" s="1139">
        <v>481</v>
      </c>
      <c r="AB23" s="1139"/>
      <c r="AC23" s="1139"/>
      <c r="AD23" s="1139"/>
      <c r="AE23" s="1140"/>
      <c r="AF23" s="1141">
        <v>436</v>
      </c>
      <c r="AG23" s="1139"/>
      <c r="AH23" s="1139"/>
      <c r="AI23" s="1139"/>
      <c r="AJ23" s="1142"/>
      <c r="AK23" s="1143"/>
      <c r="AL23" s="1144"/>
      <c r="AM23" s="1144"/>
      <c r="AN23" s="1144"/>
      <c r="AO23" s="1144"/>
      <c r="AP23" s="1139">
        <v>7518</v>
      </c>
      <c r="AQ23" s="1139"/>
      <c r="AR23" s="1139"/>
      <c r="AS23" s="1139"/>
      <c r="AT23" s="1139"/>
      <c r="AU23" s="1145"/>
      <c r="AV23" s="1145"/>
      <c r="AW23" s="1145"/>
      <c r="AX23" s="1145"/>
      <c r="AY23" s="1146"/>
      <c r="AZ23" s="1135" t="s">
        <v>382</v>
      </c>
      <c r="BA23" s="1136"/>
      <c r="BB23" s="1136"/>
      <c r="BC23" s="1136"/>
      <c r="BD23" s="1137"/>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c r="A24" s="1134" t="s">
        <v>383</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c r="A25" s="1133" t="s">
        <v>384</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c r="A26" s="1065" t="s">
        <v>360</v>
      </c>
      <c r="B26" s="1066"/>
      <c r="C26" s="1066"/>
      <c r="D26" s="1066"/>
      <c r="E26" s="1066"/>
      <c r="F26" s="1066"/>
      <c r="G26" s="1066"/>
      <c r="H26" s="1066"/>
      <c r="I26" s="1066"/>
      <c r="J26" s="1066"/>
      <c r="K26" s="1066"/>
      <c r="L26" s="1066"/>
      <c r="M26" s="1066"/>
      <c r="N26" s="1066"/>
      <c r="O26" s="1066"/>
      <c r="P26" s="1067"/>
      <c r="Q26" s="1071" t="s">
        <v>385</v>
      </c>
      <c r="R26" s="1072"/>
      <c r="S26" s="1072"/>
      <c r="T26" s="1072"/>
      <c r="U26" s="1073"/>
      <c r="V26" s="1071" t="s">
        <v>386</v>
      </c>
      <c r="W26" s="1072"/>
      <c r="X26" s="1072"/>
      <c r="Y26" s="1072"/>
      <c r="Z26" s="1073"/>
      <c r="AA26" s="1071" t="s">
        <v>387</v>
      </c>
      <c r="AB26" s="1072"/>
      <c r="AC26" s="1072"/>
      <c r="AD26" s="1072"/>
      <c r="AE26" s="1072"/>
      <c r="AF26" s="1129" t="s">
        <v>388</v>
      </c>
      <c r="AG26" s="1078"/>
      <c r="AH26" s="1078"/>
      <c r="AI26" s="1078"/>
      <c r="AJ26" s="1130"/>
      <c r="AK26" s="1072" t="s">
        <v>389</v>
      </c>
      <c r="AL26" s="1072"/>
      <c r="AM26" s="1072"/>
      <c r="AN26" s="1072"/>
      <c r="AO26" s="1073"/>
      <c r="AP26" s="1071" t="s">
        <v>390</v>
      </c>
      <c r="AQ26" s="1072"/>
      <c r="AR26" s="1072"/>
      <c r="AS26" s="1072"/>
      <c r="AT26" s="1073"/>
      <c r="AU26" s="1071" t="s">
        <v>391</v>
      </c>
      <c r="AV26" s="1072"/>
      <c r="AW26" s="1072"/>
      <c r="AX26" s="1072"/>
      <c r="AY26" s="1073"/>
      <c r="AZ26" s="1071" t="s">
        <v>392</v>
      </c>
      <c r="BA26" s="1072"/>
      <c r="BB26" s="1072"/>
      <c r="BC26" s="1072"/>
      <c r="BD26" s="1073"/>
      <c r="BE26" s="1071" t="s">
        <v>367</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c r="A28" s="246">
        <v>1</v>
      </c>
      <c r="B28" s="1120" t="s">
        <v>393</v>
      </c>
      <c r="C28" s="1121"/>
      <c r="D28" s="1121"/>
      <c r="E28" s="1121"/>
      <c r="F28" s="1121"/>
      <c r="G28" s="1121"/>
      <c r="H28" s="1121"/>
      <c r="I28" s="1121"/>
      <c r="J28" s="1121"/>
      <c r="K28" s="1121"/>
      <c r="L28" s="1121"/>
      <c r="M28" s="1121"/>
      <c r="N28" s="1121"/>
      <c r="O28" s="1121"/>
      <c r="P28" s="1122"/>
      <c r="Q28" s="1123">
        <v>2199</v>
      </c>
      <c r="R28" s="1124"/>
      <c r="S28" s="1124"/>
      <c r="T28" s="1124"/>
      <c r="U28" s="1124"/>
      <c r="V28" s="1124">
        <v>2165</v>
      </c>
      <c r="W28" s="1124"/>
      <c r="X28" s="1124"/>
      <c r="Y28" s="1124"/>
      <c r="Z28" s="1124"/>
      <c r="AA28" s="1124">
        <v>34</v>
      </c>
      <c r="AB28" s="1124"/>
      <c r="AC28" s="1124"/>
      <c r="AD28" s="1124"/>
      <c r="AE28" s="1125"/>
      <c r="AF28" s="1126">
        <v>34</v>
      </c>
      <c r="AG28" s="1124"/>
      <c r="AH28" s="1124"/>
      <c r="AI28" s="1124"/>
      <c r="AJ28" s="1127"/>
      <c r="AK28" s="1128">
        <v>183</v>
      </c>
      <c r="AL28" s="1116"/>
      <c r="AM28" s="1116"/>
      <c r="AN28" s="1116"/>
      <c r="AO28" s="1116"/>
      <c r="AP28" s="1116"/>
      <c r="AQ28" s="1116"/>
      <c r="AR28" s="1116"/>
      <c r="AS28" s="1116"/>
      <c r="AT28" s="1116"/>
      <c r="AU28" s="1116"/>
      <c r="AV28" s="1116"/>
      <c r="AW28" s="1116"/>
      <c r="AX28" s="1116"/>
      <c r="AY28" s="1116"/>
      <c r="AZ28" s="1117"/>
      <c r="BA28" s="1117"/>
      <c r="BB28" s="1117"/>
      <c r="BC28" s="1117"/>
      <c r="BD28" s="1117"/>
      <c r="BE28" s="1118"/>
      <c r="BF28" s="1118"/>
      <c r="BG28" s="1118"/>
      <c r="BH28" s="1118"/>
      <c r="BI28" s="1119"/>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c r="A29" s="246">
        <v>2</v>
      </c>
      <c r="B29" s="1107" t="s">
        <v>394</v>
      </c>
      <c r="C29" s="1108"/>
      <c r="D29" s="1108"/>
      <c r="E29" s="1108"/>
      <c r="F29" s="1108"/>
      <c r="G29" s="1108"/>
      <c r="H29" s="1108"/>
      <c r="I29" s="1108"/>
      <c r="J29" s="1108"/>
      <c r="K29" s="1108"/>
      <c r="L29" s="1108"/>
      <c r="M29" s="1108"/>
      <c r="N29" s="1108"/>
      <c r="O29" s="1108"/>
      <c r="P29" s="1109"/>
      <c r="Q29" s="1113">
        <v>1643</v>
      </c>
      <c r="R29" s="1114"/>
      <c r="S29" s="1114"/>
      <c r="T29" s="1114"/>
      <c r="U29" s="1114"/>
      <c r="V29" s="1114">
        <v>1589</v>
      </c>
      <c r="W29" s="1114"/>
      <c r="X29" s="1114"/>
      <c r="Y29" s="1114"/>
      <c r="Z29" s="1114"/>
      <c r="AA29" s="1114">
        <v>54</v>
      </c>
      <c r="AB29" s="1114"/>
      <c r="AC29" s="1114"/>
      <c r="AD29" s="1114"/>
      <c r="AE29" s="1115"/>
      <c r="AF29" s="1089">
        <v>54</v>
      </c>
      <c r="AG29" s="1090"/>
      <c r="AH29" s="1090"/>
      <c r="AI29" s="1090"/>
      <c r="AJ29" s="1091"/>
      <c r="AK29" s="1049">
        <v>200</v>
      </c>
      <c r="AL29" s="1040"/>
      <c r="AM29" s="1040"/>
      <c r="AN29" s="1040"/>
      <c r="AO29" s="1040"/>
      <c r="AP29" s="1040"/>
      <c r="AQ29" s="1040"/>
      <c r="AR29" s="1040"/>
      <c r="AS29" s="1040"/>
      <c r="AT29" s="1040"/>
      <c r="AU29" s="1040"/>
      <c r="AV29" s="1040"/>
      <c r="AW29" s="1040"/>
      <c r="AX29" s="1040"/>
      <c r="AY29" s="1040"/>
      <c r="AZ29" s="1112"/>
      <c r="BA29" s="1112"/>
      <c r="BB29" s="1112"/>
      <c r="BC29" s="1112"/>
      <c r="BD29" s="1112"/>
      <c r="BE29" s="1102"/>
      <c r="BF29" s="1102"/>
      <c r="BG29" s="1102"/>
      <c r="BH29" s="1102"/>
      <c r="BI29" s="1103"/>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c r="A30" s="246">
        <v>3</v>
      </c>
      <c r="B30" s="1107" t="s">
        <v>395</v>
      </c>
      <c r="C30" s="1108"/>
      <c r="D30" s="1108"/>
      <c r="E30" s="1108"/>
      <c r="F30" s="1108"/>
      <c r="G30" s="1108"/>
      <c r="H30" s="1108"/>
      <c r="I30" s="1108"/>
      <c r="J30" s="1108"/>
      <c r="K30" s="1108"/>
      <c r="L30" s="1108"/>
      <c r="M30" s="1108"/>
      <c r="N30" s="1108"/>
      <c r="O30" s="1108"/>
      <c r="P30" s="1109"/>
      <c r="Q30" s="1113">
        <v>153</v>
      </c>
      <c r="R30" s="1114"/>
      <c r="S30" s="1114"/>
      <c r="T30" s="1114"/>
      <c r="U30" s="1114"/>
      <c r="V30" s="1114">
        <v>153</v>
      </c>
      <c r="W30" s="1114"/>
      <c r="X30" s="1114"/>
      <c r="Y30" s="1114"/>
      <c r="Z30" s="1114"/>
      <c r="AA30" s="1114">
        <v>0</v>
      </c>
      <c r="AB30" s="1114"/>
      <c r="AC30" s="1114"/>
      <c r="AD30" s="1114"/>
      <c r="AE30" s="1115"/>
      <c r="AF30" s="1089">
        <v>0</v>
      </c>
      <c r="AG30" s="1090"/>
      <c r="AH30" s="1090"/>
      <c r="AI30" s="1090"/>
      <c r="AJ30" s="1091"/>
      <c r="AK30" s="1049">
        <v>43</v>
      </c>
      <c r="AL30" s="1040"/>
      <c r="AM30" s="1040"/>
      <c r="AN30" s="1040"/>
      <c r="AO30" s="1040"/>
      <c r="AP30" s="1040"/>
      <c r="AQ30" s="1040"/>
      <c r="AR30" s="1040"/>
      <c r="AS30" s="1040"/>
      <c r="AT30" s="1040"/>
      <c r="AU30" s="1040"/>
      <c r="AV30" s="1040"/>
      <c r="AW30" s="1040"/>
      <c r="AX30" s="1040"/>
      <c r="AY30" s="1040"/>
      <c r="AZ30" s="1112"/>
      <c r="BA30" s="1112"/>
      <c r="BB30" s="1112"/>
      <c r="BC30" s="1112"/>
      <c r="BD30" s="1112"/>
      <c r="BE30" s="1102"/>
      <c r="BF30" s="1102"/>
      <c r="BG30" s="1102"/>
      <c r="BH30" s="1102"/>
      <c r="BI30" s="1103"/>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c r="A31" s="246">
        <v>4</v>
      </c>
      <c r="B31" s="1107" t="s">
        <v>586</v>
      </c>
      <c r="C31" s="1108"/>
      <c r="D31" s="1108"/>
      <c r="E31" s="1108"/>
      <c r="F31" s="1108"/>
      <c r="G31" s="1108"/>
      <c r="H31" s="1108"/>
      <c r="I31" s="1108"/>
      <c r="J31" s="1108"/>
      <c r="K31" s="1108"/>
      <c r="L31" s="1108"/>
      <c r="M31" s="1108"/>
      <c r="N31" s="1108"/>
      <c r="O31" s="1108"/>
      <c r="P31" s="1109"/>
      <c r="Q31" s="1113">
        <v>259</v>
      </c>
      <c r="R31" s="1114"/>
      <c r="S31" s="1114"/>
      <c r="T31" s="1114"/>
      <c r="U31" s="1114"/>
      <c r="V31" s="1114">
        <v>210</v>
      </c>
      <c r="W31" s="1114"/>
      <c r="X31" s="1114"/>
      <c r="Y31" s="1114"/>
      <c r="Z31" s="1114"/>
      <c r="AA31" s="1114">
        <v>49</v>
      </c>
      <c r="AB31" s="1114"/>
      <c r="AC31" s="1114"/>
      <c r="AD31" s="1114"/>
      <c r="AE31" s="1115"/>
      <c r="AF31" s="1089">
        <v>150</v>
      </c>
      <c r="AG31" s="1090"/>
      <c r="AH31" s="1090"/>
      <c r="AI31" s="1090"/>
      <c r="AJ31" s="1091"/>
      <c r="AK31" s="1049">
        <v>8</v>
      </c>
      <c r="AL31" s="1040"/>
      <c r="AM31" s="1040"/>
      <c r="AN31" s="1040"/>
      <c r="AO31" s="1040"/>
      <c r="AP31" s="1040">
        <v>990</v>
      </c>
      <c r="AQ31" s="1040"/>
      <c r="AR31" s="1040"/>
      <c r="AS31" s="1040"/>
      <c r="AT31" s="1040"/>
      <c r="AU31" s="1040">
        <v>10</v>
      </c>
      <c r="AV31" s="1040"/>
      <c r="AW31" s="1040"/>
      <c r="AX31" s="1040"/>
      <c r="AY31" s="1040"/>
      <c r="AZ31" s="1112"/>
      <c r="BA31" s="1112"/>
      <c r="BB31" s="1112"/>
      <c r="BC31" s="1112"/>
      <c r="BD31" s="1112"/>
      <c r="BE31" s="1102" t="s">
        <v>396</v>
      </c>
      <c r="BF31" s="1102"/>
      <c r="BG31" s="1102"/>
      <c r="BH31" s="1102"/>
      <c r="BI31" s="1103"/>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c r="A32" s="246">
        <v>5</v>
      </c>
      <c r="B32" s="1107" t="s">
        <v>397</v>
      </c>
      <c r="C32" s="1108"/>
      <c r="D32" s="1108"/>
      <c r="E32" s="1108"/>
      <c r="F32" s="1108"/>
      <c r="G32" s="1108"/>
      <c r="H32" s="1108"/>
      <c r="I32" s="1108"/>
      <c r="J32" s="1108"/>
      <c r="K32" s="1108"/>
      <c r="L32" s="1108"/>
      <c r="M32" s="1108"/>
      <c r="N32" s="1108"/>
      <c r="O32" s="1108"/>
      <c r="P32" s="1109"/>
      <c r="Q32" s="1113">
        <v>1334</v>
      </c>
      <c r="R32" s="1114"/>
      <c r="S32" s="1114"/>
      <c r="T32" s="1114"/>
      <c r="U32" s="1114"/>
      <c r="V32" s="1114">
        <v>1366</v>
      </c>
      <c r="W32" s="1114"/>
      <c r="X32" s="1114"/>
      <c r="Y32" s="1114"/>
      <c r="Z32" s="1114"/>
      <c r="AA32" s="1114">
        <v>-32</v>
      </c>
      <c r="AB32" s="1114"/>
      <c r="AC32" s="1114"/>
      <c r="AD32" s="1114"/>
      <c r="AE32" s="1115"/>
      <c r="AF32" s="1089" t="s">
        <v>398</v>
      </c>
      <c r="AG32" s="1090"/>
      <c r="AH32" s="1090"/>
      <c r="AI32" s="1090"/>
      <c r="AJ32" s="1091"/>
      <c r="AK32" s="1049">
        <v>840</v>
      </c>
      <c r="AL32" s="1040"/>
      <c r="AM32" s="1040"/>
      <c r="AN32" s="1040"/>
      <c r="AO32" s="1040"/>
      <c r="AP32" s="1040">
        <v>10190</v>
      </c>
      <c r="AQ32" s="1040"/>
      <c r="AR32" s="1040"/>
      <c r="AS32" s="1040"/>
      <c r="AT32" s="1040"/>
      <c r="AU32" s="1040">
        <v>8815</v>
      </c>
      <c r="AV32" s="1040"/>
      <c r="AW32" s="1040"/>
      <c r="AX32" s="1040"/>
      <c r="AY32" s="1040"/>
      <c r="AZ32" s="1112"/>
      <c r="BA32" s="1112"/>
      <c r="BB32" s="1112"/>
      <c r="BC32" s="1112"/>
      <c r="BD32" s="1112"/>
      <c r="BE32" s="1102" t="s">
        <v>399</v>
      </c>
      <c r="BF32" s="1102"/>
      <c r="BG32" s="1102"/>
      <c r="BH32" s="1102"/>
      <c r="BI32" s="1103"/>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c r="A33" s="246">
        <v>6</v>
      </c>
      <c r="B33" s="1107" t="s">
        <v>400</v>
      </c>
      <c r="C33" s="1108"/>
      <c r="D33" s="1108"/>
      <c r="E33" s="1108"/>
      <c r="F33" s="1108"/>
      <c r="G33" s="1108"/>
      <c r="H33" s="1108"/>
      <c r="I33" s="1108"/>
      <c r="J33" s="1108"/>
      <c r="K33" s="1108"/>
      <c r="L33" s="1108"/>
      <c r="M33" s="1108"/>
      <c r="N33" s="1108"/>
      <c r="O33" s="1108"/>
      <c r="P33" s="1109"/>
      <c r="Q33" s="1113">
        <v>15</v>
      </c>
      <c r="R33" s="1114"/>
      <c r="S33" s="1114"/>
      <c r="T33" s="1114"/>
      <c r="U33" s="1114"/>
      <c r="V33" s="1114">
        <v>15</v>
      </c>
      <c r="W33" s="1114"/>
      <c r="X33" s="1114"/>
      <c r="Y33" s="1114"/>
      <c r="Z33" s="1114"/>
      <c r="AA33" s="1114">
        <v>0</v>
      </c>
      <c r="AB33" s="1114"/>
      <c r="AC33" s="1114"/>
      <c r="AD33" s="1114"/>
      <c r="AE33" s="1115"/>
      <c r="AF33" s="1089" t="s">
        <v>123</v>
      </c>
      <c r="AG33" s="1090"/>
      <c r="AH33" s="1090"/>
      <c r="AI33" s="1090"/>
      <c r="AJ33" s="1091"/>
      <c r="AK33" s="1049">
        <v>11</v>
      </c>
      <c r="AL33" s="1040"/>
      <c r="AM33" s="1040"/>
      <c r="AN33" s="1040"/>
      <c r="AO33" s="1040"/>
      <c r="AP33" s="1040">
        <v>70</v>
      </c>
      <c r="AQ33" s="1040"/>
      <c r="AR33" s="1040"/>
      <c r="AS33" s="1040"/>
      <c r="AT33" s="1040"/>
      <c r="AU33" s="1040">
        <v>58</v>
      </c>
      <c r="AV33" s="1040"/>
      <c r="AW33" s="1040"/>
      <c r="AX33" s="1040"/>
      <c r="AY33" s="1040"/>
      <c r="AZ33" s="1112"/>
      <c r="BA33" s="1112"/>
      <c r="BB33" s="1112"/>
      <c r="BC33" s="1112"/>
      <c r="BD33" s="1112"/>
      <c r="BE33" s="1102" t="s">
        <v>401</v>
      </c>
      <c r="BF33" s="1102"/>
      <c r="BG33" s="1102"/>
      <c r="BH33" s="1102"/>
      <c r="BI33" s="1103"/>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c r="A34" s="246">
        <v>7</v>
      </c>
      <c r="B34" s="1107" t="s">
        <v>402</v>
      </c>
      <c r="C34" s="1108"/>
      <c r="D34" s="1108"/>
      <c r="E34" s="1108"/>
      <c r="F34" s="1108"/>
      <c r="G34" s="1108"/>
      <c r="H34" s="1108"/>
      <c r="I34" s="1108"/>
      <c r="J34" s="1108"/>
      <c r="K34" s="1108"/>
      <c r="L34" s="1108"/>
      <c r="M34" s="1108"/>
      <c r="N34" s="1108"/>
      <c r="O34" s="1108"/>
      <c r="P34" s="1109"/>
      <c r="Q34" s="1113">
        <v>7</v>
      </c>
      <c r="R34" s="1114"/>
      <c r="S34" s="1114"/>
      <c r="T34" s="1114"/>
      <c r="U34" s="1114"/>
      <c r="V34" s="1114">
        <v>7</v>
      </c>
      <c r="W34" s="1114"/>
      <c r="X34" s="1114"/>
      <c r="Y34" s="1114"/>
      <c r="Z34" s="1114"/>
      <c r="AA34" s="1114">
        <v>0</v>
      </c>
      <c r="AB34" s="1114"/>
      <c r="AC34" s="1114"/>
      <c r="AD34" s="1114"/>
      <c r="AE34" s="1115"/>
      <c r="AF34" s="1089" t="s">
        <v>403</v>
      </c>
      <c r="AG34" s="1090"/>
      <c r="AH34" s="1090"/>
      <c r="AI34" s="1090"/>
      <c r="AJ34" s="1091"/>
      <c r="AK34" s="1049">
        <v>5</v>
      </c>
      <c r="AL34" s="1040"/>
      <c r="AM34" s="1040"/>
      <c r="AN34" s="1040"/>
      <c r="AO34" s="1040"/>
      <c r="AP34" s="1040">
        <v>43</v>
      </c>
      <c r="AQ34" s="1040"/>
      <c r="AR34" s="1040"/>
      <c r="AS34" s="1040"/>
      <c r="AT34" s="1040"/>
      <c r="AU34" s="1040">
        <v>14</v>
      </c>
      <c r="AV34" s="1040"/>
      <c r="AW34" s="1040"/>
      <c r="AX34" s="1040"/>
      <c r="AY34" s="1040"/>
      <c r="AZ34" s="1112"/>
      <c r="BA34" s="1112"/>
      <c r="BB34" s="1112"/>
      <c r="BC34" s="1112"/>
      <c r="BD34" s="1112"/>
      <c r="BE34" s="1102" t="s">
        <v>399</v>
      </c>
      <c r="BF34" s="1102"/>
      <c r="BG34" s="1102"/>
      <c r="BH34" s="1102"/>
      <c r="BI34" s="1103"/>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c r="A35" s="246">
        <v>8</v>
      </c>
      <c r="B35" s="1107" t="s">
        <v>404</v>
      </c>
      <c r="C35" s="1108"/>
      <c r="D35" s="1108"/>
      <c r="E35" s="1108"/>
      <c r="F35" s="1108"/>
      <c r="G35" s="1108"/>
      <c r="H35" s="1108"/>
      <c r="I35" s="1108"/>
      <c r="J35" s="1108"/>
      <c r="K35" s="1108"/>
      <c r="L35" s="1108"/>
      <c r="M35" s="1108"/>
      <c r="N35" s="1108"/>
      <c r="O35" s="1108"/>
      <c r="P35" s="1109"/>
      <c r="Q35" s="1113">
        <v>686</v>
      </c>
      <c r="R35" s="1114"/>
      <c r="S35" s="1114"/>
      <c r="T35" s="1114"/>
      <c r="U35" s="1114"/>
      <c r="V35" s="1114">
        <v>642</v>
      </c>
      <c r="W35" s="1114"/>
      <c r="X35" s="1114"/>
      <c r="Y35" s="1114"/>
      <c r="Z35" s="1114"/>
      <c r="AA35" s="1114">
        <v>44</v>
      </c>
      <c r="AB35" s="1114"/>
      <c r="AC35" s="1114"/>
      <c r="AD35" s="1114"/>
      <c r="AE35" s="1115"/>
      <c r="AF35" s="1089">
        <v>34</v>
      </c>
      <c r="AG35" s="1090"/>
      <c r="AH35" s="1090"/>
      <c r="AI35" s="1090"/>
      <c r="AJ35" s="1091"/>
      <c r="AK35" s="1049">
        <v>0</v>
      </c>
      <c r="AL35" s="1040"/>
      <c r="AM35" s="1040"/>
      <c r="AN35" s="1040"/>
      <c r="AO35" s="1040"/>
      <c r="AP35" s="1040">
        <v>60</v>
      </c>
      <c r="AQ35" s="1040"/>
      <c r="AR35" s="1040"/>
      <c r="AS35" s="1040"/>
      <c r="AT35" s="1040"/>
      <c r="AU35" s="1040">
        <v>0</v>
      </c>
      <c r="AV35" s="1040"/>
      <c r="AW35" s="1040"/>
      <c r="AX35" s="1040"/>
      <c r="AY35" s="1040"/>
      <c r="AZ35" s="1112"/>
      <c r="BA35" s="1112"/>
      <c r="BB35" s="1112"/>
      <c r="BC35" s="1112"/>
      <c r="BD35" s="1112"/>
      <c r="BE35" s="1102" t="s">
        <v>405</v>
      </c>
      <c r="BF35" s="1102"/>
      <c r="BG35" s="1102"/>
      <c r="BH35" s="1102"/>
      <c r="BI35" s="1103"/>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c r="A36" s="246">
        <v>9</v>
      </c>
      <c r="B36" s="1107" t="s">
        <v>406</v>
      </c>
      <c r="C36" s="1108"/>
      <c r="D36" s="1108"/>
      <c r="E36" s="1108"/>
      <c r="F36" s="1108"/>
      <c r="G36" s="1108"/>
      <c r="H36" s="1108"/>
      <c r="I36" s="1108"/>
      <c r="J36" s="1108"/>
      <c r="K36" s="1108"/>
      <c r="L36" s="1108"/>
      <c r="M36" s="1108"/>
      <c r="N36" s="1108"/>
      <c r="O36" s="1108"/>
      <c r="P36" s="1109"/>
      <c r="Q36" s="1113">
        <v>107</v>
      </c>
      <c r="R36" s="1114"/>
      <c r="S36" s="1114"/>
      <c r="T36" s="1114"/>
      <c r="U36" s="1114"/>
      <c r="V36" s="1114">
        <v>92</v>
      </c>
      <c r="W36" s="1114"/>
      <c r="X36" s="1114"/>
      <c r="Y36" s="1114"/>
      <c r="Z36" s="1114"/>
      <c r="AA36" s="1114">
        <v>15</v>
      </c>
      <c r="AB36" s="1114"/>
      <c r="AC36" s="1114"/>
      <c r="AD36" s="1114"/>
      <c r="AE36" s="1115"/>
      <c r="AF36" s="1089">
        <v>10</v>
      </c>
      <c r="AG36" s="1090"/>
      <c r="AH36" s="1090"/>
      <c r="AI36" s="1090"/>
      <c r="AJ36" s="1091"/>
      <c r="AK36" s="1049">
        <v>14</v>
      </c>
      <c r="AL36" s="1040"/>
      <c r="AM36" s="1040"/>
      <c r="AN36" s="1040"/>
      <c r="AO36" s="1040"/>
      <c r="AP36" s="1040"/>
      <c r="AQ36" s="1040"/>
      <c r="AR36" s="1040"/>
      <c r="AS36" s="1040"/>
      <c r="AT36" s="1040"/>
      <c r="AU36" s="1040"/>
      <c r="AV36" s="1040"/>
      <c r="AW36" s="1040"/>
      <c r="AX36" s="1040"/>
      <c r="AY36" s="1040"/>
      <c r="AZ36" s="1112"/>
      <c r="BA36" s="1112"/>
      <c r="BB36" s="1112"/>
      <c r="BC36" s="1112"/>
      <c r="BD36" s="1112"/>
      <c r="BE36" s="1102" t="s">
        <v>401</v>
      </c>
      <c r="BF36" s="1102"/>
      <c r="BG36" s="1102"/>
      <c r="BH36" s="1102"/>
      <c r="BI36" s="1103"/>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c r="A37" s="246">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49"/>
      <c r="AL37" s="1040"/>
      <c r="AM37" s="1040"/>
      <c r="AN37" s="1040"/>
      <c r="AO37" s="1040"/>
      <c r="AP37" s="1040"/>
      <c r="AQ37" s="1040"/>
      <c r="AR37" s="1040"/>
      <c r="AS37" s="1040"/>
      <c r="AT37" s="1040"/>
      <c r="AU37" s="1040"/>
      <c r="AV37" s="1040"/>
      <c r="AW37" s="1040"/>
      <c r="AX37" s="1040"/>
      <c r="AY37" s="1040"/>
      <c r="AZ37" s="1112"/>
      <c r="BA37" s="1112"/>
      <c r="BB37" s="1112"/>
      <c r="BC37" s="1112"/>
      <c r="BD37" s="1112"/>
      <c r="BE37" s="1102"/>
      <c r="BF37" s="1102"/>
      <c r="BG37" s="1102"/>
      <c r="BH37" s="1102"/>
      <c r="BI37" s="1103"/>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c r="A38" s="246">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49"/>
      <c r="AL38" s="1040"/>
      <c r="AM38" s="1040"/>
      <c r="AN38" s="1040"/>
      <c r="AO38" s="1040"/>
      <c r="AP38" s="1040"/>
      <c r="AQ38" s="1040"/>
      <c r="AR38" s="1040"/>
      <c r="AS38" s="1040"/>
      <c r="AT38" s="1040"/>
      <c r="AU38" s="1040"/>
      <c r="AV38" s="1040"/>
      <c r="AW38" s="1040"/>
      <c r="AX38" s="1040"/>
      <c r="AY38" s="1040"/>
      <c r="AZ38" s="1112"/>
      <c r="BA38" s="1112"/>
      <c r="BB38" s="1112"/>
      <c r="BC38" s="1112"/>
      <c r="BD38" s="1112"/>
      <c r="BE38" s="1102"/>
      <c r="BF38" s="1102"/>
      <c r="BG38" s="1102"/>
      <c r="BH38" s="1102"/>
      <c r="BI38" s="1103"/>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c r="A39" s="246">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49"/>
      <c r="AL39" s="1040"/>
      <c r="AM39" s="1040"/>
      <c r="AN39" s="1040"/>
      <c r="AO39" s="1040"/>
      <c r="AP39" s="1040"/>
      <c r="AQ39" s="1040"/>
      <c r="AR39" s="1040"/>
      <c r="AS39" s="1040"/>
      <c r="AT39" s="1040"/>
      <c r="AU39" s="1040"/>
      <c r="AV39" s="1040"/>
      <c r="AW39" s="1040"/>
      <c r="AX39" s="1040"/>
      <c r="AY39" s="1040"/>
      <c r="AZ39" s="1112"/>
      <c r="BA39" s="1112"/>
      <c r="BB39" s="1112"/>
      <c r="BC39" s="1112"/>
      <c r="BD39" s="1112"/>
      <c r="BE39" s="1102"/>
      <c r="BF39" s="1102"/>
      <c r="BG39" s="1102"/>
      <c r="BH39" s="1102"/>
      <c r="BI39" s="1103"/>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c r="A40" s="241">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49"/>
      <c r="AL40" s="1040"/>
      <c r="AM40" s="1040"/>
      <c r="AN40" s="1040"/>
      <c r="AO40" s="1040"/>
      <c r="AP40" s="1040"/>
      <c r="AQ40" s="1040"/>
      <c r="AR40" s="1040"/>
      <c r="AS40" s="1040"/>
      <c r="AT40" s="1040"/>
      <c r="AU40" s="1040"/>
      <c r="AV40" s="1040"/>
      <c r="AW40" s="1040"/>
      <c r="AX40" s="1040"/>
      <c r="AY40" s="1040"/>
      <c r="AZ40" s="1112"/>
      <c r="BA40" s="1112"/>
      <c r="BB40" s="1112"/>
      <c r="BC40" s="1112"/>
      <c r="BD40" s="1112"/>
      <c r="BE40" s="1102"/>
      <c r="BF40" s="1102"/>
      <c r="BG40" s="1102"/>
      <c r="BH40" s="1102"/>
      <c r="BI40" s="1103"/>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c r="A41" s="241">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49"/>
      <c r="AL41" s="1040"/>
      <c r="AM41" s="1040"/>
      <c r="AN41" s="1040"/>
      <c r="AO41" s="1040"/>
      <c r="AP41" s="1040"/>
      <c r="AQ41" s="1040"/>
      <c r="AR41" s="1040"/>
      <c r="AS41" s="1040"/>
      <c r="AT41" s="1040"/>
      <c r="AU41" s="1040"/>
      <c r="AV41" s="1040"/>
      <c r="AW41" s="1040"/>
      <c r="AX41" s="1040"/>
      <c r="AY41" s="1040"/>
      <c r="AZ41" s="1112"/>
      <c r="BA41" s="1112"/>
      <c r="BB41" s="1112"/>
      <c r="BC41" s="1112"/>
      <c r="BD41" s="1112"/>
      <c r="BE41" s="1102"/>
      <c r="BF41" s="1102"/>
      <c r="BG41" s="1102"/>
      <c r="BH41" s="1102"/>
      <c r="BI41" s="1103"/>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c r="A42" s="241">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49"/>
      <c r="AL42" s="1040"/>
      <c r="AM42" s="1040"/>
      <c r="AN42" s="1040"/>
      <c r="AO42" s="1040"/>
      <c r="AP42" s="1040"/>
      <c r="AQ42" s="1040"/>
      <c r="AR42" s="1040"/>
      <c r="AS42" s="1040"/>
      <c r="AT42" s="1040"/>
      <c r="AU42" s="1040"/>
      <c r="AV42" s="1040"/>
      <c r="AW42" s="1040"/>
      <c r="AX42" s="1040"/>
      <c r="AY42" s="1040"/>
      <c r="AZ42" s="1112"/>
      <c r="BA42" s="1112"/>
      <c r="BB42" s="1112"/>
      <c r="BC42" s="1112"/>
      <c r="BD42" s="1112"/>
      <c r="BE42" s="1102"/>
      <c r="BF42" s="1102"/>
      <c r="BG42" s="1102"/>
      <c r="BH42" s="1102"/>
      <c r="BI42" s="1103"/>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c r="A43" s="241">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49"/>
      <c r="AL43" s="1040"/>
      <c r="AM43" s="1040"/>
      <c r="AN43" s="1040"/>
      <c r="AO43" s="1040"/>
      <c r="AP43" s="1040"/>
      <c r="AQ43" s="1040"/>
      <c r="AR43" s="1040"/>
      <c r="AS43" s="1040"/>
      <c r="AT43" s="1040"/>
      <c r="AU43" s="1040"/>
      <c r="AV43" s="1040"/>
      <c r="AW43" s="1040"/>
      <c r="AX43" s="1040"/>
      <c r="AY43" s="1040"/>
      <c r="AZ43" s="1112"/>
      <c r="BA43" s="1112"/>
      <c r="BB43" s="1112"/>
      <c r="BC43" s="1112"/>
      <c r="BD43" s="1112"/>
      <c r="BE43" s="1102"/>
      <c r="BF43" s="1102"/>
      <c r="BG43" s="1102"/>
      <c r="BH43" s="1102"/>
      <c r="BI43" s="1103"/>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c r="A44" s="241">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49"/>
      <c r="AL44" s="1040"/>
      <c r="AM44" s="1040"/>
      <c r="AN44" s="1040"/>
      <c r="AO44" s="1040"/>
      <c r="AP44" s="1040"/>
      <c r="AQ44" s="1040"/>
      <c r="AR44" s="1040"/>
      <c r="AS44" s="1040"/>
      <c r="AT44" s="1040"/>
      <c r="AU44" s="1040"/>
      <c r="AV44" s="1040"/>
      <c r="AW44" s="1040"/>
      <c r="AX44" s="1040"/>
      <c r="AY44" s="1040"/>
      <c r="AZ44" s="1112"/>
      <c r="BA44" s="1112"/>
      <c r="BB44" s="1112"/>
      <c r="BC44" s="1112"/>
      <c r="BD44" s="1112"/>
      <c r="BE44" s="1102"/>
      <c r="BF44" s="1102"/>
      <c r="BG44" s="1102"/>
      <c r="BH44" s="1102"/>
      <c r="BI44" s="1103"/>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c r="A45" s="241">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49"/>
      <c r="AL45" s="1040"/>
      <c r="AM45" s="1040"/>
      <c r="AN45" s="1040"/>
      <c r="AO45" s="1040"/>
      <c r="AP45" s="1040"/>
      <c r="AQ45" s="1040"/>
      <c r="AR45" s="1040"/>
      <c r="AS45" s="1040"/>
      <c r="AT45" s="1040"/>
      <c r="AU45" s="1040"/>
      <c r="AV45" s="1040"/>
      <c r="AW45" s="1040"/>
      <c r="AX45" s="1040"/>
      <c r="AY45" s="1040"/>
      <c r="AZ45" s="1112"/>
      <c r="BA45" s="1112"/>
      <c r="BB45" s="1112"/>
      <c r="BC45" s="1112"/>
      <c r="BD45" s="1112"/>
      <c r="BE45" s="1102"/>
      <c r="BF45" s="1102"/>
      <c r="BG45" s="1102"/>
      <c r="BH45" s="1102"/>
      <c r="BI45" s="1103"/>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c r="A46" s="241">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49"/>
      <c r="AL46" s="1040"/>
      <c r="AM46" s="1040"/>
      <c r="AN46" s="1040"/>
      <c r="AO46" s="1040"/>
      <c r="AP46" s="1040"/>
      <c r="AQ46" s="1040"/>
      <c r="AR46" s="1040"/>
      <c r="AS46" s="1040"/>
      <c r="AT46" s="1040"/>
      <c r="AU46" s="1040"/>
      <c r="AV46" s="1040"/>
      <c r="AW46" s="1040"/>
      <c r="AX46" s="1040"/>
      <c r="AY46" s="1040"/>
      <c r="AZ46" s="1112"/>
      <c r="BA46" s="1112"/>
      <c r="BB46" s="1112"/>
      <c r="BC46" s="1112"/>
      <c r="BD46" s="1112"/>
      <c r="BE46" s="1102"/>
      <c r="BF46" s="1102"/>
      <c r="BG46" s="1102"/>
      <c r="BH46" s="1102"/>
      <c r="BI46" s="1103"/>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c r="A47" s="241">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49"/>
      <c r="AL47" s="1040"/>
      <c r="AM47" s="1040"/>
      <c r="AN47" s="1040"/>
      <c r="AO47" s="1040"/>
      <c r="AP47" s="1040"/>
      <c r="AQ47" s="1040"/>
      <c r="AR47" s="1040"/>
      <c r="AS47" s="1040"/>
      <c r="AT47" s="1040"/>
      <c r="AU47" s="1040"/>
      <c r="AV47" s="1040"/>
      <c r="AW47" s="1040"/>
      <c r="AX47" s="1040"/>
      <c r="AY47" s="1040"/>
      <c r="AZ47" s="1112"/>
      <c r="BA47" s="1112"/>
      <c r="BB47" s="1112"/>
      <c r="BC47" s="1112"/>
      <c r="BD47" s="1112"/>
      <c r="BE47" s="1102"/>
      <c r="BF47" s="1102"/>
      <c r="BG47" s="1102"/>
      <c r="BH47" s="1102"/>
      <c r="BI47" s="1103"/>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c r="A48" s="241">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49"/>
      <c r="AL48" s="1040"/>
      <c r="AM48" s="1040"/>
      <c r="AN48" s="1040"/>
      <c r="AO48" s="1040"/>
      <c r="AP48" s="1040"/>
      <c r="AQ48" s="1040"/>
      <c r="AR48" s="1040"/>
      <c r="AS48" s="1040"/>
      <c r="AT48" s="1040"/>
      <c r="AU48" s="1040"/>
      <c r="AV48" s="1040"/>
      <c r="AW48" s="1040"/>
      <c r="AX48" s="1040"/>
      <c r="AY48" s="1040"/>
      <c r="AZ48" s="1112"/>
      <c r="BA48" s="1112"/>
      <c r="BB48" s="1112"/>
      <c r="BC48" s="1112"/>
      <c r="BD48" s="1112"/>
      <c r="BE48" s="1102"/>
      <c r="BF48" s="1102"/>
      <c r="BG48" s="1102"/>
      <c r="BH48" s="1102"/>
      <c r="BI48" s="1103"/>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c r="A49" s="241">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49"/>
      <c r="AL49" s="1040"/>
      <c r="AM49" s="1040"/>
      <c r="AN49" s="1040"/>
      <c r="AO49" s="1040"/>
      <c r="AP49" s="1040"/>
      <c r="AQ49" s="1040"/>
      <c r="AR49" s="1040"/>
      <c r="AS49" s="1040"/>
      <c r="AT49" s="1040"/>
      <c r="AU49" s="1040"/>
      <c r="AV49" s="1040"/>
      <c r="AW49" s="1040"/>
      <c r="AX49" s="1040"/>
      <c r="AY49" s="1040"/>
      <c r="AZ49" s="1112"/>
      <c r="BA49" s="1112"/>
      <c r="BB49" s="1112"/>
      <c r="BC49" s="1112"/>
      <c r="BD49" s="1112"/>
      <c r="BE49" s="1102"/>
      <c r="BF49" s="1102"/>
      <c r="BG49" s="1102"/>
      <c r="BH49" s="1102"/>
      <c r="BI49" s="1103"/>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c r="A50" s="241">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c r="A51" s="241">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c r="A52" s="241">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c r="A53" s="241">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c r="A54" s="241">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c r="A55" s="241">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c r="A56" s="241">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c r="A57" s="241">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c r="A58" s="241">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c r="A59" s="241">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c r="A60" s="241">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c r="A61" s="241">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c r="A62" s="241">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407</v>
      </c>
      <c r="BK62" s="1105"/>
      <c r="BL62" s="1105"/>
      <c r="BM62" s="1105"/>
      <c r="BN62" s="1106"/>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c r="A63" s="244" t="s">
        <v>380</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8"/>
      <c r="AF63" s="1099">
        <v>282</v>
      </c>
      <c r="AG63" s="1028"/>
      <c r="AH63" s="1028"/>
      <c r="AI63" s="1028"/>
      <c r="AJ63" s="1100"/>
      <c r="AK63" s="1101"/>
      <c r="AL63" s="1032"/>
      <c r="AM63" s="1032"/>
      <c r="AN63" s="1032"/>
      <c r="AO63" s="1032"/>
      <c r="AP63" s="1028">
        <v>11353</v>
      </c>
      <c r="AQ63" s="1028"/>
      <c r="AR63" s="1028"/>
      <c r="AS63" s="1028"/>
      <c r="AT63" s="1028"/>
      <c r="AU63" s="1028">
        <v>8897</v>
      </c>
      <c r="AV63" s="1028"/>
      <c r="AW63" s="1028"/>
      <c r="AX63" s="1028"/>
      <c r="AY63" s="1028"/>
      <c r="AZ63" s="1095"/>
      <c r="BA63" s="1095"/>
      <c r="BB63" s="1095"/>
      <c r="BC63" s="1095"/>
      <c r="BD63" s="1095"/>
      <c r="BE63" s="1029"/>
      <c r="BF63" s="1029"/>
      <c r="BG63" s="1029"/>
      <c r="BH63" s="1029"/>
      <c r="BI63" s="1030"/>
      <c r="BJ63" s="1096" t="s">
        <v>123</v>
      </c>
      <c r="BK63" s="1020"/>
      <c r="BL63" s="1020"/>
      <c r="BM63" s="1020"/>
      <c r="BN63" s="1097"/>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c r="A66" s="1065" t="s">
        <v>410</v>
      </c>
      <c r="B66" s="1066"/>
      <c r="C66" s="1066"/>
      <c r="D66" s="1066"/>
      <c r="E66" s="1066"/>
      <c r="F66" s="1066"/>
      <c r="G66" s="1066"/>
      <c r="H66" s="1066"/>
      <c r="I66" s="1066"/>
      <c r="J66" s="1066"/>
      <c r="K66" s="1066"/>
      <c r="L66" s="1066"/>
      <c r="M66" s="1066"/>
      <c r="N66" s="1066"/>
      <c r="O66" s="1066"/>
      <c r="P66" s="1067"/>
      <c r="Q66" s="1071" t="s">
        <v>411</v>
      </c>
      <c r="R66" s="1072"/>
      <c r="S66" s="1072"/>
      <c r="T66" s="1072"/>
      <c r="U66" s="1073"/>
      <c r="V66" s="1071" t="s">
        <v>412</v>
      </c>
      <c r="W66" s="1072"/>
      <c r="X66" s="1072"/>
      <c r="Y66" s="1072"/>
      <c r="Z66" s="1073"/>
      <c r="AA66" s="1071" t="s">
        <v>387</v>
      </c>
      <c r="AB66" s="1072"/>
      <c r="AC66" s="1072"/>
      <c r="AD66" s="1072"/>
      <c r="AE66" s="1073"/>
      <c r="AF66" s="1077" t="s">
        <v>413</v>
      </c>
      <c r="AG66" s="1078"/>
      <c r="AH66" s="1078"/>
      <c r="AI66" s="1078"/>
      <c r="AJ66" s="1079"/>
      <c r="AK66" s="1071" t="s">
        <v>414</v>
      </c>
      <c r="AL66" s="1066"/>
      <c r="AM66" s="1066"/>
      <c r="AN66" s="1066"/>
      <c r="AO66" s="1067"/>
      <c r="AP66" s="1071" t="s">
        <v>415</v>
      </c>
      <c r="AQ66" s="1072"/>
      <c r="AR66" s="1072"/>
      <c r="AS66" s="1072"/>
      <c r="AT66" s="1073"/>
      <c r="AU66" s="1071" t="s">
        <v>416</v>
      </c>
      <c r="AV66" s="1072"/>
      <c r="AW66" s="1072"/>
      <c r="AX66" s="1072"/>
      <c r="AY66" s="1073"/>
      <c r="AZ66" s="1071" t="s">
        <v>367</v>
      </c>
      <c r="BA66" s="1072"/>
      <c r="BB66" s="1072"/>
      <c r="BC66" s="1072"/>
      <c r="BD66" s="1087"/>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5" t="s">
        <v>583</v>
      </c>
      <c r="C68" s="1056"/>
      <c r="D68" s="1056"/>
      <c r="E68" s="1056"/>
      <c r="F68" s="1056"/>
      <c r="G68" s="1056"/>
      <c r="H68" s="1056"/>
      <c r="I68" s="1056"/>
      <c r="J68" s="1056"/>
      <c r="K68" s="1056"/>
      <c r="L68" s="1056"/>
      <c r="M68" s="1056"/>
      <c r="N68" s="1056"/>
      <c r="O68" s="1056"/>
      <c r="P68" s="1057"/>
      <c r="Q68" s="1058">
        <v>4278</v>
      </c>
      <c r="R68" s="1052"/>
      <c r="S68" s="1052"/>
      <c r="T68" s="1052"/>
      <c r="U68" s="1052"/>
      <c r="V68" s="1052">
        <v>4069</v>
      </c>
      <c r="W68" s="1052"/>
      <c r="X68" s="1052"/>
      <c r="Y68" s="1052"/>
      <c r="Z68" s="1052"/>
      <c r="AA68" s="1052">
        <v>208</v>
      </c>
      <c r="AB68" s="1052"/>
      <c r="AC68" s="1052"/>
      <c r="AD68" s="1052"/>
      <c r="AE68" s="1052"/>
      <c r="AF68" s="1052">
        <v>208</v>
      </c>
      <c r="AG68" s="1052"/>
      <c r="AH68" s="1052"/>
      <c r="AI68" s="1052"/>
      <c r="AJ68" s="1052"/>
      <c r="AK68" s="1052">
        <v>1980</v>
      </c>
      <c r="AL68" s="1052"/>
      <c r="AM68" s="1052"/>
      <c r="AN68" s="1052"/>
      <c r="AO68" s="1052"/>
      <c r="AP68" s="1052"/>
      <c r="AQ68" s="1052"/>
      <c r="AR68" s="1052"/>
      <c r="AS68" s="1052"/>
      <c r="AT68" s="1052"/>
      <c r="AU68" s="1052"/>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577</v>
      </c>
      <c r="C69" s="1044"/>
      <c r="D69" s="1044"/>
      <c r="E69" s="1044"/>
      <c r="F69" s="1044"/>
      <c r="G69" s="1044"/>
      <c r="H69" s="1044"/>
      <c r="I69" s="1044"/>
      <c r="J69" s="1044"/>
      <c r="K69" s="1044"/>
      <c r="L69" s="1044"/>
      <c r="M69" s="1044"/>
      <c r="N69" s="1044"/>
      <c r="O69" s="1044"/>
      <c r="P69" s="1045"/>
      <c r="Q69" s="1046">
        <v>2411</v>
      </c>
      <c r="R69" s="1040"/>
      <c r="S69" s="1040"/>
      <c r="T69" s="1040"/>
      <c r="U69" s="1040"/>
      <c r="V69" s="1040">
        <v>2405</v>
      </c>
      <c r="W69" s="1040"/>
      <c r="X69" s="1040"/>
      <c r="Y69" s="1040"/>
      <c r="Z69" s="1040"/>
      <c r="AA69" s="1040">
        <v>6</v>
      </c>
      <c r="AB69" s="1040"/>
      <c r="AC69" s="1040"/>
      <c r="AD69" s="1040"/>
      <c r="AE69" s="1040"/>
      <c r="AF69" s="1040">
        <v>6</v>
      </c>
      <c r="AG69" s="1040"/>
      <c r="AH69" s="1040"/>
      <c r="AI69" s="1040"/>
      <c r="AJ69" s="1040"/>
      <c r="AK69" s="1040"/>
      <c r="AL69" s="1040"/>
      <c r="AM69" s="1040"/>
      <c r="AN69" s="1040"/>
      <c r="AO69" s="1040"/>
      <c r="AP69" s="1040">
        <v>2292</v>
      </c>
      <c r="AQ69" s="1040"/>
      <c r="AR69" s="1040"/>
      <c r="AS69" s="1040"/>
      <c r="AT69" s="1040"/>
      <c r="AU69" s="1040">
        <v>238</v>
      </c>
      <c r="AV69" s="1040"/>
      <c r="AW69" s="1040"/>
      <c r="AX69" s="1040"/>
      <c r="AY69" s="1040"/>
      <c r="AZ69" s="1051" t="s">
        <v>578</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577</v>
      </c>
      <c r="C70" s="1044"/>
      <c r="D70" s="1044"/>
      <c r="E70" s="1044"/>
      <c r="F70" s="1044"/>
      <c r="G70" s="1044"/>
      <c r="H70" s="1044"/>
      <c r="I70" s="1044"/>
      <c r="J70" s="1044"/>
      <c r="K70" s="1044"/>
      <c r="L70" s="1044"/>
      <c r="M70" s="1044"/>
      <c r="N70" s="1044"/>
      <c r="O70" s="1044"/>
      <c r="P70" s="1045"/>
      <c r="Q70" s="1047">
        <v>46</v>
      </c>
      <c r="R70" s="1048"/>
      <c r="S70" s="1048"/>
      <c r="T70" s="1048"/>
      <c r="U70" s="1049"/>
      <c r="V70" s="1050">
        <v>45</v>
      </c>
      <c r="W70" s="1048"/>
      <c r="X70" s="1048"/>
      <c r="Y70" s="1048"/>
      <c r="Z70" s="1049"/>
      <c r="AA70" s="1050">
        <v>1</v>
      </c>
      <c r="AB70" s="1048"/>
      <c r="AC70" s="1048"/>
      <c r="AD70" s="1048"/>
      <c r="AE70" s="1049"/>
      <c r="AF70" s="1050">
        <v>0</v>
      </c>
      <c r="AG70" s="1048"/>
      <c r="AH70" s="1048"/>
      <c r="AI70" s="1048"/>
      <c r="AJ70" s="1049"/>
      <c r="AK70" s="1050">
        <v>25</v>
      </c>
      <c r="AL70" s="1048"/>
      <c r="AM70" s="1048"/>
      <c r="AN70" s="1048"/>
      <c r="AO70" s="1049"/>
      <c r="AP70" s="1050"/>
      <c r="AQ70" s="1048"/>
      <c r="AR70" s="1048"/>
      <c r="AS70" s="1048"/>
      <c r="AT70" s="1049"/>
      <c r="AU70" s="1050"/>
      <c r="AV70" s="1048"/>
      <c r="AW70" s="1048"/>
      <c r="AX70" s="1048"/>
      <c r="AY70" s="1049"/>
      <c r="AZ70" s="1051" t="s">
        <v>579</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577</v>
      </c>
      <c r="C71" s="1044"/>
      <c r="D71" s="1044"/>
      <c r="E71" s="1044"/>
      <c r="F71" s="1044"/>
      <c r="G71" s="1044"/>
      <c r="H71" s="1044"/>
      <c r="I71" s="1044"/>
      <c r="J71" s="1044"/>
      <c r="K71" s="1044"/>
      <c r="L71" s="1044"/>
      <c r="M71" s="1044"/>
      <c r="N71" s="1044"/>
      <c r="O71" s="1044"/>
      <c r="P71" s="1045"/>
      <c r="Q71" s="1047">
        <v>58</v>
      </c>
      <c r="R71" s="1048"/>
      <c r="S71" s="1048"/>
      <c r="T71" s="1048"/>
      <c r="U71" s="1049"/>
      <c r="V71" s="1050">
        <v>58</v>
      </c>
      <c r="W71" s="1048"/>
      <c r="X71" s="1048"/>
      <c r="Y71" s="1048"/>
      <c r="Z71" s="1049"/>
      <c r="AA71" s="1050">
        <v>0</v>
      </c>
      <c r="AB71" s="1048"/>
      <c r="AC71" s="1048"/>
      <c r="AD71" s="1048"/>
      <c r="AE71" s="1049"/>
      <c r="AF71" s="1050">
        <v>1</v>
      </c>
      <c r="AG71" s="1048"/>
      <c r="AH71" s="1048"/>
      <c r="AI71" s="1048"/>
      <c r="AJ71" s="1049"/>
      <c r="AK71" s="1050">
        <v>16</v>
      </c>
      <c r="AL71" s="1048"/>
      <c r="AM71" s="1048"/>
      <c r="AN71" s="1048"/>
      <c r="AO71" s="1049"/>
      <c r="AP71" s="1050"/>
      <c r="AQ71" s="1048"/>
      <c r="AR71" s="1048"/>
      <c r="AS71" s="1048"/>
      <c r="AT71" s="1049"/>
      <c r="AU71" s="1050"/>
      <c r="AV71" s="1048"/>
      <c r="AW71" s="1048"/>
      <c r="AX71" s="1048"/>
      <c r="AY71" s="1049"/>
      <c r="AZ71" s="1051" t="s">
        <v>580</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584</v>
      </c>
      <c r="C72" s="1044"/>
      <c r="D72" s="1044"/>
      <c r="E72" s="1044"/>
      <c r="F72" s="1044"/>
      <c r="G72" s="1044"/>
      <c r="H72" s="1044"/>
      <c r="I72" s="1044"/>
      <c r="J72" s="1044"/>
      <c r="K72" s="1044"/>
      <c r="L72" s="1044"/>
      <c r="M72" s="1044"/>
      <c r="N72" s="1044"/>
      <c r="O72" s="1044"/>
      <c r="P72" s="1045"/>
      <c r="Q72" s="1046">
        <v>568</v>
      </c>
      <c r="R72" s="1040"/>
      <c r="S72" s="1040"/>
      <c r="T72" s="1040"/>
      <c r="U72" s="1040"/>
      <c r="V72" s="1040">
        <v>563</v>
      </c>
      <c r="W72" s="1040"/>
      <c r="X72" s="1040"/>
      <c r="Y72" s="1040"/>
      <c r="Z72" s="1040"/>
      <c r="AA72" s="1040">
        <v>5</v>
      </c>
      <c r="AB72" s="1040"/>
      <c r="AC72" s="1040"/>
      <c r="AD72" s="1040"/>
      <c r="AE72" s="1040"/>
      <c r="AF72" s="1040">
        <v>5</v>
      </c>
      <c r="AG72" s="1040"/>
      <c r="AH72" s="1040"/>
      <c r="AI72" s="1040"/>
      <c r="AJ72" s="1040"/>
      <c r="AK72" s="1040">
        <v>71</v>
      </c>
      <c r="AL72" s="1040"/>
      <c r="AM72" s="1040"/>
      <c r="AN72" s="1040"/>
      <c r="AO72" s="1040"/>
      <c r="AP72" s="1040"/>
      <c r="AQ72" s="1040"/>
      <c r="AR72" s="1040"/>
      <c r="AS72" s="1040"/>
      <c r="AT72" s="1040"/>
      <c r="AU72" s="1040"/>
      <c r="AV72" s="1040"/>
      <c r="AW72" s="1040"/>
      <c r="AX72" s="1040"/>
      <c r="AY72" s="1040"/>
      <c r="AZ72" s="1041" t="s">
        <v>578</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584</v>
      </c>
      <c r="C73" s="1044"/>
      <c r="D73" s="1044"/>
      <c r="E73" s="1044"/>
      <c r="F73" s="1044"/>
      <c r="G73" s="1044"/>
      <c r="H73" s="1044"/>
      <c r="I73" s="1044"/>
      <c r="J73" s="1044"/>
      <c r="K73" s="1044"/>
      <c r="L73" s="1044"/>
      <c r="M73" s="1044"/>
      <c r="N73" s="1044"/>
      <c r="O73" s="1044"/>
      <c r="P73" s="1045"/>
      <c r="Q73" s="1046">
        <v>82672</v>
      </c>
      <c r="R73" s="1040"/>
      <c r="S73" s="1040"/>
      <c r="T73" s="1040"/>
      <c r="U73" s="1040"/>
      <c r="V73" s="1040">
        <v>80207</v>
      </c>
      <c r="W73" s="1040"/>
      <c r="X73" s="1040"/>
      <c r="Y73" s="1040"/>
      <c r="Z73" s="1040"/>
      <c r="AA73" s="1040">
        <v>2465</v>
      </c>
      <c r="AB73" s="1040"/>
      <c r="AC73" s="1040"/>
      <c r="AD73" s="1040"/>
      <c r="AE73" s="1040"/>
      <c r="AF73" s="1040">
        <v>2465</v>
      </c>
      <c r="AG73" s="1040"/>
      <c r="AH73" s="1040"/>
      <c r="AI73" s="1040"/>
      <c r="AJ73" s="1040"/>
      <c r="AK73" s="1040">
        <v>801</v>
      </c>
      <c r="AL73" s="1040"/>
      <c r="AM73" s="1040"/>
      <c r="AN73" s="1040"/>
      <c r="AO73" s="1040"/>
      <c r="AP73" s="1040"/>
      <c r="AQ73" s="1040"/>
      <c r="AR73" s="1040"/>
      <c r="AS73" s="1040"/>
      <c r="AT73" s="1040"/>
      <c r="AU73" s="1040"/>
      <c r="AV73" s="1040"/>
      <c r="AW73" s="1040"/>
      <c r="AX73" s="1040"/>
      <c r="AY73" s="1040"/>
      <c r="AZ73" s="1051" t="s">
        <v>585</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2685</v>
      </c>
      <c r="AG88" s="1028"/>
      <c r="AH88" s="1028"/>
      <c r="AI88" s="1028"/>
      <c r="AJ88" s="1028"/>
      <c r="AK88" s="1032"/>
      <c r="AL88" s="1032"/>
      <c r="AM88" s="1032"/>
      <c r="AN88" s="1032"/>
      <c r="AO88" s="1032"/>
      <c r="AP88" s="1028">
        <v>2292</v>
      </c>
      <c r="AQ88" s="1028"/>
      <c r="AR88" s="1028"/>
      <c r="AS88" s="1028"/>
      <c r="AT88" s="1028"/>
      <c r="AU88" s="1028">
        <v>238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20</v>
      </c>
      <c r="CS102" s="1020"/>
      <c r="CT102" s="1020"/>
      <c r="CU102" s="1020"/>
      <c r="CV102" s="1021"/>
      <c r="CW102" s="1019">
        <v>45</v>
      </c>
      <c r="CX102" s="1020"/>
      <c r="CY102" s="1020"/>
      <c r="CZ102" s="1020"/>
      <c r="DA102" s="1021"/>
      <c r="DB102" s="1019" t="s">
        <v>593</v>
      </c>
      <c r="DC102" s="1020"/>
      <c r="DD102" s="1020"/>
      <c r="DE102" s="1020"/>
      <c r="DF102" s="1021"/>
      <c r="DG102" s="1019" t="s">
        <v>594</v>
      </c>
      <c r="DH102" s="1020"/>
      <c r="DI102" s="1020"/>
      <c r="DJ102" s="1020"/>
      <c r="DK102" s="1021"/>
      <c r="DL102" s="1019" t="s">
        <v>593</v>
      </c>
      <c r="DM102" s="1020"/>
      <c r="DN102" s="1020"/>
      <c r="DO102" s="1020"/>
      <c r="DP102" s="1021"/>
      <c r="DQ102" s="1019" t="s">
        <v>593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298</v>
      </c>
      <c r="AG109" s="963"/>
      <c r="AH109" s="963"/>
      <c r="AI109" s="963"/>
      <c r="AJ109" s="964"/>
      <c r="AK109" s="965" t="s">
        <v>297</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298</v>
      </c>
      <c r="BW109" s="963"/>
      <c r="BX109" s="963"/>
      <c r="BY109" s="963"/>
      <c r="BZ109" s="964"/>
      <c r="CA109" s="965" t="s">
        <v>297</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298</v>
      </c>
      <c r="DM109" s="963"/>
      <c r="DN109" s="963"/>
      <c r="DO109" s="963"/>
      <c r="DP109" s="964"/>
      <c r="DQ109" s="965" t="s">
        <v>297</v>
      </c>
      <c r="DR109" s="963"/>
      <c r="DS109" s="963"/>
      <c r="DT109" s="963"/>
      <c r="DU109" s="964"/>
      <c r="DV109" s="965" t="s">
        <v>427</v>
      </c>
      <c r="DW109" s="963"/>
      <c r="DX109" s="963"/>
      <c r="DY109" s="963"/>
      <c r="DZ109" s="994"/>
    </row>
    <row r="110" spans="1:131" s="226" customFormat="1" ht="26.25" customHeight="1">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974723</v>
      </c>
      <c r="AB110" s="956"/>
      <c r="AC110" s="956"/>
      <c r="AD110" s="956"/>
      <c r="AE110" s="957"/>
      <c r="AF110" s="958">
        <v>1019878</v>
      </c>
      <c r="AG110" s="956"/>
      <c r="AH110" s="956"/>
      <c r="AI110" s="956"/>
      <c r="AJ110" s="957"/>
      <c r="AK110" s="958">
        <v>982160</v>
      </c>
      <c r="AL110" s="956"/>
      <c r="AM110" s="956"/>
      <c r="AN110" s="956"/>
      <c r="AO110" s="957"/>
      <c r="AP110" s="959">
        <v>22.8</v>
      </c>
      <c r="AQ110" s="960"/>
      <c r="AR110" s="960"/>
      <c r="AS110" s="960"/>
      <c r="AT110" s="961"/>
      <c r="AU110" s="995" t="s">
        <v>67</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8139779</v>
      </c>
      <c r="BR110" s="903"/>
      <c r="BS110" s="903"/>
      <c r="BT110" s="903"/>
      <c r="BU110" s="903"/>
      <c r="BV110" s="903">
        <v>6994549</v>
      </c>
      <c r="BW110" s="903"/>
      <c r="BX110" s="903"/>
      <c r="BY110" s="903"/>
      <c r="BZ110" s="903"/>
      <c r="CA110" s="903">
        <v>7517926</v>
      </c>
      <c r="CB110" s="903"/>
      <c r="CC110" s="903"/>
      <c r="CD110" s="903"/>
      <c r="CE110" s="903"/>
      <c r="CF110" s="927">
        <v>174.3</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398</v>
      </c>
      <c r="DM110" s="903"/>
      <c r="DN110" s="903"/>
      <c r="DO110" s="903"/>
      <c r="DP110" s="903"/>
      <c r="DQ110" s="903" t="s">
        <v>433</v>
      </c>
      <c r="DR110" s="903"/>
      <c r="DS110" s="903"/>
      <c r="DT110" s="903"/>
      <c r="DU110" s="903"/>
      <c r="DV110" s="904" t="s">
        <v>398</v>
      </c>
      <c r="DW110" s="904"/>
      <c r="DX110" s="904"/>
      <c r="DY110" s="904"/>
      <c r="DZ110" s="905"/>
    </row>
    <row r="111" spans="1:131" s="226" customFormat="1" ht="26.25" customHeight="1">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435</v>
      </c>
      <c r="AG111" s="984"/>
      <c r="AH111" s="984"/>
      <c r="AI111" s="984"/>
      <c r="AJ111" s="985"/>
      <c r="AK111" s="986" t="s">
        <v>398</v>
      </c>
      <c r="AL111" s="984"/>
      <c r="AM111" s="984"/>
      <c r="AN111" s="984"/>
      <c r="AO111" s="985"/>
      <c r="AP111" s="987" t="s">
        <v>123</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30650</v>
      </c>
      <c r="BR111" s="875"/>
      <c r="BS111" s="875"/>
      <c r="BT111" s="875"/>
      <c r="BU111" s="875"/>
      <c r="BV111" s="875">
        <v>270118</v>
      </c>
      <c r="BW111" s="875"/>
      <c r="BX111" s="875"/>
      <c r="BY111" s="875"/>
      <c r="BZ111" s="875"/>
      <c r="CA111" s="875">
        <v>15145</v>
      </c>
      <c r="CB111" s="875"/>
      <c r="CC111" s="875"/>
      <c r="CD111" s="875"/>
      <c r="CE111" s="875"/>
      <c r="CF111" s="936">
        <v>0.4</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398</v>
      </c>
      <c r="DH111" s="875"/>
      <c r="DI111" s="875"/>
      <c r="DJ111" s="875"/>
      <c r="DK111" s="875"/>
      <c r="DL111" s="875" t="s">
        <v>123</v>
      </c>
      <c r="DM111" s="875"/>
      <c r="DN111" s="875"/>
      <c r="DO111" s="875"/>
      <c r="DP111" s="875"/>
      <c r="DQ111" s="875" t="s">
        <v>123</v>
      </c>
      <c r="DR111" s="875"/>
      <c r="DS111" s="875"/>
      <c r="DT111" s="875"/>
      <c r="DU111" s="875"/>
      <c r="DV111" s="852" t="s">
        <v>438</v>
      </c>
      <c r="DW111" s="852"/>
      <c r="DX111" s="852"/>
      <c r="DY111" s="852"/>
      <c r="DZ111" s="853"/>
    </row>
    <row r="112" spans="1:131" s="226" customFormat="1" ht="26.25" customHeight="1">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441</v>
      </c>
      <c r="AB112" s="838"/>
      <c r="AC112" s="838"/>
      <c r="AD112" s="838"/>
      <c r="AE112" s="839"/>
      <c r="AF112" s="840" t="s">
        <v>398</v>
      </c>
      <c r="AG112" s="838"/>
      <c r="AH112" s="838"/>
      <c r="AI112" s="838"/>
      <c r="AJ112" s="839"/>
      <c r="AK112" s="840" t="s">
        <v>123</v>
      </c>
      <c r="AL112" s="838"/>
      <c r="AM112" s="838"/>
      <c r="AN112" s="838"/>
      <c r="AO112" s="839"/>
      <c r="AP112" s="885" t="s">
        <v>123</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9099256</v>
      </c>
      <c r="BR112" s="875"/>
      <c r="BS112" s="875"/>
      <c r="BT112" s="875"/>
      <c r="BU112" s="875"/>
      <c r="BV112" s="875">
        <v>9174450</v>
      </c>
      <c r="BW112" s="875"/>
      <c r="BX112" s="875"/>
      <c r="BY112" s="875"/>
      <c r="BZ112" s="875"/>
      <c r="CA112" s="875">
        <v>8896080</v>
      </c>
      <c r="CB112" s="875"/>
      <c r="CC112" s="875"/>
      <c r="CD112" s="875"/>
      <c r="CE112" s="875"/>
      <c r="CF112" s="936">
        <v>206.3</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441</v>
      </c>
      <c r="DH112" s="875"/>
      <c r="DI112" s="875"/>
      <c r="DJ112" s="875"/>
      <c r="DK112" s="875"/>
      <c r="DL112" s="875" t="s">
        <v>398</v>
      </c>
      <c r="DM112" s="875"/>
      <c r="DN112" s="875"/>
      <c r="DO112" s="875"/>
      <c r="DP112" s="875"/>
      <c r="DQ112" s="875" t="s">
        <v>444</v>
      </c>
      <c r="DR112" s="875"/>
      <c r="DS112" s="875"/>
      <c r="DT112" s="875"/>
      <c r="DU112" s="875"/>
      <c r="DV112" s="852" t="s">
        <v>398</v>
      </c>
      <c r="DW112" s="852"/>
      <c r="DX112" s="852"/>
      <c r="DY112" s="852"/>
      <c r="DZ112" s="853"/>
    </row>
    <row r="113" spans="1:130" s="226" customFormat="1" ht="26.25" customHeight="1">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596679</v>
      </c>
      <c r="AB113" s="984"/>
      <c r="AC113" s="984"/>
      <c r="AD113" s="984"/>
      <c r="AE113" s="985"/>
      <c r="AF113" s="986">
        <v>721873</v>
      </c>
      <c r="AG113" s="984"/>
      <c r="AH113" s="984"/>
      <c r="AI113" s="984"/>
      <c r="AJ113" s="985"/>
      <c r="AK113" s="986">
        <v>731256</v>
      </c>
      <c r="AL113" s="984"/>
      <c r="AM113" s="984"/>
      <c r="AN113" s="984"/>
      <c r="AO113" s="985"/>
      <c r="AP113" s="987">
        <v>17</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277786</v>
      </c>
      <c r="BR113" s="875"/>
      <c r="BS113" s="875"/>
      <c r="BT113" s="875"/>
      <c r="BU113" s="875"/>
      <c r="BV113" s="875">
        <v>260577</v>
      </c>
      <c r="BW113" s="875"/>
      <c r="BX113" s="875"/>
      <c r="BY113" s="875"/>
      <c r="BZ113" s="875"/>
      <c r="CA113" s="875">
        <v>238399</v>
      </c>
      <c r="CB113" s="875"/>
      <c r="CC113" s="875"/>
      <c r="CD113" s="875"/>
      <c r="CE113" s="875"/>
      <c r="CF113" s="936">
        <v>5.5</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398</v>
      </c>
      <c r="DH113" s="838"/>
      <c r="DI113" s="838"/>
      <c r="DJ113" s="838"/>
      <c r="DK113" s="839"/>
      <c r="DL113" s="840" t="s">
        <v>433</v>
      </c>
      <c r="DM113" s="838"/>
      <c r="DN113" s="838"/>
      <c r="DO113" s="838"/>
      <c r="DP113" s="839"/>
      <c r="DQ113" s="840" t="s">
        <v>438</v>
      </c>
      <c r="DR113" s="838"/>
      <c r="DS113" s="838"/>
      <c r="DT113" s="838"/>
      <c r="DU113" s="839"/>
      <c r="DV113" s="885" t="s">
        <v>441</v>
      </c>
      <c r="DW113" s="886"/>
      <c r="DX113" s="886"/>
      <c r="DY113" s="886"/>
      <c r="DZ113" s="887"/>
    </row>
    <row r="114" spans="1:130" s="226" customFormat="1" ht="26.25" customHeight="1">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25148</v>
      </c>
      <c r="AB114" s="838"/>
      <c r="AC114" s="838"/>
      <c r="AD114" s="838"/>
      <c r="AE114" s="839"/>
      <c r="AF114" s="840">
        <v>31923</v>
      </c>
      <c r="AG114" s="838"/>
      <c r="AH114" s="838"/>
      <c r="AI114" s="838"/>
      <c r="AJ114" s="839"/>
      <c r="AK114" s="840">
        <v>30794</v>
      </c>
      <c r="AL114" s="838"/>
      <c r="AM114" s="838"/>
      <c r="AN114" s="838"/>
      <c r="AO114" s="839"/>
      <c r="AP114" s="885">
        <v>0.7</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917574</v>
      </c>
      <c r="BR114" s="875"/>
      <c r="BS114" s="875"/>
      <c r="BT114" s="875"/>
      <c r="BU114" s="875"/>
      <c r="BV114" s="875">
        <v>857853</v>
      </c>
      <c r="BW114" s="875"/>
      <c r="BX114" s="875"/>
      <c r="BY114" s="875"/>
      <c r="BZ114" s="875"/>
      <c r="CA114" s="875">
        <v>844593</v>
      </c>
      <c r="CB114" s="875"/>
      <c r="CC114" s="875"/>
      <c r="CD114" s="875"/>
      <c r="CE114" s="875"/>
      <c r="CF114" s="936">
        <v>19.600000000000001</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433</v>
      </c>
      <c r="DH114" s="838"/>
      <c r="DI114" s="838"/>
      <c r="DJ114" s="838"/>
      <c r="DK114" s="839"/>
      <c r="DL114" s="840" t="s">
        <v>398</v>
      </c>
      <c r="DM114" s="838"/>
      <c r="DN114" s="838"/>
      <c r="DO114" s="838"/>
      <c r="DP114" s="839"/>
      <c r="DQ114" s="840" t="s">
        <v>123</v>
      </c>
      <c r="DR114" s="838"/>
      <c r="DS114" s="838"/>
      <c r="DT114" s="838"/>
      <c r="DU114" s="839"/>
      <c r="DV114" s="885" t="s">
        <v>398</v>
      </c>
      <c r="DW114" s="886"/>
      <c r="DX114" s="886"/>
      <c r="DY114" s="886"/>
      <c r="DZ114" s="887"/>
    </row>
    <row r="115" spans="1:130" s="226" customFormat="1" ht="26.25" customHeight="1">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11553</v>
      </c>
      <c r="AB115" s="984"/>
      <c r="AC115" s="984"/>
      <c r="AD115" s="984"/>
      <c r="AE115" s="985"/>
      <c r="AF115" s="986">
        <v>8775</v>
      </c>
      <c r="AG115" s="984"/>
      <c r="AH115" s="984"/>
      <c r="AI115" s="984"/>
      <c r="AJ115" s="985"/>
      <c r="AK115" s="986">
        <v>6732</v>
      </c>
      <c r="AL115" s="984"/>
      <c r="AM115" s="984"/>
      <c r="AN115" s="984"/>
      <c r="AO115" s="985"/>
      <c r="AP115" s="987">
        <v>0.2</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t="s">
        <v>398</v>
      </c>
      <c r="BR115" s="875"/>
      <c r="BS115" s="875"/>
      <c r="BT115" s="875"/>
      <c r="BU115" s="875"/>
      <c r="BV115" s="875" t="s">
        <v>398</v>
      </c>
      <c r="BW115" s="875"/>
      <c r="BX115" s="875"/>
      <c r="BY115" s="875"/>
      <c r="BZ115" s="875"/>
      <c r="CA115" s="875" t="s">
        <v>123</v>
      </c>
      <c r="CB115" s="875"/>
      <c r="CC115" s="875"/>
      <c r="CD115" s="875"/>
      <c r="CE115" s="875"/>
      <c r="CF115" s="936" t="s">
        <v>123</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398</v>
      </c>
      <c r="DM115" s="838"/>
      <c r="DN115" s="838"/>
      <c r="DO115" s="838"/>
      <c r="DP115" s="839"/>
      <c r="DQ115" s="840" t="s">
        <v>123</v>
      </c>
      <c r="DR115" s="838"/>
      <c r="DS115" s="838"/>
      <c r="DT115" s="838"/>
      <c r="DU115" s="839"/>
      <c r="DV115" s="885" t="s">
        <v>123</v>
      </c>
      <c r="DW115" s="886"/>
      <c r="DX115" s="886"/>
      <c r="DY115" s="886"/>
      <c r="DZ115" s="887"/>
    </row>
    <row r="116" spans="1:130" s="226" customFormat="1" ht="26.25" customHeight="1">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398</v>
      </c>
      <c r="AB116" s="838"/>
      <c r="AC116" s="838"/>
      <c r="AD116" s="838"/>
      <c r="AE116" s="839"/>
      <c r="AF116" s="840" t="s">
        <v>438</v>
      </c>
      <c r="AG116" s="838"/>
      <c r="AH116" s="838"/>
      <c r="AI116" s="838"/>
      <c r="AJ116" s="839"/>
      <c r="AK116" s="840" t="s">
        <v>398</v>
      </c>
      <c r="AL116" s="838"/>
      <c r="AM116" s="838"/>
      <c r="AN116" s="838"/>
      <c r="AO116" s="839"/>
      <c r="AP116" s="885" t="s">
        <v>123</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398</v>
      </c>
      <c r="CB116" s="875"/>
      <c r="CC116" s="875"/>
      <c r="CD116" s="875"/>
      <c r="CE116" s="875"/>
      <c r="CF116" s="936" t="s">
        <v>398</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398</v>
      </c>
      <c r="DH116" s="838"/>
      <c r="DI116" s="838"/>
      <c r="DJ116" s="838"/>
      <c r="DK116" s="839"/>
      <c r="DL116" s="840" t="s">
        <v>123</v>
      </c>
      <c r="DM116" s="838"/>
      <c r="DN116" s="838"/>
      <c r="DO116" s="838"/>
      <c r="DP116" s="839"/>
      <c r="DQ116" s="840" t="s">
        <v>123</v>
      </c>
      <c r="DR116" s="838"/>
      <c r="DS116" s="838"/>
      <c r="DT116" s="838"/>
      <c r="DU116" s="839"/>
      <c r="DV116" s="885" t="s">
        <v>438</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1608103</v>
      </c>
      <c r="AB117" s="970"/>
      <c r="AC117" s="970"/>
      <c r="AD117" s="970"/>
      <c r="AE117" s="971"/>
      <c r="AF117" s="972">
        <v>1782449</v>
      </c>
      <c r="AG117" s="970"/>
      <c r="AH117" s="970"/>
      <c r="AI117" s="970"/>
      <c r="AJ117" s="971"/>
      <c r="AK117" s="972">
        <v>1750942</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398</v>
      </c>
      <c r="CB117" s="875"/>
      <c r="CC117" s="875"/>
      <c r="CD117" s="875"/>
      <c r="CE117" s="875"/>
      <c r="CF117" s="936" t="s">
        <v>398</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435</v>
      </c>
      <c r="DM117" s="838"/>
      <c r="DN117" s="838"/>
      <c r="DO117" s="838"/>
      <c r="DP117" s="839"/>
      <c r="DQ117" s="840" t="s">
        <v>123</v>
      </c>
      <c r="DR117" s="838"/>
      <c r="DS117" s="838"/>
      <c r="DT117" s="838"/>
      <c r="DU117" s="839"/>
      <c r="DV117" s="885" t="s">
        <v>398</v>
      </c>
      <c r="DW117" s="886"/>
      <c r="DX117" s="886"/>
      <c r="DY117" s="886"/>
      <c r="DZ117" s="887"/>
    </row>
    <row r="118" spans="1:130" s="226" customFormat="1" ht="26.25" customHeight="1">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298</v>
      </c>
      <c r="AG118" s="963"/>
      <c r="AH118" s="963"/>
      <c r="AI118" s="963"/>
      <c r="AJ118" s="964"/>
      <c r="AK118" s="965" t="s">
        <v>297</v>
      </c>
      <c r="AL118" s="963"/>
      <c r="AM118" s="963"/>
      <c r="AN118" s="963"/>
      <c r="AO118" s="964"/>
      <c r="AP118" s="966" t="s">
        <v>427</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398</v>
      </c>
      <c r="BW118" s="906"/>
      <c r="BX118" s="906"/>
      <c r="BY118" s="906"/>
      <c r="BZ118" s="906"/>
      <c r="CA118" s="906" t="s">
        <v>123</v>
      </c>
      <c r="CB118" s="906"/>
      <c r="CC118" s="906"/>
      <c r="CD118" s="906"/>
      <c r="CE118" s="906"/>
      <c r="CF118" s="936" t="s">
        <v>444</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398</v>
      </c>
      <c r="DH118" s="838"/>
      <c r="DI118" s="838"/>
      <c r="DJ118" s="838"/>
      <c r="DK118" s="839"/>
      <c r="DL118" s="840" t="s">
        <v>123</v>
      </c>
      <c r="DM118" s="838"/>
      <c r="DN118" s="838"/>
      <c r="DO118" s="838"/>
      <c r="DP118" s="839"/>
      <c r="DQ118" s="840" t="s">
        <v>398</v>
      </c>
      <c r="DR118" s="838"/>
      <c r="DS118" s="838"/>
      <c r="DT118" s="838"/>
      <c r="DU118" s="839"/>
      <c r="DV118" s="885" t="s">
        <v>123</v>
      </c>
      <c r="DW118" s="886"/>
      <c r="DX118" s="886"/>
      <c r="DY118" s="886"/>
      <c r="DZ118" s="887"/>
    </row>
    <row r="119" spans="1:130" s="226" customFormat="1" ht="26.25" customHeight="1">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398</v>
      </c>
      <c r="AL119" s="956"/>
      <c r="AM119" s="956"/>
      <c r="AN119" s="956"/>
      <c r="AO119" s="957"/>
      <c r="AP119" s="959" t="s">
        <v>123</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462</v>
      </c>
      <c r="BP119" s="939"/>
      <c r="BQ119" s="943">
        <v>18465045</v>
      </c>
      <c r="BR119" s="906"/>
      <c r="BS119" s="906"/>
      <c r="BT119" s="906"/>
      <c r="BU119" s="906"/>
      <c r="BV119" s="906">
        <v>17557547</v>
      </c>
      <c r="BW119" s="906"/>
      <c r="BX119" s="906"/>
      <c r="BY119" s="906"/>
      <c r="BZ119" s="906"/>
      <c r="CA119" s="906">
        <v>17512143</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30650</v>
      </c>
      <c r="DH119" s="821"/>
      <c r="DI119" s="821"/>
      <c r="DJ119" s="821"/>
      <c r="DK119" s="822"/>
      <c r="DL119" s="823">
        <v>270118</v>
      </c>
      <c r="DM119" s="821"/>
      <c r="DN119" s="821"/>
      <c r="DO119" s="821"/>
      <c r="DP119" s="822"/>
      <c r="DQ119" s="823">
        <v>15145</v>
      </c>
      <c r="DR119" s="821"/>
      <c r="DS119" s="821"/>
      <c r="DT119" s="821"/>
      <c r="DU119" s="822"/>
      <c r="DV119" s="909">
        <v>0.4</v>
      </c>
      <c r="DW119" s="910"/>
      <c r="DX119" s="910"/>
      <c r="DY119" s="910"/>
      <c r="DZ119" s="911"/>
    </row>
    <row r="120" spans="1:130" s="226" customFormat="1" ht="26.25" customHeight="1">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444</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2055322</v>
      </c>
      <c r="BR120" s="903"/>
      <c r="BS120" s="903"/>
      <c r="BT120" s="903"/>
      <c r="BU120" s="903"/>
      <c r="BV120" s="903">
        <v>1761045</v>
      </c>
      <c r="BW120" s="903"/>
      <c r="BX120" s="903"/>
      <c r="BY120" s="903"/>
      <c r="BZ120" s="903"/>
      <c r="CA120" s="903">
        <v>1949323</v>
      </c>
      <c r="CB120" s="903"/>
      <c r="CC120" s="903"/>
      <c r="CD120" s="903"/>
      <c r="CE120" s="903"/>
      <c r="CF120" s="927">
        <v>45.2</v>
      </c>
      <c r="CG120" s="928"/>
      <c r="CH120" s="928"/>
      <c r="CI120" s="928"/>
      <c r="CJ120" s="928"/>
      <c r="CK120" s="929" t="s">
        <v>466</v>
      </c>
      <c r="CL120" s="913"/>
      <c r="CM120" s="913"/>
      <c r="CN120" s="913"/>
      <c r="CO120" s="914"/>
      <c r="CP120" s="933" t="s">
        <v>397</v>
      </c>
      <c r="CQ120" s="934"/>
      <c r="CR120" s="934"/>
      <c r="CS120" s="934"/>
      <c r="CT120" s="934"/>
      <c r="CU120" s="934"/>
      <c r="CV120" s="934"/>
      <c r="CW120" s="934"/>
      <c r="CX120" s="934"/>
      <c r="CY120" s="934"/>
      <c r="CZ120" s="934"/>
      <c r="DA120" s="934"/>
      <c r="DB120" s="934"/>
      <c r="DC120" s="934"/>
      <c r="DD120" s="934"/>
      <c r="DE120" s="934"/>
      <c r="DF120" s="935"/>
      <c r="DG120" s="922">
        <v>9009905</v>
      </c>
      <c r="DH120" s="903"/>
      <c r="DI120" s="903"/>
      <c r="DJ120" s="903"/>
      <c r="DK120" s="903"/>
      <c r="DL120" s="903">
        <v>9086987</v>
      </c>
      <c r="DM120" s="903"/>
      <c r="DN120" s="903"/>
      <c r="DO120" s="903"/>
      <c r="DP120" s="903"/>
      <c r="DQ120" s="903">
        <v>8814716</v>
      </c>
      <c r="DR120" s="903"/>
      <c r="DS120" s="903"/>
      <c r="DT120" s="903"/>
      <c r="DU120" s="903"/>
      <c r="DV120" s="904">
        <v>204.4</v>
      </c>
      <c r="DW120" s="904"/>
      <c r="DX120" s="904"/>
      <c r="DY120" s="904"/>
      <c r="DZ120" s="905"/>
    </row>
    <row r="121" spans="1:130" s="226" customFormat="1" ht="26.25" customHeight="1">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435</v>
      </c>
      <c r="AG121" s="838"/>
      <c r="AH121" s="838"/>
      <c r="AI121" s="838"/>
      <c r="AJ121" s="839"/>
      <c r="AK121" s="840" t="s">
        <v>398</v>
      </c>
      <c r="AL121" s="838"/>
      <c r="AM121" s="838"/>
      <c r="AN121" s="838"/>
      <c r="AO121" s="839"/>
      <c r="AP121" s="885" t="s">
        <v>123</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37028</v>
      </c>
      <c r="BR121" s="875"/>
      <c r="BS121" s="875"/>
      <c r="BT121" s="875"/>
      <c r="BU121" s="875"/>
      <c r="BV121" s="875">
        <v>31878</v>
      </c>
      <c r="BW121" s="875"/>
      <c r="BX121" s="875"/>
      <c r="BY121" s="875"/>
      <c r="BZ121" s="875"/>
      <c r="CA121" s="875">
        <v>24257</v>
      </c>
      <c r="CB121" s="875"/>
      <c r="CC121" s="875"/>
      <c r="CD121" s="875"/>
      <c r="CE121" s="875"/>
      <c r="CF121" s="936">
        <v>0.6</v>
      </c>
      <c r="CG121" s="937"/>
      <c r="CH121" s="937"/>
      <c r="CI121" s="937"/>
      <c r="CJ121" s="937"/>
      <c r="CK121" s="930"/>
      <c r="CL121" s="916"/>
      <c r="CM121" s="916"/>
      <c r="CN121" s="916"/>
      <c r="CO121" s="917"/>
      <c r="CP121" s="896" t="s">
        <v>400</v>
      </c>
      <c r="CQ121" s="897"/>
      <c r="CR121" s="897"/>
      <c r="CS121" s="897"/>
      <c r="CT121" s="897"/>
      <c r="CU121" s="897"/>
      <c r="CV121" s="897"/>
      <c r="CW121" s="897"/>
      <c r="CX121" s="897"/>
      <c r="CY121" s="897"/>
      <c r="CZ121" s="897"/>
      <c r="DA121" s="897"/>
      <c r="DB121" s="897"/>
      <c r="DC121" s="897"/>
      <c r="DD121" s="897"/>
      <c r="DE121" s="897"/>
      <c r="DF121" s="898"/>
      <c r="DG121" s="874">
        <v>70930</v>
      </c>
      <c r="DH121" s="875"/>
      <c r="DI121" s="875"/>
      <c r="DJ121" s="875"/>
      <c r="DK121" s="875"/>
      <c r="DL121" s="875">
        <v>65402</v>
      </c>
      <c r="DM121" s="875"/>
      <c r="DN121" s="875"/>
      <c r="DO121" s="875"/>
      <c r="DP121" s="875"/>
      <c r="DQ121" s="875">
        <v>57705</v>
      </c>
      <c r="DR121" s="875"/>
      <c r="DS121" s="875"/>
      <c r="DT121" s="875"/>
      <c r="DU121" s="875"/>
      <c r="DV121" s="852">
        <v>1.3</v>
      </c>
      <c r="DW121" s="852"/>
      <c r="DX121" s="852"/>
      <c r="DY121" s="852"/>
      <c r="DZ121" s="853"/>
    </row>
    <row r="122" spans="1:130" s="226" customFormat="1" ht="26.25" customHeight="1">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398</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12565009</v>
      </c>
      <c r="BR122" s="906"/>
      <c r="BS122" s="906"/>
      <c r="BT122" s="906"/>
      <c r="BU122" s="906"/>
      <c r="BV122" s="906">
        <v>12046546</v>
      </c>
      <c r="BW122" s="906"/>
      <c r="BX122" s="906"/>
      <c r="BY122" s="906"/>
      <c r="BZ122" s="906"/>
      <c r="CA122" s="906">
        <v>11388162</v>
      </c>
      <c r="CB122" s="906"/>
      <c r="CC122" s="906"/>
      <c r="CD122" s="906"/>
      <c r="CE122" s="906"/>
      <c r="CF122" s="907">
        <v>264.10000000000002</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v>11885</v>
      </c>
      <c r="DH122" s="875"/>
      <c r="DI122" s="875"/>
      <c r="DJ122" s="875"/>
      <c r="DK122" s="875"/>
      <c r="DL122" s="875">
        <v>12750</v>
      </c>
      <c r="DM122" s="875"/>
      <c r="DN122" s="875"/>
      <c r="DO122" s="875"/>
      <c r="DP122" s="875"/>
      <c r="DQ122" s="875">
        <v>13763</v>
      </c>
      <c r="DR122" s="875"/>
      <c r="DS122" s="875"/>
      <c r="DT122" s="875"/>
      <c r="DU122" s="875"/>
      <c r="DV122" s="852">
        <v>0.3</v>
      </c>
      <c r="DW122" s="852"/>
      <c r="DX122" s="852"/>
      <c r="DY122" s="852"/>
      <c r="DZ122" s="853"/>
    </row>
    <row r="123" spans="1:130" s="226" customFormat="1" ht="26.25" customHeight="1">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398</v>
      </c>
      <c r="AB123" s="838"/>
      <c r="AC123" s="838"/>
      <c r="AD123" s="838"/>
      <c r="AE123" s="839"/>
      <c r="AF123" s="840" t="s">
        <v>444</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471</v>
      </c>
      <c r="BP123" s="939"/>
      <c r="BQ123" s="893">
        <v>14657359</v>
      </c>
      <c r="BR123" s="894"/>
      <c r="BS123" s="894"/>
      <c r="BT123" s="894"/>
      <c r="BU123" s="894"/>
      <c r="BV123" s="894">
        <v>13839469</v>
      </c>
      <c r="BW123" s="894"/>
      <c r="BX123" s="894"/>
      <c r="BY123" s="894"/>
      <c r="BZ123" s="894"/>
      <c r="CA123" s="894">
        <v>13361742</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v>6536</v>
      </c>
      <c r="DH123" s="838"/>
      <c r="DI123" s="838"/>
      <c r="DJ123" s="838"/>
      <c r="DK123" s="839"/>
      <c r="DL123" s="840">
        <v>9311</v>
      </c>
      <c r="DM123" s="838"/>
      <c r="DN123" s="838"/>
      <c r="DO123" s="838"/>
      <c r="DP123" s="839"/>
      <c r="DQ123" s="840">
        <v>9896</v>
      </c>
      <c r="DR123" s="838"/>
      <c r="DS123" s="838"/>
      <c r="DT123" s="838"/>
      <c r="DU123" s="839"/>
      <c r="DV123" s="885">
        <v>0.2</v>
      </c>
      <c r="DW123" s="886"/>
      <c r="DX123" s="886"/>
      <c r="DY123" s="886"/>
      <c r="DZ123" s="887"/>
    </row>
    <row r="124" spans="1:130" s="226" customFormat="1" ht="26.25" customHeight="1" thickBot="1">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398</v>
      </c>
      <c r="AG124" s="838"/>
      <c r="AH124" s="838"/>
      <c r="AI124" s="838"/>
      <c r="AJ124" s="839"/>
      <c r="AK124" s="840" t="s">
        <v>398</v>
      </c>
      <c r="AL124" s="838"/>
      <c r="AM124" s="838"/>
      <c r="AN124" s="838"/>
      <c r="AO124" s="839"/>
      <c r="AP124" s="885" t="s">
        <v>398</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87.9</v>
      </c>
      <c r="BR124" s="892"/>
      <c r="BS124" s="892"/>
      <c r="BT124" s="892"/>
      <c r="BU124" s="892"/>
      <c r="BV124" s="892">
        <v>87.9</v>
      </c>
      <c r="BW124" s="892"/>
      <c r="BX124" s="892"/>
      <c r="BY124" s="892"/>
      <c r="BZ124" s="892"/>
      <c r="CA124" s="892">
        <v>96.2</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t="s">
        <v>398</v>
      </c>
      <c r="DH124" s="821"/>
      <c r="DI124" s="821"/>
      <c r="DJ124" s="821"/>
      <c r="DK124" s="822"/>
      <c r="DL124" s="823" t="s">
        <v>123</v>
      </c>
      <c r="DM124" s="821"/>
      <c r="DN124" s="821"/>
      <c r="DO124" s="821"/>
      <c r="DP124" s="822"/>
      <c r="DQ124" s="823" t="s">
        <v>398</v>
      </c>
      <c r="DR124" s="821"/>
      <c r="DS124" s="821"/>
      <c r="DT124" s="821"/>
      <c r="DU124" s="822"/>
      <c r="DV124" s="909" t="s">
        <v>398</v>
      </c>
      <c r="DW124" s="910"/>
      <c r="DX124" s="910"/>
      <c r="DY124" s="910"/>
      <c r="DZ124" s="911"/>
    </row>
    <row r="125" spans="1:130" s="226" customFormat="1" ht="26.25" customHeight="1">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435</v>
      </c>
      <c r="AB125" s="838"/>
      <c r="AC125" s="838"/>
      <c r="AD125" s="838"/>
      <c r="AE125" s="839"/>
      <c r="AF125" s="840" t="s">
        <v>123</v>
      </c>
      <c r="AG125" s="838"/>
      <c r="AH125" s="838"/>
      <c r="AI125" s="838"/>
      <c r="AJ125" s="839"/>
      <c r="AK125" s="840" t="s">
        <v>123</v>
      </c>
      <c r="AL125" s="838"/>
      <c r="AM125" s="838"/>
      <c r="AN125" s="838"/>
      <c r="AO125" s="839"/>
      <c r="AP125" s="885" t="s">
        <v>398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398</v>
      </c>
      <c r="DM125" s="903"/>
      <c r="DN125" s="903"/>
      <c r="DO125" s="903"/>
      <c r="DP125" s="903"/>
      <c r="DQ125" s="903" t="s">
        <v>398</v>
      </c>
      <c r="DR125" s="903"/>
      <c r="DS125" s="903"/>
      <c r="DT125" s="903"/>
      <c r="DU125" s="903"/>
      <c r="DV125" s="904" t="s">
        <v>433</v>
      </c>
      <c r="DW125" s="904"/>
      <c r="DX125" s="904"/>
      <c r="DY125" s="904"/>
      <c r="DZ125" s="905"/>
    </row>
    <row r="126" spans="1:130" s="226" customFormat="1" ht="26.25" customHeight="1" thickBot="1">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398</v>
      </c>
      <c r="AB126" s="838"/>
      <c r="AC126" s="838"/>
      <c r="AD126" s="838"/>
      <c r="AE126" s="839"/>
      <c r="AF126" s="840" t="s">
        <v>398</v>
      </c>
      <c r="AG126" s="838"/>
      <c r="AH126" s="838"/>
      <c r="AI126" s="838"/>
      <c r="AJ126" s="839"/>
      <c r="AK126" s="840" t="s">
        <v>398</v>
      </c>
      <c r="AL126" s="838"/>
      <c r="AM126" s="838"/>
      <c r="AN126" s="838"/>
      <c r="AO126" s="839"/>
      <c r="AP126" s="885" t="s">
        <v>398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t="s">
        <v>398</v>
      </c>
      <c r="DH126" s="875"/>
      <c r="DI126" s="875"/>
      <c r="DJ126" s="875"/>
      <c r="DK126" s="875"/>
      <c r="DL126" s="875" t="s">
        <v>398</v>
      </c>
      <c r="DM126" s="875"/>
      <c r="DN126" s="875"/>
      <c r="DO126" s="875"/>
      <c r="DP126" s="875"/>
      <c r="DQ126" s="875" t="s">
        <v>398</v>
      </c>
      <c r="DR126" s="875"/>
      <c r="DS126" s="875"/>
      <c r="DT126" s="875"/>
      <c r="DU126" s="875"/>
      <c r="DV126" s="852" t="s">
        <v>398</v>
      </c>
      <c r="DW126" s="852"/>
      <c r="DX126" s="852"/>
      <c r="DY126" s="852"/>
      <c r="DZ126" s="853"/>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11553</v>
      </c>
      <c r="AB127" s="838"/>
      <c r="AC127" s="838"/>
      <c r="AD127" s="838"/>
      <c r="AE127" s="839"/>
      <c r="AF127" s="840">
        <v>8775</v>
      </c>
      <c r="AG127" s="838"/>
      <c r="AH127" s="838"/>
      <c r="AI127" s="838"/>
      <c r="AJ127" s="839"/>
      <c r="AK127" s="840">
        <v>6732</v>
      </c>
      <c r="AL127" s="838"/>
      <c r="AM127" s="838"/>
      <c r="AN127" s="838"/>
      <c r="AO127" s="839"/>
      <c r="AP127" s="885">
        <v>0.2</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398</v>
      </c>
      <c r="DH127" s="875"/>
      <c r="DI127" s="875"/>
      <c r="DJ127" s="875"/>
      <c r="DK127" s="875"/>
      <c r="DL127" s="875" t="s">
        <v>123</v>
      </c>
      <c r="DM127" s="875"/>
      <c r="DN127" s="875"/>
      <c r="DO127" s="875"/>
      <c r="DP127" s="875"/>
      <c r="DQ127" s="875" t="s">
        <v>398</v>
      </c>
      <c r="DR127" s="875"/>
      <c r="DS127" s="875"/>
      <c r="DT127" s="875"/>
      <c r="DU127" s="875"/>
      <c r="DV127" s="852" t="s">
        <v>435</v>
      </c>
      <c r="DW127" s="852"/>
      <c r="DX127" s="852"/>
      <c r="DY127" s="852"/>
      <c r="DZ127" s="853"/>
    </row>
    <row r="128" spans="1:130" s="226" customFormat="1" ht="26.25" customHeight="1" thickBot="1">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9512</v>
      </c>
      <c r="AB128" s="859"/>
      <c r="AC128" s="859"/>
      <c r="AD128" s="859"/>
      <c r="AE128" s="860"/>
      <c r="AF128" s="861">
        <v>11783</v>
      </c>
      <c r="AG128" s="859"/>
      <c r="AH128" s="859"/>
      <c r="AI128" s="859"/>
      <c r="AJ128" s="860"/>
      <c r="AK128" s="861">
        <v>6846</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398</v>
      </c>
      <c r="BG128" s="845"/>
      <c r="BH128" s="845"/>
      <c r="BI128" s="845"/>
      <c r="BJ128" s="845"/>
      <c r="BK128" s="845"/>
      <c r="BL128" s="868"/>
      <c r="BM128" s="844">
        <v>14.7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488</v>
      </c>
      <c r="DH128" s="849"/>
      <c r="DI128" s="849"/>
      <c r="DJ128" s="849"/>
      <c r="DK128" s="849"/>
      <c r="DL128" s="849" t="s">
        <v>488</v>
      </c>
      <c r="DM128" s="849"/>
      <c r="DN128" s="849"/>
      <c r="DO128" s="849"/>
      <c r="DP128" s="849"/>
      <c r="DQ128" s="849" t="s">
        <v>398</v>
      </c>
      <c r="DR128" s="849"/>
      <c r="DS128" s="849"/>
      <c r="DT128" s="849"/>
      <c r="DU128" s="849"/>
      <c r="DV128" s="850" t="s">
        <v>123</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5437526</v>
      </c>
      <c r="AB129" s="838"/>
      <c r="AC129" s="838"/>
      <c r="AD129" s="838"/>
      <c r="AE129" s="839"/>
      <c r="AF129" s="840">
        <v>5369811</v>
      </c>
      <c r="AG129" s="838"/>
      <c r="AH129" s="838"/>
      <c r="AI129" s="838"/>
      <c r="AJ129" s="839"/>
      <c r="AK129" s="840">
        <v>5496759</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398</v>
      </c>
      <c r="BG129" s="828"/>
      <c r="BH129" s="828"/>
      <c r="BI129" s="828"/>
      <c r="BJ129" s="828"/>
      <c r="BK129" s="828"/>
      <c r="BL129" s="829"/>
      <c r="BM129" s="827">
        <v>19.7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1108289</v>
      </c>
      <c r="AB130" s="838"/>
      <c r="AC130" s="838"/>
      <c r="AD130" s="838"/>
      <c r="AE130" s="839"/>
      <c r="AF130" s="840">
        <v>1140939</v>
      </c>
      <c r="AG130" s="838"/>
      <c r="AH130" s="838"/>
      <c r="AI130" s="838"/>
      <c r="AJ130" s="839"/>
      <c r="AK130" s="840">
        <v>1184138</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13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4329237</v>
      </c>
      <c r="AB131" s="821"/>
      <c r="AC131" s="821"/>
      <c r="AD131" s="821"/>
      <c r="AE131" s="822"/>
      <c r="AF131" s="823">
        <v>4228872</v>
      </c>
      <c r="AG131" s="821"/>
      <c r="AH131" s="821"/>
      <c r="AI131" s="821"/>
      <c r="AJ131" s="822"/>
      <c r="AK131" s="823">
        <v>4312621</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96.2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11.3253675</v>
      </c>
      <c r="AB132" s="801"/>
      <c r="AC132" s="801"/>
      <c r="AD132" s="801"/>
      <c r="AE132" s="802"/>
      <c r="AF132" s="803">
        <v>14.89113409</v>
      </c>
      <c r="AG132" s="801"/>
      <c r="AH132" s="801"/>
      <c r="AI132" s="801"/>
      <c r="AJ132" s="802"/>
      <c r="AK132" s="803">
        <v>12.98416902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13</v>
      </c>
      <c r="AB133" s="780"/>
      <c r="AC133" s="780"/>
      <c r="AD133" s="780"/>
      <c r="AE133" s="781"/>
      <c r="AF133" s="779">
        <v>12.9</v>
      </c>
      <c r="AG133" s="780"/>
      <c r="AH133" s="780"/>
      <c r="AI133" s="780"/>
      <c r="AJ133" s="781"/>
      <c r="AK133" s="779">
        <v>13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vc+CxQD6izH6R2xGHUGG5to9r6FeMmrMJC2jv7cN0EarSSqYuBjZ8/bEbfq2k4VjNBnSfsYaYAZJY5pRueofg==" saltValue="nTYgkvjemOOoPE+6DSw/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LeeCW1f/vYdUS9ZIL6KR/TE+P2u62Gvbsa6mlarbSsfKWH/5HmQ89A/CDqbY5MFOn7kxvJ5fPT3QuhFhgPFcw==" saltValue="BcpWOwDem8ePtREM36Fg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rTCFou0JvGtRC9VYI7BV2tljilSqIEatHDThX/SdNX+qWNHVlLGTN/taxEoGf39KtmzJGUkkErR0ywBOIil2g==" saltValue="Dx8dfinQPiEEDIzIgBHva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507</v>
      </c>
      <c r="AL9" s="1208"/>
      <c r="AM9" s="1208"/>
      <c r="AN9" s="1209"/>
      <c r="AO9" s="292">
        <v>1350103</v>
      </c>
      <c r="AP9" s="292">
        <v>88415</v>
      </c>
      <c r="AQ9" s="293">
        <v>94624</v>
      </c>
      <c r="AR9" s="294">
        <v>-6.6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508</v>
      </c>
      <c r="AL10" s="1208"/>
      <c r="AM10" s="1208"/>
      <c r="AN10" s="1209"/>
      <c r="AO10" s="295">
        <v>192758</v>
      </c>
      <c r="AP10" s="295">
        <v>12623</v>
      </c>
      <c r="AQ10" s="296">
        <v>10828</v>
      </c>
      <c r="AR10" s="297">
        <v>16.600000000000001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509</v>
      </c>
      <c r="AL11" s="1208"/>
      <c r="AM11" s="1208"/>
      <c r="AN11" s="1209"/>
      <c r="AO11" s="295">
        <v>176310</v>
      </c>
      <c r="AP11" s="295">
        <v>11546</v>
      </c>
      <c r="AQ11" s="296">
        <v>19094</v>
      </c>
      <c r="AR11" s="297">
        <v>-39.5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510</v>
      </c>
      <c r="AL12" s="1208"/>
      <c r="AM12" s="1208"/>
      <c r="AN12" s="1209"/>
      <c r="AO12" s="295" t="s">
        <v>511</v>
      </c>
      <c r="AP12" s="295" t="s">
        <v>511</v>
      </c>
      <c r="AQ12" s="296">
        <v>2189</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512</v>
      </c>
      <c r="AL13" s="1208"/>
      <c r="AM13" s="1208"/>
      <c r="AN13" s="1209"/>
      <c r="AO13" s="295" t="s">
        <v>511</v>
      </c>
      <c r="AP13" s="295" t="s">
        <v>511</v>
      </c>
      <c r="AQ13" s="296" t="s">
        <v>511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513</v>
      </c>
      <c r="AL14" s="1208"/>
      <c r="AM14" s="1208"/>
      <c r="AN14" s="1209"/>
      <c r="AO14" s="295" t="s">
        <v>511</v>
      </c>
      <c r="AP14" s="295" t="s">
        <v>511</v>
      </c>
      <c r="AQ14" s="296">
        <v>4559</v>
      </c>
      <c r="AR14" s="297" t="s">
        <v>511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514</v>
      </c>
      <c r="AL15" s="1208"/>
      <c r="AM15" s="1208"/>
      <c r="AN15" s="1209"/>
      <c r="AO15" s="295">
        <v>16595</v>
      </c>
      <c r="AP15" s="295">
        <v>1087</v>
      </c>
      <c r="AQ15" s="296">
        <v>2298</v>
      </c>
      <c r="AR15" s="297">
        <v>-52.7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515</v>
      </c>
      <c r="AL16" s="1211"/>
      <c r="AM16" s="1211"/>
      <c r="AN16" s="1212"/>
      <c r="AO16" s="295">
        <v>-135706</v>
      </c>
      <c r="AP16" s="295">
        <v>-8887</v>
      </c>
      <c r="AQ16" s="296">
        <v>-9895</v>
      </c>
      <c r="AR16" s="297">
        <v>-10.199999999999999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180</v>
      </c>
      <c r="AL17" s="1211"/>
      <c r="AM17" s="1211"/>
      <c r="AN17" s="1212"/>
      <c r="AO17" s="295">
        <v>1600060</v>
      </c>
      <c r="AP17" s="295">
        <v>104785</v>
      </c>
      <c r="AQ17" s="296">
        <v>123697</v>
      </c>
      <c r="AR17" s="297">
        <v>-15.3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520</v>
      </c>
      <c r="AL21" s="1205"/>
      <c r="AM21" s="1205"/>
      <c r="AN21" s="1206"/>
      <c r="AO21" s="307">
        <v>11.46</v>
      </c>
      <c r="AP21" s="308">
        <v>11.1</v>
      </c>
      <c r="AQ21" s="309">
        <v>0.36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521</v>
      </c>
      <c r="AL22" s="1205"/>
      <c r="AM22" s="1205"/>
      <c r="AN22" s="1206"/>
      <c r="AO22" s="312">
        <v>95.4</v>
      </c>
      <c r="AP22" s="313">
        <v>95.8</v>
      </c>
      <c r="AQ22" s="314">
        <v>-0.4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526</v>
      </c>
      <c r="AL32" s="1196"/>
      <c r="AM32" s="1196"/>
      <c r="AN32" s="1197"/>
      <c r="AO32" s="322">
        <v>982160</v>
      </c>
      <c r="AP32" s="322">
        <v>64320</v>
      </c>
      <c r="AQ32" s="323">
        <v>80576</v>
      </c>
      <c r="AR32" s="324">
        <v>-20.2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527</v>
      </c>
      <c r="AL33" s="1196"/>
      <c r="AM33" s="1196"/>
      <c r="AN33" s="1197"/>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528</v>
      </c>
      <c r="AL34" s="1196"/>
      <c r="AM34" s="1196"/>
      <c r="AN34" s="1197"/>
      <c r="AO34" s="322" t="s">
        <v>511</v>
      </c>
      <c r="AP34" s="322" t="s">
        <v>511</v>
      </c>
      <c r="AQ34" s="323" t="s">
        <v>511</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529</v>
      </c>
      <c r="AL35" s="1196"/>
      <c r="AM35" s="1196"/>
      <c r="AN35" s="1197"/>
      <c r="AO35" s="322">
        <v>731256</v>
      </c>
      <c r="AP35" s="322">
        <v>47888</v>
      </c>
      <c r="AQ35" s="323">
        <v>26282</v>
      </c>
      <c r="AR35" s="324">
        <v>82.2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530</v>
      </c>
      <c r="AL36" s="1196"/>
      <c r="AM36" s="1196"/>
      <c r="AN36" s="1197"/>
      <c r="AO36" s="322">
        <v>30794</v>
      </c>
      <c r="AP36" s="322">
        <v>2017</v>
      </c>
      <c r="AQ36" s="323">
        <v>3165</v>
      </c>
      <c r="AR36" s="324">
        <v>-36.299999999999997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531</v>
      </c>
      <c r="AL37" s="1196"/>
      <c r="AM37" s="1196"/>
      <c r="AN37" s="1197"/>
      <c r="AO37" s="322">
        <v>6732</v>
      </c>
      <c r="AP37" s="322">
        <v>441</v>
      </c>
      <c r="AQ37" s="323">
        <v>1250</v>
      </c>
      <c r="AR37" s="324">
        <v>-64.7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532</v>
      </c>
      <c r="AL38" s="1199"/>
      <c r="AM38" s="1199"/>
      <c r="AN38" s="1200"/>
      <c r="AO38" s="325" t="s">
        <v>511</v>
      </c>
      <c r="AP38" s="325" t="s">
        <v>511</v>
      </c>
      <c r="AQ38" s="326">
        <v>22</v>
      </c>
      <c r="AR38" s="314" t="s">
        <v>511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533</v>
      </c>
      <c r="AL39" s="1199"/>
      <c r="AM39" s="1199"/>
      <c r="AN39" s="1200"/>
      <c r="AO39" s="322">
        <v>-6846</v>
      </c>
      <c r="AP39" s="322">
        <v>-448</v>
      </c>
      <c r="AQ39" s="323">
        <v>-3638</v>
      </c>
      <c r="AR39" s="324">
        <v>-87.7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534</v>
      </c>
      <c r="AL40" s="1196"/>
      <c r="AM40" s="1196"/>
      <c r="AN40" s="1197"/>
      <c r="AO40" s="322">
        <v>-1184138</v>
      </c>
      <c r="AP40" s="322">
        <v>-77547</v>
      </c>
      <c r="AQ40" s="323">
        <v>-75354</v>
      </c>
      <c r="AR40" s="324">
        <v>2.9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292</v>
      </c>
      <c r="AL41" s="1202"/>
      <c r="AM41" s="1202"/>
      <c r="AN41" s="1203"/>
      <c r="AO41" s="322">
        <v>559958</v>
      </c>
      <c r="AP41" s="322">
        <v>36670</v>
      </c>
      <c r="AQ41" s="323">
        <v>32302</v>
      </c>
      <c r="AR41" s="324">
        <v>13.5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502</v>
      </c>
      <c r="AN49" s="1190" t="s">
        <v>538</v>
      </c>
      <c r="AO49" s="1191"/>
      <c r="AP49" s="1191"/>
      <c r="AQ49" s="1191"/>
      <c r="AR49" s="119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703150</v>
      </c>
      <c r="AN51" s="344">
        <v>44735</v>
      </c>
      <c r="AO51" s="345">
        <v>8.6</v>
      </c>
      <c r="AP51" s="346">
        <v>118124</v>
      </c>
      <c r="AQ51" s="347">
        <v>49.2</v>
      </c>
      <c r="AR51" s="348">
        <v>-40.6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641499</v>
      </c>
      <c r="AN52" s="352">
        <v>40813</v>
      </c>
      <c r="AO52" s="353">
        <v>13.2</v>
      </c>
      <c r="AP52" s="354">
        <v>54614</v>
      </c>
      <c r="AQ52" s="355">
        <v>35</v>
      </c>
      <c r="AR52" s="356">
        <v>-21.8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665818</v>
      </c>
      <c r="AN53" s="344">
        <v>42506</v>
      </c>
      <c r="AO53" s="345">
        <v>-5</v>
      </c>
      <c r="AP53" s="346">
        <v>101693</v>
      </c>
      <c r="AQ53" s="347">
        <v>-13.9</v>
      </c>
      <c r="AR53" s="348">
        <v>8.9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550983</v>
      </c>
      <c r="AN54" s="352">
        <v>35175</v>
      </c>
      <c r="AO54" s="353">
        <v>-13.8</v>
      </c>
      <c r="AP54" s="354">
        <v>51066</v>
      </c>
      <c r="AQ54" s="355">
        <v>-6.5</v>
      </c>
      <c r="AR54" s="356">
        <v>-7.3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767430</v>
      </c>
      <c r="AN55" s="344">
        <v>49406</v>
      </c>
      <c r="AO55" s="345">
        <v>16.2</v>
      </c>
      <c r="AP55" s="346">
        <v>93741</v>
      </c>
      <c r="AQ55" s="347">
        <v>-7.8</v>
      </c>
      <c r="AR55" s="348">
        <v>24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444051</v>
      </c>
      <c r="AN56" s="352">
        <v>28588</v>
      </c>
      <c r="AO56" s="353">
        <v>-18.7</v>
      </c>
      <c r="AP56" s="354">
        <v>46285</v>
      </c>
      <c r="AQ56" s="355">
        <v>-9.4</v>
      </c>
      <c r="AR56" s="356">
        <v>-9.3000000000000007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990440</v>
      </c>
      <c r="AN57" s="344">
        <v>64306</v>
      </c>
      <c r="AO57" s="345">
        <v>30.2</v>
      </c>
      <c r="AP57" s="346">
        <v>107537</v>
      </c>
      <c r="AQ57" s="347">
        <v>14.7</v>
      </c>
      <c r="AR57" s="348">
        <v>15.5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414446</v>
      </c>
      <c r="AN58" s="352">
        <v>26909</v>
      </c>
      <c r="AO58" s="353">
        <v>-5.9</v>
      </c>
      <c r="AP58" s="354">
        <v>57923</v>
      </c>
      <c r="AQ58" s="355">
        <v>25.1</v>
      </c>
      <c r="AR58" s="356">
        <v>-31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1002666</v>
      </c>
      <c r="AN59" s="344">
        <v>65662</v>
      </c>
      <c r="AO59" s="345">
        <v>2.1</v>
      </c>
      <c r="AP59" s="346">
        <v>113913</v>
      </c>
      <c r="AQ59" s="347">
        <v>5.9</v>
      </c>
      <c r="AR59" s="348">
        <v>-3.8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416120</v>
      </c>
      <c r="AN60" s="352">
        <v>27251</v>
      </c>
      <c r="AO60" s="353">
        <v>1.3</v>
      </c>
      <c r="AP60" s="354">
        <v>53160</v>
      </c>
      <c r="AQ60" s="355">
        <v>-8.1999999999999993</v>
      </c>
      <c r="AR60" s="356">
        <v>9.5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825901</v>
      </c>
      <c r="AN61" s="359">
        <v>53323</v>
      </c>
      <c r="AO61" s="360">
        <v>10.4</v>
      </c>
      <c r="AP61" s="361">
        <v>107002</v>
      </c>
      <c r="AQ61" s="362">
        <v>9.6</v>
      </c>
      <c r="AR61" s="348">
        <v>0.8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493420</v>
      </c>
      <c r="AN62" s="352">
        <v>31747</v>
      </c>
      <c r="AO62" s="353">
        <v>-4.8</v>
      </c>
      <c r="AP62" s="354">
        <v>52610</v>
      </c>
      <c r="AQ62" s="355">
        <v>7.2</v>
      </c>
      <c r="AR62" s="356">
        <v>-12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Dw9WfSxXvf+EyxogklL4JB0XRy7YDvo+3IRdYwxSyBmxXJ7dFK5Xt8/VqC/nHwNGpTvThQJFkoZjJ8yarTCCA==" saltValue="QVXMRq5UrI7VnARi2If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KiMM4n0RIF49BsUZ9TECQUJ5g8pQM63K84e/D7816QNcR/VMHfCI3VFDGkFY+pYf7wvm0WIl3KVzra2IygaHA==" saltValue="g4dFC1tm5pf5oWlJoZIW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sbnzxFrlTyWuki10FGZ0JJA8y934y6UO3/valGWZzXGi+Oa53cXze6HPMMOUx7V/ZXL5N7MEolqcxV7JF88Cw==" saltValue="A/fu7N9r8qgQlo4oVf3Y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3" t="s">
        <v>3</v>
      </c>
      <c r="D47" s="1213"/>
      <c r="E47" s="1214"/>
      <c r="F47" s="11">
        <v>23.35</v>
      </c>
      <c r="G47" s="12">
        <v>28.28</v>
      </c>
      <c r="H47" s="12">
        <v>30.01</v>
      </c>
      <c r="I47" s="12">
        <v>22.75</v>
      </c>
      <c r="J47" s="13">
        <v>26.38</v>
      </c>
    </row>
    <row r="48" spans="2:10" ht="57.75" customHeight="1">
      <c r="B48" s="14"/>
      <c r="C48" s="1215" t="s">
        <v>4</v>
      </c>
      <c r="D48" s="1215"/>
      <c r="E48" s="1216"/>
      <c r="F48" s="15">
        <v>7.13</v>
      </c>
      <c r="G48" s="16">
        <v>3.66</v>
      </c>
      <c r="H48" s="16">
        <v>4.72</v>
      </c>
      <c r="I48" s="16">
        <v>4.9400000000000004</v>
      </c>
      <c r="J48" s="17">
        <v>7.94</v>
      </c>
    </row>
    <row r="49" spans="2:10" ht="57.75" customHeight="1" thickBot="1">
      <c r="B49" s="18"/>
      <c r="C49" s="1217" t="s">
        <v>5</v>
      </c>
      <c r="D49" s="1217"/>
      <c r="E49" s="1218"/>
      <c r="F49" s="19">
        <v>5.07</v>
      </c>
      <c r="G49" s="20">
        <v>1.47</v>
      </c>
      <c r="H49" s="20">
        <v>3.39</v>
      </c>
      <c r="I49" s="20" t="s">
        <v>559</v>
      </c>
      <c r="J49" s="21">
        <v>7.3</v>
      </c>
    </row>
    <row r="50" spans="2:10" ht="13.5" customHeight="1"/>
    <row r="51" spans="2:10" ht="13.5" hidden="1" customHeight="1"/>
    <row r="52" spans="2:10" ht="13.5" hidden="1" customHeight="1"/>
    <row r="53" spans="2:10" ht="13.5" hidden="1" customHeight="1"/>
  </sheetData>
  <sheetProtection algorithmName="SHA-512" hashValue="oYH4ZpwDLC8Pi1ThPjRTmW5d7UDt7QQC4wSQVNOY0M/xgYgyWeQfQt2+8nfGNcAyIPxVThzwGoQrWv47158EdQ==" saltValue="gY0q0qVot1D7rgtL+rK3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2019-10-23T05:09:21Z</cp:lastPrinted>
  <dcterms:created xsi:type="dcterms:W3CDTF">2019-02-14T04:08:26Z</dcterms:created>
  <dcterms:modified xsi:type="dcterms:W3CDTF">2019-10-23T05:09:35Z</dcterms:modified>
</cp:coreProperties>
</file>