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H29決算\06_市町村→県（2回目）\"/>
    </mc:Choice>
  </mc:AlternateContent>
  <bookViews>
    <workbookView xWindow="20370" yWindow="-120" windowWidth="24240" windowHeight="1374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E37" i="10" s="1"/>
  <c r="BW34" i="10" l="1"/>
  <c r="BW35" i="10" l="1"/>
  <c r="BW36" i="10" s="1"/>
  <c r="BW37" i="10" s="1"/>
  <c r="BW38" i="10" s="1"/>
  <c r="BW39" i="10" s="1"/>
  <c r="CO34" i="10" l="1"/>
</calcChain>
</file>

<file path=xl/sharedStrings.xml><?xml version="1.0" encoding="utf-8"?>
<sst xmlns="http://schemas.openxmlformats.org/spreadsheetml/2006/main" count="1147" uniqueCount="615">
  <si>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</si>
  <si>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</si>
  <si>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</si>
  <si>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</si>
  <si>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</si>
  <si>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</si>
  <si>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</si>
  <si>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</si>
  <si>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</si>
  <si>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</si>
  <si>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</si>
  <si>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</si>
  <si>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</si>
  <si>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</si>
  <si>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</si>
  <si>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</si>
  <si>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</si>
  <si>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</si>
  <si>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</si>
  <si>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</si>
  <si>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</si>
  <si>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</si>
  <si>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</si>
  <si>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</si>
  <si>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</si>
  <si>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</si>
  <si>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</si>
  <si>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</si>
  <si>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</si>
  <si>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</si>
  <si>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</si>
  <si>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</si>
  <si>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</si>
  <si>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</si>
  <si>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</si>
  <si>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</si>
  <si>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</si>
  <si>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</si>
  <si>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</si>
  <si>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</si>
  <si>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</si>
  <si>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</si>
  <si>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</si>
  <si>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</si>
  <si>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</si>
  <si>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</si>
  <si>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</si>
  <si>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</si>
  <si>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</si>
  <si>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</si>
  <si>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</si>
  <si>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</si>
  <si>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</si>
  <si>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</si>
  <si>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</si>
  <si>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</si>
  <si>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</si>
  <si>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</si>
  <si>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</si>
  <si>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</si>
  <si>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</si>
  <si>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</si>
  <si>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</si>
  <si>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</si>
  <si>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</si>
  <si>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</si>
  <si>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</si>
  <si>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</si>
  <si>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</si>
  <si>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</si>
  <si>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</si>
  <si>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</si>
  <si>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</si>
  <si>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</si>
  <si>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</si>
  <si>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</si>
  <si>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</si>
  <si>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</si>
  <si>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</si>
  <si>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</si>
  <si>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</si>
  <si>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</si>
  <si>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</si>
  <si>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</si>
  <si>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</si>
  <si>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</si>
  <si>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</si>
  <si>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</si>
  <si>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</si>
  <si>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</si>
  <si>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</si>
  <si>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</si>
  <si>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</si>
  <si>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</si>
  <si>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</si>
  <si>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</si>
  <si>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</si>
  <si>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</si>
  <si>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</si>
  <si>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</si>
  <si>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</si>
  <si>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</si>
  <si>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</si>
  <si>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</si>
  <si>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</si>
  <si>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</si>
  <si>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</si>
  <si>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</si>
  <si>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</si>
  <si>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</si>
  <si>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</si>
  <si>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</si>
  <si>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</si>
  <si>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</si>
  <si>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</si>
  <si>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</si>
  <si>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</si>
  <si>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</si>
  <si>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</si>
  <si>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</si>
  <si>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</si>
  <si>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</si>
  <si>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</si>
  <si>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</si>
  <si>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</si>
  <si>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</si>
  <si>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</si>
  <si>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</si>
  <si>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</si>
  <si>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</si>
  <si>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</si>
  <si>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</si>
  <si>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</si>
  <si>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</si>
  <si>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</si>
  <si>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</si>
  <si>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</si>
  <si>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</si>
  <si>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</si>
  <si>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</si>
  <si>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</si>
  <si>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</si>
  <si>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</si>
  <si>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</si>
  <si>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</si>
  <si>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</si>
  <si>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</si>
  <si>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</si>
  <si>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</si>
  <si>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</si>
  <si>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</si>
  <si>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</si>
  <si>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</si>
  <si>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</si>
  <si>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</si>
  <si>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</si>
  <si>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</si>
  <si>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</si>
  <si>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</si>
  <si>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</si>
  <si>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</si>
  <si>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</si>
  <si>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</si>
  <si>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</si>
  <si>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</si>
  <si>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</si>
  <si>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</si>
  <si>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</si>
  <si>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</si>
  <si>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</si>
  <si>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</si>
  <si>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</si>
  <si>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</si>
  <si>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</si>
  <si>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</si>
  <si>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</si>
  <si>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</si>
  <si>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</si>
  <si>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</si>
  <si>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</si>
  <si>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</si>
  <si>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</si>
  <si>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</si>
  <si>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</si>
  <si>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</si>
  <si>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</si>
  <si>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</si>
  <si>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</si>
  <si>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</si>
  <si>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</si>
  <si>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</si>
  <si>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</si>
  <si>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</si>
  <si>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</si>
  <si>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</si>
  <si>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</si>
  <si>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</si>
  <si>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</si>
  <si>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</si>
  <si>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</si>
  <si>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</si>
  <si>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</si>
  <si>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</si>
  <si>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</si>
  <si>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</si>
  <si>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</si>
  <si>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鳥取県三朝町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</si>
  <si>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</si>
  <si>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</si>
  <si>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</si>
  <si>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</si>
  <si>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</si>
  <si>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</si>
  <si>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</si>
  <si>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</si>
  <si>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</si>
  <si>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</si>
  <si>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</si>
  <si>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</si>
  <si>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</si>
  <si>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</si>
  <si>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</si>
  <si>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</si>
  <si>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</si>
  <si>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</si>
  <si>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</si>
  <si>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</si>
  <si>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</si>
  <si>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</si>
  <si>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</si>
  <si>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</si>
  <si>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</si>
  <si>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</si>
  <si>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</si>
  <si>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</si>
  <si>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</si>
  <si>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</si>
  <si>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</si>
  <si>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</si>
  <si>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</si>
  <si>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</si>
  <si>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</si>
  <si>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</si>
  <si>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</si>
  <si>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</si>
  <si>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</si>
  <si>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</si>
  <si>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</si>
  <si>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</si>
  <si>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</si>
  <si>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</si>
  <si>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</si>
  <si>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</si>
  <si>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</si>
  <si>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</si>
  <si>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</si>
  <si>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</si>
  <si>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</si>
  <si>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</si>
  <si>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</si>
  <si>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</si>
  <si>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</si>
  <si>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</si>
  <si>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</si>
  <si>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</si>
  <si>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</si>
  <si>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</si>
  <si>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</si>
  <si>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</si>
  <si>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</si>
  <si>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</si>
  <si>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</si>
  <si>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</si>
  <si>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</si>
  <si>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</si>
  <si>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</si>
  <si>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</si>
  <si>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</si>
  <si>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</si>
  <si>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</si>
  <si>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</si>
  <si>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</si>
  <si>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</si>
  <si>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</si>
  <si>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</si>
  <si>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</si>
  <si>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</si>
  <si>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</si>
  <si>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</si>
  <si>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</si>
  <si>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</si>
  <si>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</si>
  <si>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</si>
  <si>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</si>
  <si>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</si>
  <si>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</si>
  <si>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</si>
  <si>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</si>
  <si>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</si>
  <si>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</si>
  <si>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</si>
  <si>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</si>
  <si>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</si>
  <si>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</si>
  <si>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</si>
  <si>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</si>
  <si>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</si>
  <si>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</si>
  <si>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</si>
  <si>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</si>
  <si>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</si>
  <si>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</si>
  <si>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</si>
  <si>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</si>
  <si>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</si>
  <si>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</si>
  <si>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</si>
  <si>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</si>
  <si>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</si>
  <si>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</si>
  <si>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</si>
  <si>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</si>
  <si>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</si>
  <si>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</si>
  <si>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</si>
  <si>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</si>
  <si>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</si>
  <si>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</si>
  <si>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</si>
  <si>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</si>
  <si>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</si>
  <si>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</si>
  <si>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</si>
  <si>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</si>
  <si>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</si>
  <si>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</si>
  <si>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</si>
  <si>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</si>
  <si>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</si>
  <si>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</si>
  <si>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</si>
  <si>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</si>
  <si>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</si>
  <si>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</si>
  <si>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</si>
  <si>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</si>
  <si>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</si>
  <si>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</si>
  <si>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</si>
  <si>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</si>
  <si>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</si>
  <si>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</si>
  <si>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</si>
  <si>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</si>
  <si>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</si>
  <si>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</si>
  <si>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</si>
  <si>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</si>
  <si>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</si>
  <si>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鳥取県三朝町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</si>
  <si>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</si>
  <si>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</si>
  <si>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</si>
  <si>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</si>
  <si>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</si>
  <si>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</si>
  <si>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</si>
  <si>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</si>
  <si>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</si>
  <si>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</si>
  <si>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</si>
  <si>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</si>
  <si>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</si>
  <si>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</si>
  <si>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</si>
  <si>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</si>
  <si>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</si>
  <si>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</si>
  <si>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</si>
  <si>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</si>
  <si>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</si>
  <si>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</si>
  <si>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</si>
  <si>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</si>
  <si>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</si>
  <si>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</si>
  <si>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</si>
  <si>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</si>
  <si>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</si>
  <si>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</si>
  <si>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</si>
  <si>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</si>
  <si>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</si>
  <si>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</si>
  <si>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</si>
  <si>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</si>
  <si>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</si>
  <si>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</si>
  <si>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</si>
  <si>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国民宿舎事業会計</t>
    <phoneticPr fontId="5"/>
  </si>
  <si>
    <t>法適用企業</t>
    <phoneticPr fontId="5"/>
  </si>
  <si>
    <t>簡易水道事業会計</t>
    <phoneticPr fontId="5"/>
  </si>
  <si>
    <t>法非適用企業</t>
    <phoneticPr fontId="5"/>
  </si>
  <si>
    <t>温泉配湯事業会計</t>
    <phoneticPr fontId="5"/>
  </si>
  <si>
    <t>-</t>
    <phoneticPr fontId="5"/>
  </si>
  <si>
    <t>法非適用企業</t>
    <phoneticPr fontId="5"/>
  </si>
  <si>
    <t>下水道事業会計</t>
    <phoneticPr fontId="5"/>
  </si>
  <si>
    <t>法非適用企業</t>
    <phoneticPr fontId="5"/>
  </si>
  <si>
    <t>集落排水処理事業会計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</si>
  <si>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</si>
  <si>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</si>
  <si>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</si>
  <si>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</si>
  <si>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</si>
  <si>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</si>
  <si>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</si>
  <si>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</si>
  <si>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</si>
  <si>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</si>
  <si>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</si>
  <si>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</si>
  <si>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</si>
  <si>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</si>
  <si>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</si>
  <si>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</si>
  <si>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</si>
  <si>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</si>
  <si>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</si>
  <si>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</si>
  <si>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</si>
  <si>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</si>
  <si>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</si>
  <si>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</si>
  <si>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</si>
  <si>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</si>
  <si>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</si>
  <si>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</si>
  <si>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</si>
  <si>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</si>
  <si>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</si>
  <si>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</si>
  <si>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</si>
  <si>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</si>
  <si>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</si>
  <si>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</si>
  <si>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</si>
  <si>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</si>
  <si>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</si>
  <si>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</si>
  <si>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</si>
  <si>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</si>
  <si>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</si>
  <si>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</si>
  <si>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</si>
  <si>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</si>
  <si>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</si>
  <si>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</si>
  <si>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</si>
  <si>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</si>
  <si>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</si>
  <si>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</si>
  <si>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</si>
  <si>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</si>
  <si>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</si>
  <si>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</si>
  <si>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</si>
  <si>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</si>
  <si>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</si>
  <si>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</si>
  <si>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</si>
  <si>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</si>
  <si>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</si>
  <si>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</si>
  <si>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</si>
  <si>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</si>
  <si>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簡易水道事業会計</t>
    <phoneticPr fontId="5"/>
  </si>
  <si>
    <t>-</t>
    <phoneticPr fontId="5"/>
  </si>
  <si>
    <t>-</t>
    <phoneticPr fontId="5"/>
  </si>
  <si>
    <t>-</t>
    <phoneticPr fontId="5"/>
  </si>
  <si>
    <t>-</t>
    <phoneticPr fontId="5"/>
  </si>
  <si>
    <t>(Ｆ)</t>
    <phoneticPr fontId="5"/>
  </si>
  <si>
    <t>温泉配湯事業会計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</si>
  <si>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</si>
  <si>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</si>
  <si>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</si>
  <si>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</si>
  <si>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</si>
  <si>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</si>
  <si>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</si>
  <si>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</si>
  <si>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</si>
  <si>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</si>
  <si>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</si>
  <si>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</si>
  <si>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</si>
  <si>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</si>
  <si>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</si>
  <si>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</si>
  <si>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</si>
  <si>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</si>
  <si>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</si>
  <si>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</si>
  <si>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</si>
  <si>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</si>
  <si>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</si>
  <si>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</si>
  <si>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</si>
  <si>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</si>
  <si>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</si>
  <si>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</si>
  <si>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</si>
  <si>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</si>
  <si>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</si>
  <si>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</si>
  <si>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</si>
  <si>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</si>
  <si>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</si>
  <si>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</si>
  <si>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</si>
  <si>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</si>
  <si>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</si>
  <si>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</si>
  <si>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</si>
  <si>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</si>
  <si>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</si>
  <si>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</si>
  <si>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</si>
  <si>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</si>
  <si>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</si>
  <si>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</si>
  <si>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</si>
  <si>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</si>
  <si>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</si>
  <si>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</si>
  <si>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</si>
  <si>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</si>
  <si>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</si>
  <si>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</si>
  <si>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</si>
  <si>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</si>
  <si>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</si>
  <si>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</si>
  <si>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</si>
  <si>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</si>
  <si>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</si>
  <si>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</si>
  <si>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</si>
  <si>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</si>
  <si>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</si>
  <si>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</si>
  <si>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</si>
  <si>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</si>
  <si>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</si>
  <si>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</si>
  <si>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</si>
  <si>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</si>
  <si>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</si>
  <si>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</si>
  <si>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</si>
  <si>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</si>
  <si>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</si>
  <si>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</si>
  <si>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</si>
  <si>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</si>
  <si>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</si>
  <si>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</si>
  <si>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</si>
  <si>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</si>
  <si>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</si>
  <si>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</si>
  <si>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0.53</t>
  </si>
  <si>
    <t>▲ 0.37</t>
  </si>
  <si>
    <t>水道事業会計</t>
  </si>
  <si>
    <t>一般会計</t>
  </si>
  <si>
    <t>介護保険事業会計</t>
  </si>
  <si>
    <t>下水道事業会計</t>
  </si>
  <si>
    <t>簡易水道事業会計</t>
  </si>
  <si>
    <t>国民健康保険事業会計</t>
  </si>
  <si>
    <t>後期高齢者医療事業会計</t>
  </si>
  <si>
    <t>国民宿舎事業会計</t>
  </si>
  <si>
    <t>▲ 1.07</t>
  </si>
  <si>
    <t>その他会計（赤字）</t>
  </si>
  <si>
    <t>▲ 0.21</t>
  </si>
  <si>
    <t>▲ 0.19</t>
  </si>
  <si>
    <t>▲ 0.16</t>
  </si>
  <si>
    <t>その他会計（黒字）</t>
  </si>
  <si>
    <t>-</t>
    <phoneticPr fontId="2"/>
  </si>
  <si>
    <t>グリーンサービス</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</si>
  <si>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</si>
  <si>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</si>
  <si>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</si>
  <si>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</si>
  <si>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</si>
  <si>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</si>
  <si>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公共施設営繕基金</t>
    <rPh sb="0" eb="2">
      <t>コウキョウ</t>
    </rPh>
    <rPh sb="2" eb="4">
      <t>シセツ</t>
    </rPh>
    <rPh sb="4" eb="6">
      <t>エイゼン</t>
    </rPh>
    <rPh sb="6" eb="8">
      <t>キキン</t>
    </rPh>
    <phoneticPr fontId="11"/>
  </si>
  <si>
    <t>ふるさと応援基金</t>
    <rPh sb="4" eb="6">
      <t>オウエン</t>
    </rPh>
    <rPh sb="6" eb="8">
      <t>キキン</t>
    </rPh>
    <phoneticPr fontId="11"/>
  </si>
  <si>
    <t>集落排水処理事業推進基金</t>
    <rPh sb="0" eb="2">
      <t>シュウラク</t>
    </rPh>
    <rPh sb="2" eb="4">
      <t>ハイスイ</t>
    </rPh>
    <rPh sb="4" eb="6">
      <t>ショリ</t>
    </rPh>
    <rPh sb="6" eb="8">
      <t>ジギョウ</t>
    </rPh>
    <rPh sb="8" eb="10">
      <t>スイシン</t>
    </rPh>
    <rPh sb="10" eb="12">
      <t>キキン</t>
    </rPh>
    <phoneticPr fontId="11"/>
  </si>
  <si>
    <t>地域活力創出推進基金</t>
    <rPh sb="0" eb="2">
      <t>チイキ</t>
    </rPh>
    <rPh sb="2" eb="4">
      <t>カツリョク</t>
    </rPh>
    <rPh sb="4" eb="6">
      <t>ソウシュツ</t>
    </rPh>
    <rPh sb="6" eb="8">
      <t>スイシン</t>
    </rPh>
    <rPh sb="8" eb="10">
      <t>キキン</t>
    </rPh>
    <phoneticPr fontId="11"/>
  </si>
  <si>
    <t>観光振興基金</t>
    <rPh sb="0" eb="2">
      <t>カンコウ</t>
    </rPh>
    <rPh sb="2" eb="4">
      <t>シンコウ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</si>
  <si>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</si>
  <si>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</si>
  <si>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</si>
  <si>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</si>
  <si>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</si>
  <si>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</si>
  <si>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</si>
  <si>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</si>
  <si>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</si>
  <si>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</si>
  <si>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</si>
  <si>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</si>
  <si>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</si>
  <si>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</si>
  <si>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交付税算入率の高い地方債の活用、及び計画的に基金を積立ててきたことを要因として、将来負担額をカバーする充当可能財源を確保しているため、近年将来負担比率が発生していない。
　今後は、財源確保と並行して、財政負担の平準化を実現できる個別施設計画の策定を急ぎ、これに則った事業実施が必要となってくる。</t>
    <rPh sb="1" eb="4">
      <t>コウフゼイ</t>
    </rPh>
    <rPh sb="4" eb="6">
      <t>サンニュウ</t>
    </rPh>
    <rPh sb="6" eb="7">
      <t>リツ</t>
    </rPh>
    <rPh sb="8" eb="9">
      <t>タカ</t>
    </rPh>
    <rPh sb="10" eb="12">
      <t>チホウ</t>
    </rPh>
    <rPh sb="12" eb="13">
      <t>サイ</t>
    </rPh>
    <rPh sb="14" eb="16">
      <t>カツヨウ</t>
    </rPh>
    <rPh sb="17" eb="18">
      <t>オヨ</t>
    </rPh>
    <rPh sb="19" eb="22">
      <t>ケイカクテキ</t>
    </rPh>
    <rPh sb="23" eb="25">
      <t>キキン</t>
    </rPh>
    <rPh sb="26" eb="28">
      <t>ツミタテ</t>
    </rPh>
    <rPh sb="35" eb="37">
      <t>ヨウイン</t>
    </rPh>
    <rPh sb="41" eb="43">
      <t>ショウライ</t>
    </rPh>
    <rPh sb="43" eb="45">
      <t>フタン</t>
    </rPh>
    <rPh sb="45" eb="46">
      <t>ガク</t>
    </rPh>
    <rPh sb="52" eb="54">
      <t>ジュウトウ</t>
    </rPh>
    <rPh sb="54" eb="56">
      <t>カノウ</t>
    </rPh>
    <rPh sb="56" eb="58">
      <t>ザイゲン</t>
    </rPh>
    <rPh sb="59" eb="61">
      <t>カクホ</t>
    </rPh>
    <rPh sb="68" eb="70">
      <t>キンネン</t>
    </rPh>
    <rPh sb="70" eb="72">
      <t>ショウライ</t>
    </rPh>
    <rPh sb="72" eb="74">
      <t>フタン</t>
    </rPh>
    <rPh sb="74" eb="76">
      <t>ヒリツ</t>
    </rPh>
    <rPh sb="77" eb="79">
      <t>ハッセイ</t>
    </rPh>
    <rPh sb="87" eb="89">
      <t>コンゴ</t>
    </rPh>
    <rPh sb="91" eb="93">
      <t>ザイゲン</t>
    </rPh>
    <rPh sb="93" eb="95">
      <t>カクホ</t>
    </rPh>
    <rPh sb="96" eb="98">
      <t>ヘイコウ</t>
    </rPh>
    <rPh sb="101" eb="103">
      <t>ザイセイ</t>
    </rPh>
    <rPh sb="103" eb="105">
      <t>フタン</t>
    </rPh>
    <rPh sb="106" eb="109">
      <t>ヘイジュンカ</t>
    </rPh>
    <rPh sb="110" eb="112">
      <t>ジツゲン</t>
    </rPh>
    <rPh sb="115" eb="117">
      <t>コベツ</t>
    </rPh>
    <rPh sb="117" eb="119">
      <t>シセツ</t>
    </rPh>
    <rPh sb="119" eb="121">
      <t>ケイカク</t>
    </rPh>
    <rPh sb="122" eb="124">
      <t>サクテイ</t>
    </rPh>
    <rPh sb="125" eb="126">
      <t>イソ</t>
    </rPh>
    <rPh sb="131" eb="132">
      <t>ノット</t>
    </rPh>
    <rPh sb="134" eb="136">
      <t>ジギョウ</t>
    </rPh>
    <rPh sb="136" eb="138">
      <t>ジッシ</t>
    </rPh>
    <rPh sb="139" eb="141">
      <t>ヒツヨウ</t>
    </rPh>
    <phoneticPr fontId="5"/>
  </si>
  <si>
    <t>　近年と同様に、将来負担比率は発生していないこと、及び実質公債費比率も低い水準を保っている状況にある。主な要因としては、上述の交付税算入率の高い地方債の活用があげられる。
　一方で、平成30年度以降に情報通信基盤設備のFTTH化をはじめとした大型事業が予定されており、より一層の事業規模の適正化及び平準化が求められている。</t>
    <rPh sb="1" eb="3">
      <t>キンネン</t>
    </rPh>
    <rPh sb="4" eb="6">
      <t>ドウヨウ</t>
    </rPh>
    <rPh sb="8" eb="10">
      <t>ショウライ</t>
    </rPh>
    <rPh sb="10" eb="12">
      <t>フタン</t>
    </rPh>
    <rPh sb="12" eb="14">
      <t>ヒリツ</t>
    </rPh>
    <rPh sb="15" eb="17">
      <t>ハッセイ</t>
    </rPh>
    <rPh sb="25" eb="26">
      <t>オヨ</t>
    </rPh>
    <rPh sb="27" eb="29">
      <t>ジッシツ</t>
    </rPh>
    <rPh sb="29" eb="32">
      <t>コウサイヒ</t>
    </rPh>
    <rPh sb="32" eb="34">
      <t>ヒリツ</t>
    </rPh>
    <rPh sb="35" eb="36">
      <t>ヒク</t>
    </rPh>
    <rPh sb="37" eb="39">
      <t>スイジュン</t>
    </rPh>
    <rPh sb="40" eb="41">
      <t>タモ</t>
    </rPh>
    <rPh sb="45" eb="47">
      <t>ジョウキョウ</t>
    </rPh>
    <rPh sb="51" eb="52">
      <t>オモ</t>
    </rPh>
    <rPh sb="53" eb="55">
      <t>ヨウイン</t>
    </rPh>
    <rPh sb="60" eb="62">
      <t>ジョウジュツ</t>
    </rPh>
    <rPh sb="63" eb="66">
      <t>コウフゼイ</t>
    </rPh>
    <rPh sb="66" eb="68">
      <t>サンニュウ</t>
    </rPh>
    <rPh sb="68" eb="69">
      <t>リツ</t>
    </rPh>
    <rPh sb="70" eb="71">
      <t>タカ</t>
    </rPh>
    <rPh sb="72" eb="74">
      <t>チホウ</t>
    </rPh>
    <rPh sb="74" eb="75">
      <t>サイ</t>
    </rPh>
    <rPh sb="76" eb="78">
      <t>カツヨウ</t>
    </rPh>
    <rPh sb="87" eb="89">
      <t>イッポウ</t>
    </rPh>
    <rPh sb="91" eb="93">
      <t>ヘイセイ</t>
    </rPh>
    <rPh sb="95" eb="97">
      <t>ネンド</t>
    </rPh>
    <rPh sb="97" eb="99">
      <t>イコウ</t>
    </rPh>
    <rPh sb="100" eb="102">
      <t>ジョウホウ</t>
    </rPh>
    <rPh sb="102" eb="104">
      <t>ツウシン</t>
    </rPh>
    <rPh sb="104" eb="106">
      <t>キバン</t>
    </rPh>
    <rPh sb="106" eb="108">
      <t>セツビ</t>
    </rPh>
    <rPh sb="113" eb="114">
      <t>カ</t>
    </rPh>
    <rPh sb="121" eb="123">
      <t>オオガタ</t>
    </rPh>
    <rPh sb="123" eb="125">
      <t>ジギョウ</t>
    </rPh>
    <rPh sb="126" eb="128">
      <t>ヨテイ</t>
    </rPh>
    <rPh sb="136" eb="138">
      <t>イッソウ</t>
    </rPh>
    <rPh sb="139" eb="141">
      <t>ジギョウ</t>
    </rPh>
    <rPh sb="141" eb="143">
      <t>キボ</t>
    </rPh>
    <rPh sb="144" eb="147">
      <t>テキセイカ</t>
    </rPh>
    <rPh sb="147" eb="148">
      <t>オヨ</t>
    </rPh>
    <rPh sb="149" eb="152">
      <t>ヘイジュンカ</t>
    </rPh>
    <rPh sb="153" eb="154">
      <t>モト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</si>
</sst>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64" xfId="8"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0" fontId="15" fillId="0" borderId="7" xfId="8" applyFont="1" applyBorder="1" applyAlignment="1">
      <alignment horizontal="left" vertical="center"/>
    </xf>
    <xf numFmtId="49" fontId="15" fillId="0" borderId="0" xfId="8" applyNumberFormat="1" applyFont="1" applyAlignment="1">
      <alignment horizontal="center" vertical="center"/>
    </xf>
    <xf numFmtId="0" fontId="15" fillId="0" borderId="72" xfId="8" applyFont="1" applyBorder="1" applyAlignment="1">
      <alignment horizontal="center"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9" fillId="0" borderId="69" xfId="9"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31"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Font="1" applyAlignment="1" applyProtection="1">
      <alignment horizontal="left" vertical="center" wrapText="1"/>
      <protection hidden="1"/>
    </xf>
    <xf numFmtId="186" fontId="15" fillId="0" borderId="0" xfId="8" applyNumberFormat="1" applyFont="1" applyAlignment="1" applyProtection="1">
      <alignment horizontal="center" vertical="center" shrinkToFit="1"/>
      <protection hidden="1"/>
    </xf>
    <xf numFmtId="0" fontId="15" fillId="0" borderId="0" xfId="8" applyFont="1" applyAlignment="1" applyProtection="1">
      <alignment horizontal="center" vertical="center" shrinkToFit="1"/>
      <protection hidden="1"/>
    </xf>
    <xf numFmtId="0" fontId="15" fillId="0" borderId="0" xfId="8" applyFont="1" applyAlignment="1">
      <alignment horizontal="center" vertical="center" shrinkToFit="1"/>
    </xf>
    <xf numFmtId="0" fontId="15" fillId="0" borderId="0" xfId="8" applyFont="1" applyAlignment="1">
      <alignment horizontal="center" vertical="center"/>
    </xf>
    <xf numFmtId="49" fontId="15" fillId="0" borderId="0" xfId="8" applyNumberFormat="1" applyFont="1" applyAlignment="1">
      <alignment horizontal="center" vertical="center"/>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0" fontId="15" fillId="0" borderId="39" xfId="8" applyFont="1" applyBorder="1">
      <alignment vertical="center"/>
    </xf>
    <xf numFmtId="0" fontId="15" fillId="0" borderId="31" xfId="8" applyFont="1" applyBorder="1">
      <alignment vertical="center"/>
    </xf>
    <xf numFmtId="0" fontId="15" fillId="0" borderId="42"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42"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xf>
    <xf numFmtId="0" fontId="15" fillId="0" borderId="46" xfId="8" applyFont="1" applyBorder="1" applyAlignment="1">
      <alignment horizontal="center" vertical="center"/>
    </xf>
    <xf numFmtId="0" fontId="15" fillId="0" borderId="37" xfId="8" applyFont="1" applyBorder="1" applyAlignment="1">
      <alignment horizontal="center" vertical="center"/>
    </xf>
    <xf numFmtId="0" fontId="15" fillId="0" borderId="52" xfId="8" applyFont="1" applyBorder="1" applyAlignment="1">
      <alignment horizontal="center" vertical="center"/>
    </xf>
    <xf numFmtId="0" fontId="15" fillId="0" borderId="40" xfId="8" applyFont="1" applyBorder="1" applyAlignment="1">
      <alignment horizontal="center" vertical="center"/>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65" xfId="8" applyFont="1" applyBorder="1" applyAlignment="1">
      <alignment horizontal="center" vertical="center" wrapText="1"/>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15" fillId="0" borderId="41" xfId="8" applyFont="1" applyBorder="1" applyAlignment="1">
      <alignment horizontal="center" vertical="center"/>
    </xf>
    <xf numFmtId="0" fontId="21" fillId="0" borderId="46"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78" xfId="8" applyFont="1" applyBorder="1" applyAlignment="1">
      <alignment horizontal="center" vertical="center"/>
    </xf>
    <xf numFmtId="0" fontId="15" fillId="0" borderId="75"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0" fontId="15" fillId="0" borderId="30" xfId="8" applyFont="1" applyBorder="1">
      <alignment vertical="center"/>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5" fillId="0" borderId="11" xfId="8" applyFont="1" applyBorder="1" applyAlignment="1">
      <alignment horizontal="center" vertical="center"/>
    </xf>
    <xf numFmtId="0" fontId="15" fillId="0" borderId="68" xfId="8" applyFont="1" applyBorder="1" applyAlignment="1">
      <alignment horizontal="center" vertical="center"/>
    </xf>
    <xf numFmtId="0" fontId="19" fillId="0" borderId="41" xfId="8" applyFont="1" applyBorder="1">
      <alignment vertical="center"/>
    </xf>
    <xf numFmtId="0" fontId="19" fillId="0" borderId="12" xfId="8" applyFont="1" applyBorder="1">
      <alignment vertical="center"/>
    </xf>
    <xf numFmtId="0" fontId="19" fillId="0" borderId="46" xfId="8" applyFont="1" applyBorder="1">
      <alignment vertical="center"/>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15" fillId="0" borderId="24" xfId="8" applyFont="1" applyBorder="1" applyAlignment="1">
      <alignment horizontal="center"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31" xfId="8" applyFont="1" applyBorder="1">
      <alignment vertical="center"/>
    </xf>
    <xf numFmtId="0" fontId="19" fillId="0" borderId="42"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9" xfId="8" applyFont="1" applyBorder="1" applyAlignment="1">
      <alignment horizontal="center" vertical="center"/>
    </xf>
    <xf numFmtId="0" fontId="15" fillId="0" borderId="7" xfId="8" applyFont="1" applyBorder="1" applyAlignment="1">
      <alignment horizontal="center" vertical="center"/>
    </xf>
    <xf numFmtId="0" fontId="15" fillId="0" borderId="64" xfId="8" applyFont="1" applyBorder="1" applyAlignment="1">
      <alignment horizontal="center"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0" fontId="15" fillId="0" borderId="14" xfId="8" applyFont="1" applyBorder="1" applyAlignment="1">
      <alignment horizontal="center" vertical="center"/>
    </xf>
    <xf numFmtId="0" fontId="15" fillId="0" borderId="1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48" xfId="8" applyFont="1" applyBorder="1" applyAlignment="1">
      <alignment horizontal="center" vertical="center"/>
    </xf>
    <xf numFmtId="0" fontId="15" fillId="0" borderId="69" xfId="8" applyFont="1" applyBorder="1" applyAlignment="1">
      <alignment horizontal="center" vertical="center"/>
    </xf>
    <xf numFmtId="0" fontId="15" fillId="0" borderId="16"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66"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7" xfId="8" applyFont="1" applyBorder="1" applyAlignment="1">
      <alignment horizontal="center" vertical="center"/>
    </xf>
    <xf numFmtId="0" fontId="15" fillId="0" borderId="65" xfId="8" applyFont="1" applyBorder="1" applyAlignment="1">
      <alignment horizontal="center" vertical="center"/>
    </xf>
    <xf numFmtId="0" fontId="15" fillId="0" borderId="3" xfId="8" applyFont="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85"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0" fontId="1" fillId="0" borderId="89" xfId="11" applyBorder="1" applyAlignment="1">
      <alignment horizontal="right" vertical="center" shrinkToFit="1"/>
    </xf>
    <xf numFmtId="181" fontId="15" fillId="0" borderId="91" xfId="11" applyNumberFormat="1" applyFont="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0" fontId="1" fillId="0" borderId="38" xfId="11" applyBorder="1" applyAlignment="1">
      <alignment horizontal="right" vertical="center" shrinkToFit="1"/>
    </xf>
    <xf numFmtId="178" fontId="15" fillId="0" borderId="38" xfId="11" applyNumberFormat="1" applyFont="1" applyBorder="1" applyAlignment="1">
      <alignment horizontal="right" vertical="center" shrinkToFi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178" fontId="15" fillId="0" borderId="40"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52"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46" xfId="11" applyNumberFormat="1" applyFont="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Border="1" applyAlignment="1">
      <alignment horizontal="right" vertical="center" shrinkToFit="1"/>
    </xf>
    <xf numFmtId="181" fontId="15" fillId="0" borderId="62" xfId="11" applyNumberFormat="1" applyFont="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15" fillId="0" borderId="12" xfId="11" applyNumberFormat="1" applyFont="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Border="1" applyAlignment="1">
      <alignment horizontal="right" vertical="center" shrinkToFit="1"/>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2" fillId="0" borderId="0" xfId="6" applyAlignment="1">
      <alignment vertical="center"/>
    </xf>
    <xf numFmtId="0" fontId="12" fillId="0" borderId="38" xfId="6" applyBorder="1" applyAlignment="1">
      <alignment vertical="center"/>
    </xf>
    <xf numFmtId="178" fontId="15" fillId="0" borderId="84"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178" fontId="15" fillId="0" borderId="62"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178" fontId="15" fillId="0" borderId="88"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38" xfId="11" applyNumberFormat="1" applyFont="1" applyBorder="1" applyAlignment="1">
      <alignment horizontal="right" vertical="center"/>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0" fontId="29" fillId="6" borderId="7"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77" fontId="29" fillId="6" borderId="37"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0"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6" fontId="29" fillId="6" borderId="46" xfId="14" applyNumberFormat="1" applyFont="1" applyFill="1" applyBorder="1" applyAlignment="1">
      <alignment horizontal="right" vertical="center" shrinkToFit="1"/>
    </xf>
    <xf numFmtId="0" fontId="29" fillId="6" borderId="76"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26" xfId="12" applyFont="1" applyFill="1" applyBorder="1" applyAlignment="1">
      <alignment horizontal="center" vertical="center"/>
    </xf>
    <xf numFmtId="0" fontId="29" fillId="6" borderId="62"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87" fontId="29" fillId="6" borderId="129"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37" xfId="12" applyFont="1" applyFill="1" applyBorder="1">
      <alignment vertical="center"/>
    </xf>
    <xf numFmtId="0" fontId="29" fillId="6" borderId="52" xfId="12" applyFont="1" applyFill="1" applyBorder="1">
      <alignment vertical="center"/>
    </xf>
    <xf numFmtId="0" fontId="29" fillId="6" borderId="40" xfId="12" applyFont="1" applyFill="1" applyBorder="1">
      <alignment vertical="center"/>
    </xf>
    <xf numFmtId="0" fontId="29" fillId="6" borderId="81" xfId="12" applyFont="1" applyFill="1" applyBorder="1" applyAlignment="1">
      <alignment horizontal="center" vertical="center"/>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31" xfId="12" applyFont="1" applyFill="1" applyBorder="1" applyAlignment="1">
      <alignment horizontal="center" vertical="center" wrapText="1"/>
    </xf>
    <xf numFmtId="0" fontId="31" fillId="6" borderId="42" xfId="12" applyFont="1" applyFill="1" applyBorder="1" applyAlignment="1">
      <alignment horizontal="center" vertical="center"/>
    </xf>
    <xf numFmtId="177" fontId="29" fillId="6" borderId="161"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30"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9" xfId="12" applyFont="1" applyFill="1" applyBorder="1" applyAlignment="1">
      <alignment horizontal="center" vertical="center"/>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0" fontId="29" fillId="6" borderId="38" xfId="12" applyFont="1" applyFill="1" applyBorder="1" applyAlignment="1">
      <alignment horizontal="left" vertical="center"/>
    </xf>
    <xf numFmtId="0" fontId="29" fillId="6" borderId="41"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32" xfId="12" applyFont="1" applyFill="1" applyBorder="1" applyAlignment="1">
      <alignment horizontal="center" vertical="center"/>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4" xfId="12" applyFont="1" applyFill="1" applyBorder="1" applyAlignment="1">
      <alignment horizontal="center" vertical="center"/>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9" xfId="15"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lignment horizontal="left" vertical="center"/>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110" xfId="15"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A24E-4BC9-96E0-6B8F814CD8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69469</c:v>
                </c:pt>
                <c:pt idx="1">
                  <c:v>86934</c:v>
                </c:pt>
                <c:pt idx="2">
                  <c:v>231519</c:v>
                </c:pt>
                <c:pt idx="3">
                  <c:v>92364</c:v>
                </c:pt>
                <c:pt idx="4">
                  <c:v>62706</c:v>
                </c:pt>
              </c:numCache>
            </c:numRef>
          </c:val>
          <c:smooth val="0"/>
          <c:extLst xmlns:c16r2="http://schemas.microsoft.com/office/drawing/2015/06/chart">
            <c:ext xmlns:c16="http://schemas.microsoft.com/office/drawing/2014/chart" uri="{C3380CC4-5D6E-409C-BE32-E72D297353CC}">
              <c16:uniqueId val="{00000001-A24E-4BC9-96E0-6B8F814CD855}"/>
            </c:ext>
          </c:extLst>
        </c:ser>
        <c:dLbls>
          <c:showLegendKey val="0"/>
          <c:showVal val="0"/>
          <c:showCatName val="0"/>
          <c:showSerName val="0"/>
          <c:showPercent val="0"/>
          <c:showBubbleSize val="0"/>
        </c:dLbls>
        <c:marker val="1"/>
        <c:smooth val="0"/>
        <c:axId val="234624400"/>
        <c:axId val="234624792"/>
      </c:lineChart>
      <c:catAx>
        <c:axId val="23462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624792"/>
        <c:crosses val="autoZero"/>
        <c:auto val="1"/>
        <c:lblAlgn val="ctr"/>
        <c:lblOffset val="100"/>
        <c:tickLblSkip val="1"/>
        <c:tickMarkSkip val="1"/>
        <c:noMultiLvlLbl val="0"/>
      </c:catAx>
      <c:valAx>
        <c:axId val="2346247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62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7.0000000000000007E-2</c:v>
                </c:pt>
                <c:pt idx="1">
                  <c:v>1.34</c:v>
                </c:pt>
                <c:pt idx="2">
                  <c:v>2.75</c:v>
                </c:pt>
                <c:pt idx="3">
                  <c:v>2.93</c:v>
                </c:pt>
                <c:pt idx="4">
                  <c:v>2.5299999999999998</c:v>
                </c:pt>
              </c:numCache>
            </c:numRef>
          </c:val>
          <c:extLst xmlns:c16r2="http://schemas.microsoft.com/office/drawing/2015/06/chart">
            <c:ext xmlns:c16="http://schemas.microsoft.com/office/drawing/2014/chart" uri="{C3380CC4-5D6E-409C-BE32-E72D297353CC}">
              <c16:uniqueId val="{00000000-B51F-4C85-8581-FE7A426C94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31.04</c:v>
                </c:pt>
                <c:pt idx="1">
                  <c:v>31.84</c:v>
                </c:pt>
                <c:pt idx="2">
                  <c:v>31.18</c:v>
                </c:pt>
                <c:pt idx="3">
                  <c:v>31.03</c:v>
                </c:pt>
                <c:pt idx="4">
                  <c:v>31.21</c:v>
                </c:pt>
              </c:numCache>
            </c:numRef>
          </c:val>
          <c:extLst xmlns:c16r2="http://schemas.microsoft.com/office/drawing/2015/06/chart">
            <c:ext xmlns:c16="http://schemas.microsoft.com/office/drawing/2014/chart" uri="{C3380CC4-5D6E-409C-BE32-E72D297353CC}">
              <c16:uniqueId val="{00000001-B51F-4C85-8581-FE7A426C94E1}"/>
            </c:ext>
          </c:extLst>
        </c:ser>
        <c:dLbls>
          <c:showLegendKey val="0"/>
          <c:showVal val="0"/>
          <c:showCatName val="0"/>
          <c:showSerName val="0"/>
          <c:showPercent val="0"/>
          <c:showBubbleSize val="0"/>
        </c:dLbls>
        <c:gapWidth val="250"/>
        <c:overlap val="100"/>
        <c:axId val="234625968"/>
        <c:axId val="234625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1.52</c:v>
                </c:pt>
                <c:pt idx="1">
                  <c:v>1.29</c:v>
                </c:pt>
                <c:pt idx="2">
                  <c:v>1.47</c:v>
                </c:pt>
                <c:pt idx="3">
                  <c:v>-0.53</c:v>
                </c:pt>
                <c:pt idx="4">
                  <c:v>-0.37</c:v>
                </c:pt>
              </c:numCache>
            </c:numRef>
          </c:val>
          <c:smooth val="0"/>
          <c:extLst xmlns:c16r2="http://schemas.microsoft.com/office/drawing/2015/06/chart">
            <c:ext xmlns:c16="http://schemas.microsoft.com/office/drawing/2014/chart" uri="{C3380CC4-5D6E-409C-BE32-E72D297353CC}">
              <c16:uniqueId val="{00000002-B51F-4C85-8581-FE7A426C94E1}"/>
            </c:ext>
          </c:extLst>
        </c:ser>
        <c:dLbls>
          <c:showLegendKey val="0"/>
          <c:showVal val="0"/>
          <c:showCatName val="0"/>
          <c:showSerName val="0"/>
          <c:showPercent val="0"/>
          <c:showBubbleSize val="0"/>
        </c:dLbls>
        <c:marker val="1"/>
        <c:smooth val="0"/>
        <c:axId val="234625968"/>
        <c:axId val="234625576"/>
      </c:lineChart>
      <c:catAx>
        <c:axId val="23462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625576"/>
        <c:crosses val="autoZero"/>
        <c:auto val="1"/>
        <c:lblAlgn val="ctr"/>
        <c:lblOffset val="100"/>
        <c:tickLblSkip val="1"/>
        <c:tickMarkSkip val="1"/>
        <c:noMultiLvlLbl val="0"/>
      </c:catAx>
      <c:valAx>
        <c:axId val="234625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62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0.11</c:v>
                </c:pt>
                <c:pt idx="4">
                  <c:v>#N/A</c:v>
                </c:pt>
                <c:pt idx="5">
                  <c:v>0</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0-8710-469D-83A1-B6DCB39EE6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0.21</c:v>
                </c:pt>
                <c:pt idx="1">
                  <c:v>#N/A</c:v>
                </c:pt>
                <c:pt idx="2">
                  <c:v>0.19</c:v>
                </c:pt>
                <c:pt idx="3">
                  <c:v>#N/A</c:v>
                </c:pt>
                <c:pt idx="4">
                  <c:v>0.16</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710-469D-83A1-B6DCB39EE6D3}"/>
            </c:ext>
          </c:extLst>
        </c:ser>
        <c:ser>
          <c:idx val="2"/>
          <c:order val="2"/>
          <c:tx>
            <c:strRef>
              <c:f>データシート!$A$29</c:f>
              <c:strCache>
                <c:ptCount val="1"/>
                <c:pt idx="0">
                  <c:v>国民宿舎事業会計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1.07</c:v>
                </c:pt>
                <c:pt idx="1">
                  <c:v>#N/A</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710-469D-83A1-B6DCB39EE6D3}"/>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3-8710-469D-83A1-B6DCB39EE6D3}"/>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0.28000000000000003</c:v>
                </c:pt>
                <c:pt idx="4">
                  <c:v>#N/A</c:v>
                </c:pt>
                <c:pt idx="5">
                  <c:v>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8710-469D-83A1-B6DCB39EE6D3}"/>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0.09</c:v>
                </c:pt>
                <c:pt idx="4">
                  <c:v>#N/A</c:v>
                </c:pt>
                <c:pt idx="5">
                  <c:v>0.04</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8710-469D-83A1-B6DCB39EE6D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0.26</c:v>
                </c:pt>
                <c:pt idx="6">
                  <c:v>#N/A</c:v>
                </c:pt>
                <c:pt idx="7">
                  <c:v>0.12</c:v>
                </c:pt>
                <c:pt idx="8">
                  <c:v>#N/A</c:v>
                </c:pt>
                <c:pt idx="9">
                  <c:v>0.27</c:v>
                </c:pt>
              </c:numCache>
            </c:numRef>
          </c:val>
          <c:extLst xmlns:c16r2="http://schemas.microsoft.com/office/drawing/2015/06/chart">
            <c:ext xmlns:c16="http://schemas.microsoft.com/office/drawing/2014/chart" uri="{C3380CC4-5D6E-409C-BE32-E72D297353CC}">
              <c16:uniqueId val="{00000006-8710-469D-83A1-B6DCB39EE6D3}"/>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0.21</c:v>
                </c:pt>
                <c:pt idx="2">
                  <c:v>#N/A</c:v>
                </c:pt>
                <c:pt idx="3">
                  <c:v>0.59</c:v>
                </c:pt>
                <c:pt idx="4">
                  <c:v>#N/A</c:v>
                </c:pt>
                <c:pt idx="5">
                  <c:v>1.33</c:v>
                </c:pt>
                <c:pt idx="6">
                  <c:v>#N/A</c:v>
                </c:pt>
                <c:pt idx="7">
                  <c:v>2.4</c:v>
                </c:pt>
                <c:pt idx="8">
                  <c:v>#N/A</c:v>
                </c:pt>
                <c:pt idx="9">
                  <c:v>1.67</c:v>
                </c:pt>
              </c:numCache>
            </c:numRef>
          </c:val>
          <c:extLst xmlns:c16r2="http://schemas.microsoft.com/office/drawing/2015/06/chart">
            <c:ext xmlns:c16="http://schemas.microsoft.com/office/drawing/2014/chart" uri="{C3380CC4-5D6E-409C-BE32-E72D297353CC}">
              <c16:uniqueId val="{00000007-8710-469D-83A1-B6DCB39EE6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0.28000000000000003</c:v>
                </c:pt>
                <c:pt idx="2">
                  <c:v>#N/A</c:v>
                </c:pt>
                <c:pt idx="3">
                  <c:v>1.52</c:v>
                </c:pt>
                <c:pt idx="4">
                  <c:v>#N/A</c:v>
                </c:pt>
                <c:pt idx="5">
                  <c:v>2.91</c:v>
                </c:pt>
                <c:pt idx="6">
                  <c:v>#N/A</c:v>
                </c:pt>
                <c:pt idx="7">
                  <c:v>2.92</c:v>
                </c:pt>
                <c:pt idx="8">
                  <c:v>#N/A</c:v>
                </c:pt>
                <c:pt idx="9">
                  <c:v>2.5299999999999998</c:v>
                </c:pt>
              </c:numCache>
            </c:numRef>
          </c:val>
          <c:extLst xmlns:c16r2="http://schemas.microsoft.com/office/drawing/2015/06/chart">
            <c:ext xmlns:c16="http://schemas.microsoft.com/office/drawing/2014/chart" uri="{C3380CC4-5D6E-409C-BE32-E72D297353CC}">
              <c16:uniqueId val="{00000008-8710-469D-83A1-B6DCB39EE6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8.36</c:v>
                </c:pt>
                <c:pt idx="2">
                  <c:v>#N/A</c:v>
                </c:pt>
                <c:pt idx="3">
                  <c:v>7.91</c:v>
                </c:pt>
                <c:pt idx="4">
                  <c:v>#N/A</c:v>
                </c:pt>
                <c:pt idx="5">
                  <c:v>7.3</c:v>
                </c:pt>
                <c:pt idx="6">
                  <c:v>#N/A</c:v>
                </c:pt>
                <c:pt idx="7">
                  <c:v>7.87</c:v>
                </c:pt>
                <c:pt idx="8">
                  <c:v>#N/A</c:v>
                </c:pt>
                <c:pt idx="9">
                  <c:v>8.15</c:v>
                </c:pt>
              </c:numCache>
            </c:numRef>
          </c:val>
          <c:extLst xmlns:c16r2="http://schemas.microsoft.com/office/drawing/2015/06/chart">
            <c:ext xmlns:c16="http://schemas.microsoft.com/office/drawing/2014/chart" uri="{C3380CC4-5D6E-409C-BE32-E72D297353CC}">
              <c16:uniqueId val="{00000009-8710-469D-83A1-B6DCB39EE6D3}"/>
            </c:ext>
          </c:extLst>
        </c:ser>
        <c:dLbls>
          <c:showLegendKey val="0"/>
          <c:showVal val="0"/>
          <c:showCatName val="0"/>
          <c:showSerName val="0"/>
          <c:showPercent val="0"/>
          <c:showBubbleSize val="0"/>
        </c:dLbls>
        <c:gapWidth val="150"/>
        <c:overlap val="100"/>
        <c:axId val="337192120"/>
        <c:axId val="337190944"/>
      </c:barChart>
      <c:catAx>
        <c:axId val="33719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190944"/>
        <c:crosses val="autoZero"/>
        <c:auto val="1"/>
        <c:lblAlgn val="ctr"/>
        <c:lblOffset val="100"/>
        <c:tickLblSkip val="1"/>
        <c:tickMarkSkip val="1"/>
        <c:noMultiLvlLbl val="0"/>
      </c:catAx>
      <c:valAx>
        <c:axId val="33719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92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507</c:v>
                </c:pt>
                <c:pt idx="5">
                  <c:v>493</c:v>
                </c:pt>
                <c:pt idx="8">
                  <c:v>478</c:v>
                </c:pt>
                <c:pt idx="11">
                  <c:v>457</c:v>
                </c:pt>
                <c:pt idx="14">
                  <c:v>482</c:v>
                </c:pt>
              </c:numCache>
            </c:numRef>
          </c:val>
          <c:extLst xmlns:c16r2="http://schemas.microsoft.com/office/drawing/2015/06/chart">
            <c:ext xmlns:c16="http://schemas.microsoft.com/office/drawing/2014/chart" uri="{C3380CC4-5D6E-409C-BE32-E72D297353CC}">
              <c16:uniqueId val="{00000000-2049-4B57-B2F5-62438767D4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2049-4B57-B2F5-62438767D4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049-4B57-B2F5-62438767D4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15</c:v>
                </c:pt>
                <c:pt idx="6">
                  <c:v>13</c:v>
                </c:pt>
                <c:pt idx="9">
                  <c:v>14</c:v>
                </c:pt>
                <c:pt idx="12">
                  <c:v>16</c:v>
                </c:pt>
              </c:numCache>
            </c:numRef>
          </c:val>
          <c:extLst xmlns:c16r2="http://schemas.microsoft.com/office/drawing/2015/06/chart">
            <c:ext xmlns:c16="http://schemas.microsoft.com/office/drawing/2014/chart" uri="{C3380CC4-5D6E-409C-BE32-E72D297353CC}">
              <c16:uniqueId val="{00000003-2049-4B57-B2F5-62438767D4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206</c:v>
                </c:pt>
                <c:pt idx="3">
                  <c:v>199</c:v>
                </c:pt>
                <c:pt idx="6">
                  <c:v>222</c:v>
                </c:pt>
                <c:pt idx="9">
                  <c:v>215</c:v>
                </c:pt>
                <c:pt idx="12">
                  <c:v>207</c:v>
                </c:pt>
              </c:numCache>
            </c:numRef>
          </c:val>
          <c:extLst xmlns:c16r2="http://schemas.microsoft.com/office/drawing/2015/06/chart">
            <c:ext xmlns:c16="http://schemas.microsoft.com/office/drawing/2014/chart" uri="{C3380CC4-5D6E-409C-BE32-E72D297353CC}">
              <c16:uniqueId val="{00000004-2049-4B57-B2F5-62438767D4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49-4B57-B2F5-62438767D4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049-4B57-B2F5-62438767D4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581</c:v>
                </c:pt>
                <c:pt idx="3">
                  <c:v>524</c:v>
                </c:pt>
                <c:pt idx="6">
                  <c:v>449</c:v>
                </c:pt>
                <c:pt idx="9">
                  <c:v>437</c:v>
                </c:pt>
                <c:pt idx="12">
                  <c:v>529</c:v>
                </c:pt>
              </c:numCache>
            </c:numRef>
          </c:val>
          <c:extLst xmlns:c16r2="http://schemas.microsoft.com/office/drawing/2015/06/chart">
            <c:ext xmlns:c16="http://schemas.microsoft.com/office/drawing/2014/chart" uri="{C3380CC4-5D6E-409C-BE32-E72D297353CC}">
              <c16:uniqueId val="{00000007-2049-4B57-B2F5-62438767D4BF}"/>
            </c:ext>
          </c:extLst>
        </c:ser>
        <c:dLbls>
          <c:showLegendKey val="0"/>
          <c:showVal val="0"/>
          <c:showCatName val="0"/>
          <c:showSerName val="0"/>
          <c:showPercent val="0"/>
          <c:showBubbleSize val="0"/>
        </c:dLbls>
        <c:gapWidth val="100"/>
        <c:overlap val="100"/>
        <c:axId val="337190160"/>
        <c:axId val="337191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293</c:v>
                </c:pt>
                <c:pt idx="2">
                  <c:v>#N/A</c:v>
                </c:pt>
                <c:pt idx="3">
                  <c:v>#N/A</c:v>
                </c:pt>
                <c:pt idx="4">
                  <c:v>246</c:v>
                </c:pt>
                <c:pt idx="5">
                  <c:v>#N/A</c:v>
                </c:pt>
                <c:pt idx="6">
                  <c:v>#N/A</c:v>
                </c:pt>
                <c:pt idx="7">
                  <c:v>207</c:v>
                </c:pt>
                <c:pt idx="8">
                  <c:v>#N/A</c:v>
                </c:pt>
                <c:pt idx="9">
                  <c:v>#N/A</c:v>
                </c:pt>
                <c:pt idx="10">
                  <c:v>209</c:v>
                </c:pt>
                <c:pt idx="11">
                  <c:v>#N/A</c:v>
                </c:pt>
                <c:pt idx="12">
                  <c:v>#N/A</c:v>
                </c:pt>
                <c:pt idx="13">
                  <c:v>270</c:v>
                </c:pt>
                <c:pt idx="14">
                  <c:v>#N/A</c:v>
                </c:pt>
              </c:numCache>
            </c:numRef>
          </c:val>
          <c:smooth val="0"/>
          <c:extLst xmlns:c16r2="http://schemas.microsoft.com/office/drawing/2015/06/chart">
            <c:ext xmlns:c16="http://schemas.microsoft.com/office/drawing/2014/chart" uri="{C3380CC4-5D6E-409C-BE32-E72D297353CC}">
              <c16:uniqueId val="{00000008-2049-4B57-B2F5-62438767D4BF}"/>
            </c:ext>
          </c:extLst>
        </c:ser>
        <c:dLbls>
          <c:showLegendKey val="0"/>
          <c:showVal val="0"/>
          <c:showCatName val="0"/>
          <c:showSerName val="0"/>
          <c:showPercent val="0"/>
          <c:showBubbleSize val="0"/>
        </c:dLbls>
        <c:marker val="1"/>
        <c:smooth val="0"/>
        <c:axId val="337190160"/>
        <c:axId val="337191336"/>
      </c:lineChart>
      <c:catAx>
        <c:axId val="33719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191336"/>
        <c:crosses val="autoZero"/>
        <c:auto val="1"/>
        <c:lblAlgn val="ctr"/>
        <c:lblOffset val="100"/>
        <c:tickLblSkip val="1"/>
        <c:tickMarkSkip val="1"/>
        <c:noMultiLvlLbl val="0"/>
      </c:catAx>
      <c:valAx>
        <c:axId val="33719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9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5056</c:v>
                </c:pt>
                <c:pt idx="5">
                  <c:v>5458</c:v>
                </c:pt>
                <c:pt idx="8">
                  <c:v>5665</c:v>
                </c:pt>
                <c:pt idx="11">
                  <c:v>5608</c:v>
                </c:pt>
                <c:pt idx="14">
                  <c:v>5625</c:v>
                </c:pt>
              </c:numCache>
            </c:numRef>
          </c:val>
          <c:extLst xmlns:c16r2="http://schemas.microsoft.com/office/drawing/2015/06/chart">
            <c:ext xmlns:c16="http://schemas.microsoft.com/office/drawing/2014/chart" uri="{C3380CC4-5D6E-409C-BE32-E72D297353CC}">
              <c16:uniqueId val="{00000000-C29B-4FC5-AE57-B2E91E2B03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c:v>
                </c:pt>
                <c:pt idx="5">
                  <c:v>11</c:v>
                </c:pt>
                <c:pt idx="8">
                  <c:v>3</c:v>
                </c:pt>
                <c:pt idx="11">
                  <c:v>0</c:v>
                </c:pt>
                <c:pt idx="14">
                  <c:v>0</c:v>
                </c:pt>
              </c:numCache>
            </c:numRef>
          </c:val>
          <c:extLst xmlns:c16r2="http://schemas.microsoft.com/office/drawing/2015/06/chart">
            <c:ext xmlns:c16="http://schemas.microsoft.com/office/drawing/2014/chart" uri="{C3380CC4-5D6E-409C-BE32-E72D297353CC}">
              <c16:uniqueId val="{00000001-C29B-4FC5-AE57-B2E91E2B03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2209</c:v>
                </c:pt>
                <c:pt idx="5">
                  <c:v>1988</c:v>
                </c:pt>
                <c:pt idx="8">
                  <c:v>2285</c:v>
                </c:pt>
                <c:pt idx="11">
                  <c:v>2332</c:v>
                </c:pt>
                <c:pt idx="14">
                  <c:v>2513</c:v>
                </c:pt>
              </c:numCache>
            </c:numRef>
          </c:val>
          <c:extLst xmlns:c16r2="http://schemas.microsoft.com/office/drawing/2015/06/chart">
            <c:ext xmlns:c16="http://schemas.microsoft.com/office/drawing/2014/chart" uri="{C3380CC4-5D6E-409C-BE32-E72D297353CC}">
              <c16:uniqueId val="{00000002-C29B-4FC5-AE57-B2E91E2B03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29B-4FC5-AE57-B2E91E2B03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29B-4FC5-AE57-B2E91E2B03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9B-4FC5-AE57-B2E91E2B03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813</c:v>
                </c:pt>
                <c:pt idx="3">
                  <c:v>745</c:v>
                </c:pt>
                <c:pt idx="6">
                  <c:v>660</c:v>
                </c:pt>
                <c:pt idx="9">
                  <c:v>632</c:v>
                </c:pt>
                <c:pt idx="12">
                  <c:v>697</c:v>
                </c:pt>
              </c:numCache>
            </c:numRef>
          </c:val>
          <c:extLst xmlns:c16r2="http://schemas.microsoft.com/office/drawing/2015/06/chart">
            <c:ext xmlns:c16="http://schemas.microsoft.com/office/drawing/2014/chart" uri="{C3380CC4-5D6E-409C-BE32-E72D297353CC}">
              <c16:uniqueId val="{00000006-C29B-4FC5-AE57-B2E91E2B03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c:v>
                </c:pt>
                <c:pt idx="3">
                  <c:v>103</c:v>
                </c:pt>
                <c:pt idx="6">
                  <c:v>93</c:v>
                </c:pt>
                <c:pt idx="9">
                  <c:v>86</c:v>
                </c:pt>
                <c:pt idx="12">
                  <c:v>83</c:v>
                </c:pt>
              </c:numCache>
            </c:numRef>
          </c:val>
          <c:extLst xmlns:c16r2="http://schemas.microsoft.com/office/drawing/2015/06/chart">
            <c:ext xmlns:c16="http://schemas.microsoft.com/office/drawing/2014/chart" uri="{C3380CC4-5D6E-409C-BE32-E72D297353CC}">
              <c16:uniqueId val="{00000007-C29B-4FC5-AE57-B2E91E2B03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1839</c:v>
                </c:pt>
                <c:pt idx="3">
                  <c:v>1707</c:v>
                </c:pt>
                <c:pt idx="6">
                  <c:v>1688</c:v>
                </c:pt>
                <c:pt idx="9">
                  <c:v>1614</c:v>
                </c:pt>
                <c:pt idx="12">
                  <c:v>1550</c:v>
                </c:pt>
              </c:numCache>
            </c:numRef>
          </c:val>
          <c:extLst xmlns:c16r2="http://schemas.microsoft.com/office/drawing/2015/06/chart">
            <c:ext xmlns:c16="http://schemas.microsoft.com/office/drawing/2014/chart" uri="{C3380CC4-5D6E-409C-BE32-E72D297353CC}">
              <c16:uniqueId val="{00000008-C29B-4FC5-AE57-B2E91E2B03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29B-4FC5-AE57-B2E91E2B03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4081</c:v>
                </c:pt>
                <c:pt idx="3">
                  <c:v>4106</c:v>
                </c:pt>
                <c:pt idx="6">
                  <c:v>5210</c:v>
                </c:pt>
                <c:pt idx="9">
                  <c:v>5191</c:v>
                </c:pt>
                <c:pt idx="12">
                  <c:v>5073</c:v>
                </c:pt>
              </c:numCache>
            </c:numRef>
          </c:val>
          <c:extLst xmlns:c16r2="http://schemas.microsoft.com/office/drawing/2015/06/chart">
            <c:ext xmlns:c16="http://schemas.microsoft.com/office/drawing/2014/chart" uri="{C3380CC4-5D6E-409C-BE32-E72D297353CC}">
              <c16:uniqueId val="{0000000A-C29B-4FC5-AE57-B2E91E2B037F}"/>
            </c:ext>
          </c:extLst>
        </c:ser>
        <c:dLbls>
          <c:showLegendKey val="0"/>
          <c:showVal val="0"/>
          <c:showCatName val="0"/>
          <c:showSerName val="0"/>
          <c:showPercent val="0"/>
          <c:showBubbleSize val="0"/>
        </c:dLbls>
        <c:gapWidth val="100"/>
        <c:overlap val="100"/>
        <c:axId val="337186240"/>
        <c:axId val="337192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29B-4FC5-AE57-B2E91E2B037F}"/>
            </c:ext>
          </c:extLst>
        </c:ser>
        <c:dLbls>
          <c:showLegendKey val="0"/>
          <c:showVal val="0"/>
          <c:showCatName val="0"/>
          <c:showSerName val="0"/>
          <c:showPercent val="0"/>
          <c:showBubbleSize val="0"/>
        </c:dLbls>
        <c:marker val="1"/>
        <c:smooth val="0"/>
        <c:axId val="337186240"/>
        <c:axId val="337192904"/>
      </c:lineChart>
      <c:catAx>
        <c:axId val="33718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192904"/>
        <c:crosses val="autoZero"/>
        <c:auto val="1"/>
        <c:lblAlgn val="ctr"/>
        <c:lblOffset val="100"/>
        <c:tickLblSkip val="1"/>
        <c:tickMarkSkip val="1"/>
        <c:noMultiLvlLbl val="0"/>
      </c:catAx>
      <c:valAx>
        <c:axId val="337192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8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916</c:v>
                </c:pt>
                <c:pt idx="1">
                  <c:v>897</c:v>
                </c:pt>
                <c:pt idx="2">
                  <c:v>898</c:v>
                </c:pt>
              </c:numCache>
            </c:numRef>
          </c:val>
          <c:extLst xmlns:c16r2="http://schemas.microsoft.com/office/drawing/2015/06/chart">
            <c:ext xmlns:c16="http://schemas.microsoft.com/office/drawing/2014/chart" uri="{C3380CC4-5D6E-409C-BE32-E72D297353CC}">
              <c16:uniqueId val="{00000000-4965-4EC7-B101-55062196D2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694</c:v>
                </c:pt>
                <c:pt idx="1">
                  <c:v>794</c:v>
                </c:pt>
                <c:pt idx="2">
                  <c:v>873</c:v>
                </c:pt>
              </c:numCache>
            </c:numRef>
          </c:val>
          <c:extLst xmlns:c16r2="http://schemas.microsoft.com/office/drawing/2015/06/chart">
            <c:ext xmlns:c16="http://schemas.microsoft.com/office/drawing/2014/chart" uri="{C3380CC4-5D6E-409C-BE32-E72D297353CC}">
              <c16:uniqueId val="{00000001-4965-4EC7-B101-55062196D2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813</c:v>
                </c:pt>
                <c:pt idx="1">
                  <c:v>836</c:v>
                </c:pt>
                <c:pt idx="2">
                  <c:v>926</c:v>
                </c:pt>
              </c:numCache>
            </c:numRef>
          </c:val>
          <c:extLst xmlns:c16r2="http://schemas.microsoft.com/office/drawing/2015/06/chart">
            <c:ext xmlns:c16="http://schemas.microsoft.com/office/drawing/2014/chart" uri="{C3380CC4-5D6E-409C-BE32-E72D297353CC}">
              <c16:uniqueId val="{00000002-4965-4EC7-B101-55062196D2D1}"/>
            </c:ext>
          </c:extLst>
        </c:ser>
        <c:dLbls>
          <c:showLegendKey val="0"/>
          <c:showVal val="0"/>
          <c:showCatName val="0"/>
          <c:showSerName val="0"/>
          <c:showPercent val="0"/>
          <c:showBubbleSize val="0"/>
        </c:dLbls>
        <c:gapWidth val="120"/>
        <c:overlap val="100"/>
        <c:axId val="337192512"/>
        <c:axId val="337188984"/>
      </c:barChart>
      <c:catAx>
        <c:axId val="3371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7188984"/>
        <c:crosses val="autoZero"/>
        <c:auto val="1"/>
        <c:lblAlgn val="ctr"/>
        <c:lblOffset val="100"/>
        <c:tickLblSkip val="1"/>
        <c:tickMarkSkip val="1"/>
        <c:noMultiLvlLbl val="0"/>
      </c:catAx>
      <c:valAx>
        <c:axId val="337188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71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10-45CA-BFD7-8A4784C8D9D4}"/>
                </c:ext>
                <c:ext xmlns:c15="http://schemas.microsoft.com/office/drawing/2012/chart" uri="{CE6537A1-D6FC-4f65-9D91-7224C49458BB}">
                  <c15:dlblFieldTable>
                    <c15:dlblFTEntry>
                      <c15:txfldGUID>{3231DFCC-773D-4645-AB4C-2ADFFC38A1DC}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10-45CA-BFD7-8A4784C8D9D4}"/>
                </c:ext>
                <c:ext xmlns:c15="http://schemas.microsoft.com/office/drawing/2012/chart" uri="{CE6537A1-D6FC-4f65-9D91-7224C49458BB}">
                  <c15:dlblFieldTable>
                    <c15:dlblFTEntry>
                      <c15:txfldGUID>{750C1FFA-24E7-45C4-A686-A4872998BB80}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10-45CA-BFD7-8A4784C8D9D4}"/>
                </c:ext>
                <c:ext xmlns:c15="http://schemas.microsoft.com/office/drawing/2012/chart" uri="{CE6537A1-D6FC-4f65-9D91-7224C49458BB}">
                  <c15:dlblFieldTable>
                    <c15:dlblFTEntry>
                      <c15:txfldGUID>{79D2E83C-1DF1-4786-8D4E-C3BB2FD3975E}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10-45CA-BFD7-8A4784C8D9D4}"/>
                </c:ext>
                <c:ext xmlns:c15="http://schemas.microsoft.com/office/drawing/2012/chart" uri="{CE6537A1-D6FC-4f65-9D91-7224C49458BB}">
                  <c15:dlblFieldTable>
                    <c15:dlblFTEntry>
                      <c15:txfldGUID>{D7B1667A-ED65-40DC-9B5A-CC94F30F0EA4}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10-45CA-BFD7-8A4784C8D9D4}"/>
                </c:ext>
                <c:ext xmlns:c15="http://schemas.microsoft.com/office/drawing/2012/chart" uri="{CE6537A1-D6FC-4f65-9D91-7224C49458BB}">
                  <c15:dlblFieldTable>
                    <c15:dlblFTEntry>
                      <c15:txfldGUID>{40E7238A-E712-4C8D-A995-733BC27F8FD9}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10-45CA-BFD7-8A4784C8D9D4}"/>
                </c:ext>
                <c:ext xmlns:c15="http://schemas.microsoft.com/office/drawing/2012/chart" uri="{CE6537A1-D6FC-4f65-9D91-7224C49458BB}">
                  <c15:dlblFieldTable>
                    <c15:dlblFTEntry>
                      <c15:txfldGUID>{3D5A1A08-1D1B-4952-81AF-6791D8361AA7}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10-45CA-BFD7-8A4784C8D9D4}"/>
                </c:ext>
                <c:ext xmlns:c15="http://schemas.microsoft.com/office/drawing/2012/chart" uri="{CE6537A1-D6FC-4f65-9D91-7224C49458BB}">
                  <c15:dlblFieldTable>
                    <c15:dlblFTEntry>
                      <c15:txfldGUID>{5A535826-29A1-46C2-BC13-3711DEE97E7A}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10-45CA-BFD7-8A4784C8D9D4}"/>
                </c:ext>
                <c:ext xmlns:c15="http://schemas.microsoft.com/office/drawing/2012/chart" uri="{CE6537A1-D6FC-4f65-9D91-7224C49458BB}">
                  <c15:dlblFieldTable>
                    <c15:dlblFTEntry>
                      <c15:txfldGUID>{52823FAD-1CAC-4E9C-B6C5-308C41AB4B07}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10-45CA-BFD7-8A4784C8D9D4}"/>
                </c:ext>
                <c:ext xmlns:c15="http://schemas.microsoft.com/office/drawing/2012/chart" uri="{CE6537A1-D6FC-4f65-9D91-7224C49458BB}">
                  <c15:dlblFieldTable>
                    <c15:dlblFTEntry>
                      <c15:txfldGUID>{3C1DBBDD-5604-41A0-AFEB-37D8819E6F5F}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410-45CA-BFD7-8A4784C8D9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10-45CA-BFD7-8A4784C8D9D4}"/>
                </c:ext>
                <c:ext xmlns:c15="http://schemas.microsoft.com/office/drawing/2012/chart" uri="{CE6537A1-D6FC-4f65-9D91-7224C49458BB}">
                  <c15:dlblFieldTable>
                    <c15:dlblFTEntry>
                      <c15:txfldGUID>{F8023F78-6B65-49D3-B050-8238269A1EDC}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10-45CA-BFD7-8A4784C8D9D4}"/>
                </c:ext>
                <c:ext xmlns:c15="http://schemas.microsoft.com/office/drawing/2012/chart" uri="{CE6537A1-D6FC-4f65-9D91-7224C49458BB}">
                  <c15:dlblFieldTable>
                    <c15:dlblFTEntry>
                      <c15:txfldGUID>{B1E3A855-43BF-4B54-B4E7-FE53653673D6}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10-45CA-BFD7-8A4784C8D9D4}"/>
                </c:ext>
                <c:ext xmlns:c15="http://schemas.microsoft.com/office/drawing/2012/chart" uri="{CE6537A1-D6FC-4f65-9D91-7224C49458BB}">
                  <c15:dlblFieldTable>
                    <c15:dlblFTEntry>
                      <c15:txfldGUID>{48DAC295-CF10-4ABE-B672-AE29F5148732}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10-45CA-BFD7-8A4784C8D9D4}"/>
                </c:ext>
                <c:ext xmlns:c15="http://schemas.microsoft.com/office/drawing/2012/chart" uri="{CE6537A1-D6FC-4f65-9D91-7224C49458BB}">
                  <c15:dlblFieldTable>
                    <c15:dlblFTEntry>
                      <c15:txfldGUID>{D7EAC7C6-ADC8-4B37-9253-83EDE525F296}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10-45CA-BFD7-8A4784C8D9D4}"/>
                </c:ext>
                <c:ext xmlns:c15="http://schemas.microsoft.com/office/drawing/2012/chart" uri="{CE6537A1-D6FC-4f65-9D91-7224C49458BB}">
                  <c15:dlblFieldTable>
                    <c15:dlblFTEntry>
                      <c15:txfldGUID>{598750DA-8381-4C09-BD43-BE32AD47AE75}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10-45CA-BFD7-8A4784C8D9D4}"/>
                </c:ext>
                <c:ext xmlns:c15="http://schemas.microsoft.com/office/drawing/2012/chart" uri="{CE6537A1-D6FC-4f65-9D91-7224C49458BB}">
                  <c15:dlblFieldTable>
                    <c15:dlblFTEntry>
                      <c15:txfldGUID>{F1D9431C-9286-4C38-9050-4EB785147CE4}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10-45CA-BFD7-8A4784C8D9D4}"/>
                </c:ext>
                <c:ext xmlns:c15="http://schemas.microsoft.com/office/drawing/2012/chart" uri="{CE6537A1-D6FC-4f65-9D91-7224C49458BB}">
                  <c15:dlblFieldTable>
                    <c15:dlblFTEntry>
                      <c15:txfldGUID>{9E4A55EA-D7D1-471D-B025-6553A25D5D4D}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10-45CA-BFD7-8A4784C8D9D4}"/>
                </c:ext>
                <c:ext xmlns:c15="http://schemas.microsoft.com/office/drawing/2012/chart" uri="{CE6537A1-D6FC-4f65-9D91-7224C49458BB}">
                  <c15:layout/>
                  <c15:dlblFieldTable>
                    <c15:dlblFTEntry>
                      <c15:txfldGUID>{859BED44-BB4B-472E-911D-81AECED841C3}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10-45CA-BFD7-8A4784C8D9D4}"/>
                </c:ext>
                <c:ext xmlns:c15="http://schemas.microsoft.com/office/drawing/2012/chart" uri="{CE6537A1-D6FC-4f65-9D91-7224C49458BB}">
                  <c15:dlblFieldTable>
                    <c15:dlblFTEntry>
                      <c15:txfldGUID>{1EABBA91-1571-4E23-B569-273CF6831C9B}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numCache>
            </c:numRef>
          </c:xVal>
          <c:yVal>
            <c:numRef>
              <c:f>公会計指標分析・財政指標組合せ分析表!$BP$55:$DC$55</c:f>
              <c:numCache>
                <c:formatCode>#,##0.0;"▲ "#,##0.0</c:formatCode>
                <c:ptCount val="40"/>
                <c:pt idx="24">
                  <c:v>25.4</c:v>
                </c:pt>
              </c:numCache>
            </c:numRef>
          </c:yVal>
          <c:smooth val="0"/>
          <c:extLst xmlns:c16r2="http://schemas.microsoft.com/office/drawing/2015/06/chart">
            <c:ext xmlns:c16="http://schemas.microsoft.com/office/drawing/2014/chart" uri="{C3380CC4-5D6E-409C-BE32-E72D297353CC}">
              <c16:uniqueId val="{00000013-7410-45CA-BFD7-8A4784C8D9D4}"/>
            </c:ext>
          </c:extLst>
        </c:ser>
        <c:dLbls>
          <c:showLegendKey val="0"/>
          <c:showVal val="1"/>
          <c:showCatName val="0"/>
          <c:showSerName val="0"/>
          <c:showPercent val="0"/>
          <c:showBubbleSize val="0"/>
        </c:dLbls>
        <c:axId val="337185456"/>
        <c:axId val="337186632"/>
      </c:scatterChart>
      <c:valAx>
        <c:axId val="337185456"/>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186632"/>
        <c:crosses val="autoZero"/>
        <c:crossBetween val="midCat"/>
      </c:valAx>
      <c:valAx>
        <c:axId val="337186632"/>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185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67-4289-9FD6-736C9155D130}"/>
                </c:ext>
                <c:ext xmlns:c15="http://schemas.microsoft.com/office/drawing/2012/chart" uri="{CE6537A1-D6FC-4f65-9D91-7224C49458BB}">
                  <c15:dlblFieldTable>
                    <c15:dlblFTEntry>
                      <c15:txfldGUID>{A14C40C4-4EA1-4CEC-871A-04005BF864AB}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67-4289-9FD6-736C9155D130}"/>
                </c:ext>
                <c:ext xmlns:c15="http://schemas.microsoft.com/office/drawing/2012/chart" uri="{CE6537A1-D6FC-4f65-9D91-7224C49458BB}">
                  <c15:dlblFieldTable>
                    <c15:dlblFTEntry>
                      <c15:txfldGUID>{CC3F0820-E397-4FC0-A37A-9996A45C79A9}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67-4289-9FD6-736C9155D130}"/>
                </c:ext>
                <c:ext xmlns:c15="http://schemas.microsoft.com/office/drawing/2012/chart" uri="{CE6537A1-D6FC-4f65-9D91-7224C49458BB}">
                  <c15:dlblFieldTable>
                    <c15:dlblFTEntry>
                      <c15:txfldGUID>{D68D9F7B-431B-4FC1-B52C-3496B5928161}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67-4289-9FD6-736C9155D130}"/>
                </c:ext>
                <c:ext xmlns:c15="http://schemas.microsoft.com/office/drawing/2012/chart" uri="{CE6537A1-D6FC-4f65-9D91-7224C49458BB}">
                  <c15:dlblFieldTable>
                    <c15:dlblFTEntry>
                      <c15:txfldGUID>{301D18E9-9F09-4B85-9B68-0E59FECAD4D3}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67-4289-9FD6-736C9155D130}"/>
                </c:ext>
                <c:ext xmlns:c15="http://schemas.microsoft.com/office/drawing/2012/chart" uri="{CE6537A1-D6FC-4f65-9D91-7224C49458BB}">
                  <c15:dlblFieldTable>
                    <c15:dlblFTEntry>
                      <c15:txfldGUID>{B9B72E01-423B-4CE4-B6FD-D7A9958FE4C7}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67-4289-9FD6-736C9155D130}"/>
                </c:ext>
                <c:ext xmlns:c15="http://schemas.microsoft.com/office/drawing/2012/chart" uri="{CE6537A1-D6FC-4f65-9D91-7224C49458BB}">
                  <c15:dlblFieldTable>
                    <c15:dlblFTEntry>
                      <c15:txfldGUID>{5B78C13F-0D78-4151-8D0F-84FE854A111A}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67-4289-9FD6-736C9155D130}"/>
                </c:ext>
                <c:ext xmlns:c15="http://schemas.microsoft.com/office/drawing/2012/chart" uri="{CE6537A1-D6FC-4f65-9D91-7224C49458BB}">
                  <c15:dlblFieldTable>
                    <c15:dlblFTEntry>
                      <c15:txfldGUID>{E0F7404E-A402-4FFD-8389-66DC12D7998D}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67-4289-9FD6-736C9155D130}"/>
                </c:ext>
                <c:ext xmlns:c15="http://schemas.microsoft.com/office/drawing/2012/chart" uri="{CE6537A1-D6FC-4f65-9D91-7224C49458BB}">
                  <c15:dlblFieldTable>
                    <c15:dlblFTEntry>
                      <c15:txfldGUID>{F7B28493-C2AF-41E6-ABA7-C730AB890EDA}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67-4289-9FD6-736C9155D130}"/>
                </c:ext>
                <c:ext xmlns:c15="http://schemas.microsoft.com/office/drawing/2012/chart" uri="{CE6537A1-D6FC-4f65-9D91-7224C49458BB}">
                  <c15:dlblFieldTable>
                    <c15:dlblFTEntry>
                      <c15:txfldGUID>{C0C99359-6E88-4230-B965-FC90838828BF}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11.2</c:v>
                </c:pt>
                <c:pt idx="16">
                  <c:v>10.1</c:v>
                </c:pt>
                <c:pt idx="24">
                  <c:v>9</c:v>
                </c:pt>
                <c:pt idx="32">
                  <c:v>9.4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A67-4289-9FD6-736C9155D1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67-4289-9FD6-736C9155D130}"/>
                </c:ext>
                <c:ext xmlns:c15="http://schemas.microsoft.com/office/drawing/2012/chart" uri="{CE6537A1-D6FC-4f65-9D91-7224C49458BB}">
                  <c15:layout/>
                  <c15:dlblFieldTable>
                    <c15:dlblFTEntry>
                      <c15:txfldGUID>{2AD17893-F421-4C49-AF0B-90FC7C0DF46A}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67-4289-9FD6-736C9155D130}"/>
                </c:ext>
                <c:ext xmlns:c15="http://schemas.microsoft.com/office/drawing/2012/chart" uri="{CE6537A1-D6FC-4f65-9D91-7224C49458BB}">
                  <c15:dlblFieldTable>
                    <c15:dlblFTEntry>
                      <c15:txfldGUID>{48F144D3-E7D9-4DFB-8FEE-ADF2353EC08C}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67-4289-9FD6-736C9155D130}"/>
                </c:ext>
                <c:ext xmlns:c15="http://schemas.microsoft.com/office/drawing/2012/chart" uri="{CE6537A1-D6FC-4f65-9D91-7224C49458BB}">
                  <c15:dlblFieldTable>
                    <c15:dlblFTEntry>
                      <c15:txfldGUID>{410D5097-F396-4FE2-A0B2-3714189EFFFE}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67-4289-9FD6-736C9155D130}"/>
                </c:ext>
                <c:ext xmlns:c15="http://schemas.microsoft.com/office/drawing/2012/chart" uri="{CE6537A1-D6FC-4f65-9D91-7224C49458BB}">
                  <c15:dlblFieldTable>
                    <c15:dlblFTEntry>
                      <c15:txfldGUID>{C2493B30-BD92-4B40-929F-20CEC80BE3AC}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67-4289-9FD6-736C9155D130}"/>
                </c:ext>
                <c:ext xmlns:c15="http://schemas.microsoft.com/office/drawing/2012/chart" uri="{CE6537A1-D6FC-4f65-9D91-7224C49458BB}">
                  <c15:dlblFieldTable>
                    <c15:dlblFTEntry>
                      <c15:txfldGUID>{4EF53ACB-2C38-47CA-8C56-632B62C58036}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67-4289-9FD6-736C9155D130}"/>
                </c:ext>
                <c:ext xmlns:c15="http://schemas.microsoft.com/office/drawing/2012/chart" uri="{CE6537A1-D6FC-4f65-9D91-7224C49458BB}">
                  <c15:layout/>
                  <c15:dlblFieldTable>
                    <c15:dlblFTEntry>
                      <c15:txfldGUID>{FFF0BC48-B922-4276-ACB6-CC1241B432F7}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67-4289-9FD6-736C9155D130}"/>
                </c:ext>
                <c:ext xmlns:c15="http://schemas.microsoft.com/office/drawing/2012/chart" uri="{CE6537A1-D6FC-4f65-9D91-7224C49458BB}">
                  <c15:layout/>
                  <c15:dlblFieldTable>
                    <c15:dlblFTEntry>
                      <c15:txfldGUID>{2E6EC371-EC45-4A5A-9FED-84839B37B0F6}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67-4289-9FD6-736C9155D130}"/>
                </c:ext>
                <c:ext xmlns:c15="http://schemas.microsoft.com/office/drawing/2012/chart" uri="{CE6537A1-D6FC-4f65-9D91-7224C49458BB}">
                  <c15:layout/>
                  <c15:dlblFieldTable>
                    <c15:dlblFTEntry>
                      <c15:txfldGUID>{A26C86F5-DF7C-4EDA-8C00-C06C9E1634B8}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67-4289-9FD6-736C9155D130}"/>
                </c:ext>
                <c:ext xmlns:c15="http://schemas.microsoft.com/office/drawing/2012/chart" uri="{CE6537A1-D6FC-4f65-9D91-7224C49458BB}">
                  <c15:layout/>
                  <c15:dlblFieldTable>
                    <c15:dlblFTEntry>
                      <c15:txfldGUID>{8FD708D7-B06D-4505-994D-C9FAA80BC8BD}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1A67-4289-9FD6-736C9155D130}"/>
            </c:ext>
          </c:extLst>
        </c:ser>
        <c:dLbls>
          <c:showLegendKey val="0"/>
          <c:showVal val="1"/>
          <c:showCatName val="0"/>
          <c:showSerName val="0"/>
          <c:showPercent val="0"/>
          <c:showBubbleSize val="0"/>
        </c:dLbls>
        <c:axId val="337188592"/>
        <c:axId val="337187024"/>
      </c:scatterChart>
      <c:valAx>
        <c:axId val="337188592"/>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7187024"/>
        <c:crosses val="autoZero"/>
        <c:crossBetween val="midCat"/>
      </c:valAx>
      <c:valAx>
        <c:axId val="337187024"/>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188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人口の減少（毎年約</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人減）及び全国平均を上回る高齢化率（平成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月１日時点</a:t>
          </a:r>
          <a:r>
            <a:rPr kumimoji="1" lang="en-US" altLang="ja-JP" sz="1300" baseline="0">
              <a:latin typeface="ＭＳ Ｐゴシック" panose="020B0600070205080204" pitchFamily="50" charset="-128"/>
              <a:ea typeface="ＭＳ Ｐゴシック" panose="020B0600070205080204" pitchFamily="50" charset="-128"/>
            </a:rPr>
            <a:t>37.9</a:t>
          </a:r>
          <a:r>
            <a:rPr kumimoji="1" lang="ja-JP" altLang="en-US" sz="1300" baseline="0">
              <a:latin typeface="ＭＳ Ｐゴシック" panose="020B0600070205080204" pitchFamily="50" charset="-128"/>
              <a:ea typeface="ＭＳ Ｐゴシック" panose="020B0600070205080204" pitchFamily="50" charset="-128"/>
            </a:rPr>
            <a:t>％（全国平均</a:t>
          </a:r>
          <a:r>
            <a:rPr kumimoji="1" lang="en-US" altLang="ja-JP" sz="1300" baseline="0">
              <a:latin typeface="ＭＳ Ｐゴシック" panose="020B0600070205080204" pitchFamily="50" charset="-128"/>
              <a:ea typeface="ＭＳ Ｐゴシック" panose="020B0600070205080204" pitchFamily="50" charset="-128"/>
            </a:rPr>
            <a:t>27.7</a:t>
          </a:r>
          <a:r>
            <a:rPr kumimoji="1" lang="ja-JP" altLang="en-US" sz="1300" baseline="0">
              <a:latin typeface="ＭＳ Ｐゴシック" panose="020B0600070205080204" pitchFamily="50" charset="-128"/>
              <a:ea typeface="ＭＳ Ｐゴシック" panose="020B0600070205080204" pitchFamily="50" charset="-128"/>
            </a:rPr>
            <a:t>％））の上昇が続いていることに加えて、本町の基幹産業である温泉を軸とした観光業も回復傾向にないことから、財政基盤が弱く、依然として類似団体平均を大きく下回っている。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このような状況を踏まえ、「三朝町総合計画」を前倒して策定することとしており、地域特性を生かした町づくり事業をより一層合理化し、地域活力の向上に繋げることで、財政基盤の強化を図る。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近年、過疎対策事業債及び緊急防災・減災事業債を活用した大型事業を施行しており、今年度からその元金償還が本格的に開始したことに伴い、公債費が大きく増加（</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％比率増）したため、比率が大幅に悪化している。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今後は、起債発行事業をより効果的なものとするため、施設整備にあたっては、個別施設計画に基づいて実施、ソフト事業については事業評価を徹底する等、事業手法の見直しを徹底することが求められる。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35348</xdr:rowOff>
    </xdr:from>
    <xdr:to>
      <xdr:col>23</xdr:col>
      <xdr:colOff>133350</xdr:colOff>
      <xdr:row>65</xdr:row>
      <xdr:rowOff>8679</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008148"/>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43392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10081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64</xdr:row>
      <xdr:rowOff>55456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10161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27305</xdr:rowOff>
    </xdr:from>
    <xdr:to>
      <xdr:col>11</xdr:col>
      <xdr:colOff>31750</xdr:colOff>
      <xdr:row>64</xdr:row>
      <xdr:rowOff>55456</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100010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145856</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96325</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116433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88282</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鳥取県中部地震に伴う災害対応により、突発的に人件費と物件費の両面で多額の費用を計上したこともあり、数値の上昇傾向が続いていた。しかしながら、今年度は退職者の不補充等の要因が重なり、人件費は大きく減少している（</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百万円減）。同様に物件費でも臨時的な経費が抑制されたことから、こちらも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百万円の減となり、本数値は平成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年度の水準に戻っている。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なお、全国平均と比べて依然高い数値のため、人口減少対策と併せて、経常経費の削減に引き続き努める必要がある。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47520</xdr:rowOff>
    </xdr:from>
    <xdr:to>
      <xdr:col>23</xdr:col>
      <xdr:colOff>133350</xdr:colOff>
      <xdr:row>83</xdr:row>
      <xdr:rowOff>65408</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4114800" y="14277870"/>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48859</xdr:rowOff>
    </xdr:from>
    <xdr:to>
      <xdr:col>19</xdr:col>
      <xdr:colOff>133350</xdr:colOff>
      <xdr:row>83</xdr:row>
      <xdr:rowOff>65408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279209"/>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9092</xdr:rowOff>
    </xdr:from>
    <xdr:to>
      <xdr:col>15</xdr:col>
      <xdr:colOff>82550</xdr:colOff>
      <xdr:row>83</xdr:row>
      <xdr:rowOff>48859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239442"/>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161705</xdr:rowOff>
    </xdr:from>
    <xdr:to>
      <xdr:col>11</xdr:col>
      <xdr:colOff>31750</xdr:colOff>
      <xdr:row>83</xdr:row>
      <xdr:rowOff>9092</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220605"/>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168170</xdr:rowOff>
    </xdr:from>
    <xdr:to>
      <xdr:col>23</xdr:col>
      <xdr:colOff>184150</xdr:colOff>
      <xdr:row>83</xdr:row>
      <xdr:rowOff>98320</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2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13247</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07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14608</xdr:rowOff>
    </xdr:from>
    <xdr:to>
      <xdr:col>19</xdr:col>
      <xdr:colOff>184150</xdr:colOff>
      <xdr:row>83</xdr:row>
      <xdr:rowOff>116208</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2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126385</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01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169509</xdr:rowOff>
    </xdr:from>
    <xdr:to>
      <xdr:col>15</xdr:col>
      <xdr:colOff>133350</xdr:colOff>
      <xdr:row>83</xdr:row>
      <xdr:rowOff>99659</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2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109836</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9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129742</xdr:rowOff>
    </xdr:from>
    <xdr:to>
      <xdr:col>11</xdr:col>
      <xdr:colOff>82550</xdr:colOff>
      <xdr:row>83</xdr:row>
      <xdr:rowOff>59892</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1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70069</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95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110905</xdr:rowOff>
    </xdr:from>
    <xdr:to>
      <xdr:col>7</xdr:col>
      <xdr:colOff>31750</xdr:colOff>
      <xdr:row>83</xdr:row>
      <xdr:rowOff>41055</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1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25832</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425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従来から人事院勧告に基づく国の給与水準、または諸手当の見直しを踏まえて給与体系を改定しており、類似団体平均の推移に併せて変動する傾向を維持している。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年度ラスパイレス指数は前年度数値を引用</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145748</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3981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145748</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4671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20259</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4671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今年度も退職者の不補充により、職員数が微減となっていること、及び人口の減少が続いていることを要因として、ほぼ前年度並みの状況である。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多様化する行政ニーズへの効果的な対応が求められる中、事務事業の見直しを行い、適切な機構改革・人員配置を継続して実施する必要がある。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147531</xdr:rowOff>
    </xdr:from>
    <xdr:to>
      <xdr:col>81</xdr:col>
      <xdr:colOff>44450</xdr:colOff>
      <xdr:row>61</xdr:row>
      <xdr:rowOff>161206</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605981"/>
          <a:ext cx="8382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147531</xdr:rowOff>
    </xdr:from>
    <xdr:to>
      <xdr:col>77</xdr:col>
      <xdr:colOff>44450</xdr:colOff>
      <xdr:row>61</xdr:row>
      <xdr:rowOff>168444</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5290800" y="10605981"/>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154770</xdr:rowOff>
    </xdr:from>
    <xdr:to>
      <xdr:col>72</xdr:col>
      <xdr:colOff>203200</xdr:colOff>
      <xdr:row>61</xdr:row>
      <xdr:rowOff>168444</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613220"/>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149944</xdr:rowOff>
    </xdr:from>
    <xdr:to>
      <xdr:col>68</xdr:col>
      <xdr:colOff>152400</xdr:colOff>
      <xdr:row>61</xdr:row>
      <xdr:rowOff>154770</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6083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110406</xdr:rowOff>
    </xdr:from>
    <xdr:to>
      <xdr:col>81</xdr:col>
      <xdr:colOff>95250</xdr:colOff>
      <xdr:row>62</xdr:row>
      <xdr:rowOff>40556</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126933</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96731</xdr:rowOff>
    </xdr:from>
    <xdr:to>
      <xdr:col>77</xdr:col>
      <xdr:colOff>95250</xdr:colOff>
      <xdr:row>62</xdr:row>
      <xdr:rowOff>26881</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117644</xdr:rowOff>
    </xdr:from>
    <xdr:to>
      <xdr:col>73</xdr:col>
      <xdr:colOff>44450</xdr:colOff>
      <xdr:row>62</xdr:row>
      <xdr:rowOff>47794</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57971</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3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103970</xdr:rowOff>
    </xdr:from>
    <xdr:to>
      <xdr:col>68</xdr:col>
      <xdr:colOff>203200</xdr:colOff>
      <xdr:row>62</xdr:row>
      <xdr:rowOff>34120</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18897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64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99144</xdr:rowOff>
    </xdr:from>
    <xdr:to>
      <xdr:col>64</xdr:col>
      <xdr:colOff>152400</xdr:colOff>
      <xdr:row>62</xdr:row>
      <xdr:rowOff>29294</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14071</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6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過疎対策事業債をはじめとした交付税算入率の高い地方債を活用することで、近年低下していたが、今年度からみささこども園整備等の大型事業に係る元金償還が開始したため（元利償還金</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百万円増）、当該比率が悪化している。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今後も公債費が高い数値で推移することが見込まれることに加えて、大規模な起債事業を控えているため、事業計画の適正化に注力し、財政の健全化に努める。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78740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9045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135044</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690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52070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69930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132504</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70815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今年度も起債事業規模が近年と比較して抑えられ、地方債残高が減少したことから、将来負担額も減少している（</a:t>
          </a:r>
          <a:r>
            <a:rPr kumimoji="1" lang="en-US" altLang="ja-JP" sz="1300" baseline="0">
              <a:latin typeface="ＭＳ Ｐゴシック" panose="020B0600070205080204" pitchFamily="50" charset="-128"/>
              <a:ea typeface="ＭＳ Ｐゴシック" panose="020B0600070205080204" pitchFamily="50" charset="-128"/>
            </a:rPr>
            <a:t>120</a:t>
          </a:r>
          <a:r>
            <a:rPr kumimoji="1" lang="ja-JP" altLang="en-US" sz="1300" baseline="0">
              <a:latin typeface="ＭＳ Ｐゴシック" panose="020B0600070205080204" pitchFamily="50" charset="-128"/>
              <a:ea typeface="ＭＳ Ｐゴシック" panose="020B0600070205080204" pitchFamily="50" charset="-128"/>
            </a:rPr>
            <a:t>百万円減）。また、充当可能財源についても、公債費に充当する減債基金の計画的な積立て、及び交付税算入率の高い地方債（過疎対策事業債等）を活用することで、将来負担額をカバーする水準で引き続き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退職者の不補充による人員配置を要因として、前年度からさらに</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引き続き、指定管理者制度をはじめとした民間委託、またはオンラインシステムを活用したサービスを含めて、行政サービスの提供手法について見直し・改善を図る。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40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63009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3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継続して類似団体平均を下回る水準を保っているが、物件費の大きな割合を占める施設管理の体制に大きな変動がなかったことが要因としてあげられる。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現在の管理体制を随時見直し、指定管理者制度の導入等民間委託化も検討することで、人件費及び物件費の両面でコスト削減を図る必要がある。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64135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4587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4782800" y="2458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69850</xdr:rowOff>
    </xdr:from>
    <xdr:to>
      <xdr:col>73</xdr:col>
      <xdr:colOff>180975</xdr:colOff>
      <xdr:row>14</xdr:row>
      <xdr:rowOff>81280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3893800" y="2470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xdr:rowOff>
    </xdr:from>
    <xdr:to>
      <xdr:col>69</xdr:col>
      <xdr:colOff>92075</xdr:colOff>
      <xdr:row>14</xdr:row>
      <xdr:rowOff>81280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4072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xdr:rowOff>
    </xdr:from>
    <xdr:to>
      <xdr:col>82</xdr:col>
      <xdr:colOff>158750</xdr:colOff>
      <xdr:row>14</xdr:row>
      <xdr:rowOff>114935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29862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2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127635</xdr:rowOff>
    </xdr:from>
    <xdr:to>
      <xdr:col>65</xdr:col>
      <xdr:colOff>53975</xdr:colOff>
      <xdr:row>14</xdr:row>
      <xdr:rowOff>57785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67962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多くを占める社会保障関連経費及び保育児童措置費について、サービス内容の拡充等により、引き続き増加傾向にある。また、特別医療制度といった鳥取県の医療費助成事業も高止まりしている状況のため、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今後も同様の傾向が続くことが見込まれるため、その他事業との調整を図り、財源の確保に努める。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155575</xdr:rowOff>
    </xdr:from>
    <xdr:to>
      <xdr:col>24</xdr:col>
      <xdr:colOff>25400</xdr:colOff>
      <xdr:row>58</xdr:row>
      <xdr:rowOff>169863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987800" y="100996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55563</xdr:rowOff>
    </xdr:from>
    <xdr:to>
      <xdr:col>19</xdr:col>
      <xdr:colOff>187325</xdr:colOff>
      <xdr:row>58</xdr:row>
      <xdr:rowOff>155575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9996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155575</xdr:rowOff>
    </xdr:from>
    <xdr:to>
      <xdr:col>15</xdr:col>
      <xdr:colOff>98425</xdr:colOff>
      <xdr:row>58</xdr:row>
      <xdr:rowOff>55563</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92822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155575</xdr:rowOff>
    </xdr:from>
    <xdr:to>
      <xdr:col>11</xdr:col>
      <xdr:colOff>9525</xdr:colOff>
      <xdr:row>57</xdr:row>
      <xdr:rowOff>155575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928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119063</xdr:rowOff>
    </xdr:from>
    <xdr:to>
      <xdr:col>24</xdr:col>
      <xdr:colOff>76200</xdr:colOff>
      <xdr:row>59</xdr:row>
      <xdr:rowOff>49213</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91140</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104775</xdr:rowOff>
    </xdr:from>
    <xdr:to>
      <xdr:col>20</xdr:col>
      <xdr:colOff>38100</xdr:colOff>
      <xdr:row>59</xdr:row>
      <xdr:rowOff>34925</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19702</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4763</xdr:rowOff>
    </xdr:from>
    <xdr:to>
      <xdr:col>15</xdr:col>
      <xdr:colOff>149225</xdr:colOff>
      <xdr:row>58</xdr:row>
      <xdr:rowOff>106363</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91140</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104775</xdr:rowOff>
    </xdr:from>
    <xdr:to>
      <xdr:col>11</xdr:col>
      <xdr:colOff>60325</xdr:colOff>
      <xdr:row>58</xdr:row>
      <xdr:rowOff>34925</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19702</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104775</xdr:rowOff>
    </xdr:from>
    <xdr:to>
      <xdr:col>6</xdr:col>
      <xdr:colOff>171450</xdr:colOff>
      <xdr:row>58</xdr:row>
      <xdr:rowOff>34925</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19702</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と同様に後期高齢者医療事業等の医療・保険給付に係る繰出金、及び下水道事業等の上下水道（法非適）特別会計への繰出金の額が高止まりしているため、依然として類似団体平均を大きく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人口減少による保険料・使用料の収入減が確実な状況を踏まえ、事業規模の適正化に努めている。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88900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10025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149860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4782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9911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138430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004800" y="982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今年度も類似団体平均を下回る水準で推移しているが、各種団体への補助金が増加していることもあり、ここ３年ほど比率が上昇傾向にある。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したがって、補助金交付団体の事業評価はもちろん、交付基準の見直しといった適正化を図っていく必要がある。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143002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5671800" y="6125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124714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120142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893800" y="60888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129286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004800" y="6088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年度に整備されたみささこども園（過疎対策事業債活用）、及び平成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年度の防災行政無線デジタル化事業（緊急防災・減災事業債活用）の元金償還が始まったこともあり、公債費が急増する結果となっている（</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百万円増）。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今後に控える大規模事業に備えて、事業計画の適正化、計画的な基金積立等に努めている状況である。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76381</xdr:rowOff>
    </xdr:from>
    <xdr:to>
      <xdr:col>24</xdr:col>
      <xdr:colOff>25400</xdr:colOff>
      <xdr:row>76</xdr:row>
      <xdr:rowOff>12700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29351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76381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098800" y="12928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167821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29286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167821</xdr:rowOff>
    </xdr:from>
    <xdr:to>
      <xdr:col>11</xdr:col>
      <xdr:colOff>9525</xdr:colOff>
      <xdr:row>76</xdr:row>
      <xdr:rowOff>35561</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30265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105427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25581</xdr:rowOff>
    </xdr:from>
    <xdr:to>
      <xdr:col>20</xdr:col>
      <xdr:colOff>38100</xdr:colOff>
      <xdr:row>75</xdr:row>
      <xdr:rowOff>127181</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137358</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65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117022</xdr:rowOff>
    </xdr:from>
    <xdr:to>
      <xdr:col>11</xdr:col>
      <xdr:colOff>60325</xdr:colOff>
      <xdr:row>76</xdr:row>
      <xdr:rowOff>47172</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31948</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71138</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経常収支比率の増加の要因として、公債費の急増をあげていたが、一方で公債費以外の数値が抑制されていないこともあげられる。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人口減少が進み税収確保が厳しくなる中、まずは事業の優先度や効果を検証することで、取捨選択のうえ事業実施することが現実的な状況である。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104139</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5671800" y="132943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107950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4782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107950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893800" y="13206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5080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004800" y="13134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68067</xdr:rowOff>
    </xdr:from>
    <xdr:to>
      <xdr:col>29</xdr:col>
      <xdr:colOff>127000</xdr:colOff>
      <xdr:row>16</xdr:row>
      <xdr:rowOff>82210</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858892"/>
          <a:ext cx="647700" cy="1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49025</xdr:rowOff>
    </xdr:from>
    <xdr:to>
      <xdr:col>26</xdr:col>
      <xdr:colOff>50800</xdr:colOff>
      <xdr:row>16</xdr:row>
      <xdr:rowOff>68067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2839850"/>
          <a:ext cx="698500" cy="1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49025</xdr:rowOff>
    </xdr:from>
    <xdr:to>
      <xdr:col>22</xdr:col>
      <xdr:colOff>114300</xdr:colOff>
      <xdr:row>16</xdr:row>
      <xdr:rowOff>105534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839850"/>
          <a:ext cx="698500" cy="56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105534</xdr:rowOff>
    </xdr:from>
    <xdr:to>
      <xdr:col>18</xdr:col>
      <xdr:colOff>177800</xdr:colOff>
      <xdr:row>16</xdr:row>
      <xdr:rowOff>111044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896359"/>
          <a:ext cx="698500" cy="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31410</xdr:rowOff>
    </xdr:from>
    <xdr:to>
      <xdr:col>29</xdr:col>
      <xdr:colOff>177800</xdr:colOff>
      <xdr:row>16</xdr:row>
      <xdr:rowOff>133010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82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3487</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79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17267</xdr:rowOff>
    </xdr:from>
    <xdr:to>
      <xdr:col>26</xdr:col>
      <xdr:colOff>101600</xdr:colOff>
      <xdr:row>16</xdr:row>
      <xdr:rowOff>118867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80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103644</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89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169675</xdr:rowOff>
    </xdr:from>
    <xdr:to>
      <xdr:col>22</xdr:col>
      <xdr:colOff>165100</xdr:colOff>
      <xdr:row>16</xdr:row>
      <xdr:rowOff>99825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789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110002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5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54734</xdr:rowOff>
    </xdr:from>
    <xdr:to>
      <xdr:col>19</xdr:col>
      <xdr:colOff>38100</xdr:colOff>
      <xdr:row>16</xdr:row>
      <xdr:rowOff>156334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84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166511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61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60244</xdr:rowOff>
    </xdr:from>
    <xdr:to>
      <xdr:col>15</xdr:col>
      <xdr:colOff>101600</xdr:colOff>
      <xdr:row>16</xdr:row>
      <xdr:rowOff>161844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85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61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168243</xdr:rowOff>
    </xdr:from>
    <xdr:to>
      <xdr:col>29</xdr:col>
      <xdr:colOff>127000</xdr:colOff>
      <xdr:row>36</xdr:row>
      <xdr:rowOff>9347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6778593"/>
          <a:ext cx="647700" cy="18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9347</xdr:rowOff>
    </xdr:from>
    <xdr:to>
      <xdr:col>26</xdr:col>
      <xdr:colOff>50800</xdr:colOff>
      <xdr:row>36</xdr:row>
      <xdr:rowOff>28302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6962597"/>
          <a:ext cx="6985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271018</xdr:rowOff>
    </xdr:from>
    <xdr:to>
      <xdr:col>22</xdr:col>
      <xdr:colOff>114300</xdr:colOff>
      <xdr:row>36</xdr:row>
      <xdr:rowOff>28302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6881368"/>
          <a:ext cx="698500" cy="100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155728</xdr:rowOff>
    </xdr:from>
    <xdr:to>
      <xdr:col>18</xdr:col>
      <xdr:colOff>177800</xdr:colOff>
      <xdr:row>35</xdr:row>
      <xdr:rowOff>271018</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766078"/>
          <a:ext cx="698500" cy="1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117443</xdr:rowOff>
    </xdr:from>
    <xdr:to>
      <xdr:col>29</xdr:col>
      <xdr:colOff>177800</xdr:colOff>
      <xdr:row>35</xdr:row>
      <xdr:rowOff>219043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72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305420</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301447</xdr:rowOff>
    </xdr:from>
    <xdr:to>
      <xdr:col>26</xdr:col>
      <xdr:colOff>101600</xdr:colOff>
      <xdr:row>36</xdr:row>
      <xdr:rowOff>60147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91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70324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68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320402</xdr:rowOff>
    </xdr:from>
    <xdr:to>
      <xdr:col>22</xdr:col>
      <xdr:colOff>165100</xdr:colOff>
      <xdr:row>36</xdr:row>
      <xdr:rowOff>79102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93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89279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6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220218</xdr:rowOff>
    </xdr:from>
    <xdr:to>
      <xdr:col>19</xdr:col>
      <xdr:colOff>38100</xdr:colOff>
      <xdr:row>35</xdr:row>
      <xdr:rowOff>321818</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331995</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59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104928</xdr:rowOff>
    </xdr:from>
    <xdr:to>
      <xdr:col>15</xdr:col>
      <xdr:colOff>101600</xdr:colOff>
      <xdr:row>35</xdr:row>
      <xdr:rowOff>206528</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216705</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72535</xdr:rowOff>
    </xdr:from>
    <xdr:to>
      <xdr:col>24</xdr:col>
      <xdr:colOff>63500</xdr:colOff>
      <xdr:row>35</xdr:row>
      <xdr:rowOff>100490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073285"/>
          <a:ext cx="8382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72535</xdr:rowOff>
    </xdr:from>
    <xdr:to>
      <xdr:col>19</xdr:col>
      <xdr:colOff>177800</xdr:colOff>
      <xdr:row>35</xdr:row>
      <xdr:rowOff>74407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073285"/>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74407</xdr:rowOff>
    </xdr:from>
    <xdr:to>
      <xdr:col>15</xdr:col>
      <xdr:colOff>50800</xdr:colOff>
      <xdr:row>35</xdr:row>
      <xdr:rowOff>82104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07515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82104</xdr:rowOff>
    </xdr:from>
    <xdr:to>
      <xdr:col>10</xdr:col>
      <xdr:colOff>114300</xdr:colOff>
      <xdr:row>35</xdr:row>
      <xdr:rowOff>110885</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082854"/>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49690</xdr:rowOff>
    </xdr:from>
    <xdr:to>
      <xdr:col>24</xdr:col>
      <xdr:colOff>114300</xdr:colOff>
      <xdr:row>35</xdr:row>
      <xdr:rowOff>151290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72567</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90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21735</xdr:rowOff>
    </xdr:from>
    <xdr:to>
      <xdr:col>20</xdr:col>
      <xdr:colOff>38100</xdr:colOff>
      <xdr:row>35</xdr:row>
      <xdr:rowOff>123335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0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139862</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79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23607</xdr:rowOff>
    </xdr:from>
    <xdr:to>
      <xdr:col>15</xdr:col>
      <xdr:colOff>101600</xdr:colOff>
      <xdr:row>35</xdr:row>
      <xdr:rowOff>125207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0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141734</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7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31304</xdr:rowOff>
    </xdr:from>
    <xdr:to>
      <xdr:col>10</xdr:col>
      <xdr:colOff>165100</xdr:colOff>
      <xdr:row>35</xdr:row>
      <xdr:rowOff>132904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0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149431</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80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60085</xdr:rowOff>
    </xdr:from>
    <xdr:to>
      <xdr:col>6</xdr:col>
      <xdr:colOff>38100</xdr:colOff>
      <xdr:row>35</xdr:row>
      <xdr:rowOff>161685</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0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6762</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83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2458</xdr:rowOff>
    </xdr:from>
    <xdr:to>
      <xdr:col>24</xdr:col>
      <xdr:colOff>63500</xdr:colOff>
      <xdr:row>56</xdr:row>
      <xdr:rowOff>15913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9603658"/>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2458</xdr:rowOff>
    </xdr:from>
    <xdr:to>
      <xdr:col>19</xdr:col>
      <xdr:colOff>177800</xdr:colOff>
      <xdr:row>56</xdr:row>
      <xdr:rowOff>23502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603658"/>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23502</xdr:rowOff>
    </xdr:from>
    <xdr:to>
      <xdr:col>15</xdr:col>
      <xdr:colOff>50800</xdr:colOff>
      <xdr:row>56</xdr:row>
      <xdr:rowOff>62849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624702"/>
          <a:ext cx="889000" cy="3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62849</xdr:rowOff>
    </xdr:from>
    <xdr:to>
      <xdr:col>10</xdr:col>
      <xdr:colOff>114300</xdr:colOff>
      <xdr:row>56</xdr:row>
      <xdr:rowOff>74992</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664049"/>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136563</xdr:rowOff>
    </xdr:from>
    <xdr:to>
      <xdr:col>24</xdr:col>
      <xdr:colOff>114300</xdr:colOff>
      <xdr:row>56</xdr:row>
      <xdr:rowOff>66713</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114990</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5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123108</xdr:rowOff>
    </xdr:from>
    <xdr:to>
      <xdr:col>20</xdr:col>
      <xdr:colOff>38100</xdr:colOff>
      <xdr:row>56</xdr:row>
      <xdr:rowOff>53258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44385</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64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144152</xdr:rowOff>
    </xdr:from>
    <xdr:to>
      <xdr:col>15</xdr:col>
      <xdr:colOff>101600</xdr:colOff>
      <xdr:row>56</xdr:row>
      <xdr:rowOff>74302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65429</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6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12049</xdr:rowOff>
    </xdr:from>
    <xdr:to>
      <xdr:col>10</xdr:col>
      <xdr:colOff>165100</xdr:colOff>
      <xdr:row>56</xdr:row>
      <xdr:rowOff>113649</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6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104776</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7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24192</xdr:rowOff>
    </xdr:from>
    <xdr:to>
      <xdr:col>6</xdr:col>
      <xdr:colOff>38100</xdr:colOff>
      <xdr:row>56</xdr:row>
      <xdr:rowOff>125792</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116919</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7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60016</xdr:rowOff>
    </xdr:from>
    <xdr:to>
      <xdr:col>24</xdr:col>
      <xdr:colOff>63500</xdr:colOff>
      <xdr:row>78</xdr:row>
      <xdr:rowOff>95253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433116"/>
          <a:ext cx="8382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95253</xdr:rowOff>
    </xdr:from>
    <xdr:to>
      <xdr:col>19</xdr:col>
      <xdr:colOff>177800</xdr:colOff>
      <xdr:row>78</xdr:row>
      <xdr:rowOff>113052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468353"/>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83824</xdr:rowOff>
    </xdr:from>
    <xdr:to>
      <xdr:col>15</xdr:col>
      <xdr:colOff>50800</xdr:colOff>
      <xdr:row>78</xdr:row>
      <xdr:rowOff>113052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456924"/>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83824</xdr:rowOff>
    </xdr:from>
    <xdr:to>
      <xdr:col>10</xdr:col>
      <xdr:colOff>114300</xdr:colOff>
      <xdr:row>78</xdr:row>
      <xdr:rowOff>99892</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456924"/>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9216</xdr:rowOff>
    </xdr:from>
    <xdr:to>
      <xdr:col>24</xdr:col>
      <xdr:colOff>114300</xdr:colOff>
      <xdr:row>78</xdr:row>
      <xdr:rowOff>110816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3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159093</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6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44453</xdr:rowOff>
    </xdr:from>
    <xdr:to>
      <xdr:col>20</xdr:col>
      <xdr:colOff>38100</xdr:colOff>
      <xdr:row>78</xdr:row>
      <xdr:rowOff>146053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137180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1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62252</xdr:rowOff>
    </xdr:from>
    <xdr:to>
      <xdr:col>15</xdr:col>
      <xdr:colOff>101600</xdr:colOff>
      <xdr:row>78</xdr:row>
      <xdr:rowOff>163852</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154979</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33024</xdr:rowOff>
    </xdr:from>
    <xdr:to>
      <xdr:col>10</xdr:col>
      <xdr:colOff>165100</xdr:colOff>
      <xdr:row>78</xdr:row>
      <xdr:rowOff>134624</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125751</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49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49092</xdr:rowOff>
    </xdr:from>
    <xdr:to>
      <xdr:col>6</xdr:col>
      <xdr:colOff>38100</xdr:colOff>
      <xdr:row>78</xdr:row>
      <xdr:rowOff>150692</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141819</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1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113449</xdr:rowOff>
    </xdr:from>
    <xdr:to>
      <xdr:col>24</xdr:col>
      <xdr:colOff>63500</xdr:colOff>
      <xdr:row>94</xdr:row>
      <xdr:rowOff>127127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229749"/>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127127</xdr:rowOff>
    </xdr:from>
    <xdr:to>
      <xdr:col>19</xdr:col>
      <xdr:colOff>177800</xdr:colOff>
      <xdr:row>95</xdr:row>
      <xdr:rowOff>133490</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243427"/>
          <a:ext cx="889000" cy="1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133490</xdr:rowOff>
    </xdr:from>
    <xdr:to>
      <xdr:col>15</xdr:col>
      <xdr:colOff>50800</xdr:colOff>
      <xdr:row>95</xdr:row>
      <xdr:rowOff>145605</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42124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145605</xdr:rowOff>
    </xdr:from>
    <xdr:to>
      <xdr:col>10</xdr:col>
      <xdr:colOff>114300</xdr:colOff>
      <xdr:row>96</xdr:row>
      <xdr:rowOff>47650</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43335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62649</xdr:rowOff>
    </xdr:from>
    <xdr:to>
      <xdr:col>24</xdr:col>
      <xdr:colOff>114300</xdr:colOff>
      <xdr:row>94</xdr:row>
      <xdr:rowOff>164249</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1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85526</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0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76327</xdr:rowOff>
    </xdr:from>
    <xdr:to>
      <xdr:col>20</xdr:col>
      <xdr:colOff>38100</xdr:colOff>
      <xdr:row>95</xdr:row>
      <xdr:rowOff>6477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1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23004</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82690</xdr:rowOff>
    </xdr:from>
    <xdr:to>
      <xdr:col>15</xdr:col>
      <xdr:colOff>101600</xdr:colOff>
      <xdr:row>96</xdr:row>
      <xdr:rowOff>12840</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3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29367</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1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94805</xdr:rowOff>
    </xdr:from>
    <xdr:to>
      <xdr:col>10</xdr:col>
      <xdr:colOff>165100</xdr:colOff>
      <xdr:row>96</xdr:row>
      <xdr:rowOff>24955</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3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41482</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168300</xdr:rowOff>
    </xdr:from>
    <xdr:to>
      <xdr:col>6</xdr:col>
      <xdr:colOff>38100</xdr:colOff>
      <xdr:row>96</xdr:row>
      <xdr:rowOff>98450</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114977</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2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142440</xdr:rowOff>
    </xdr:from>
    <xdr:to>
      <xdr:col>55</xdr:col>
      <xdr:colOff>0</xdr:colOff>
      <xdr:row>37</xdr:row>
      <xdr:rowOff>164023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9639300" y="6486090"/>
          <a:ext cx="8382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142440</xdr:rowOff>
    </xdr:from>
    <xdr:to>
      <xdr:col>50</xdr:col>
      <xdr:colOff>114300</xdr:colOff>
      <xdr:row>38</xdr:row>
      <xdr:rowOff>7413</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8750300" y="6486090"/>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7413</xdr:rowOff>
    </xdr:from>
    <xdr:to>
      <xdr:col>45</xdr:col>
      <xdr:colOff>177800</xdr:colOff>
      <xdr:row>38</xdr:row>
      <xdr:rowOff>19652</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7861300" y="6522513"/>
          <a:ext cx="889000" cy="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19652</xdr:rowOff>
    </xdr:from>
    <xdr:to>
      <xdr:col>41</xdr:col>
      <xdr:colOff>50800</xdr:colOff>
      <xdr:row>38</xdr:row>
      <xdr:rowOff>22255</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534752"/>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113223</xdr:rowOff>
    </xdr:from>
    <xdr:to>
      <xdr:col>55</xdr:col>
      <xdr:colOff>50800</xdr:colOff>
      <xdr:row>38</xdr:row>
      <xdr:rowOff>43373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6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91650</xdr:rowOff>
    </xdr:from>
    <xdr:ext cx="534377"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4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91640</xdr:rowOff>
    </xdr:from>
    <xdr:to>
      <xdr:col>50</xdr:col>
      <xdr:colOff>165100</xdr:colOff>
      <xdr:row>38</xdr:row>
      <xdr:rowOff>21789</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435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12917</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72111" y="65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128062</xdr:rowOff>
    </xdr:from>
    <xdr:to>
      <xdr:col>46</xdr:col>
      <xdr:colOff>38100</xdr:colOff>
      <xdr:row>38</xdr:row>
      <xdr:rowOff>58212</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4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49340</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83111" y="65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140302</xdr:rowOff>
    </xdr:from>
    <xdr:to>
      <xdr:col>41</xdr:col>
      <xdr:colOff>101600</xdr:colOff>
      <xdr:row>38</xdr:row>
      <xdr:rowOff>70452</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4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61579</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5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142905</xdr:rowOff>
    </xdr:from>
    <xdr:to>
      <xdr:col>36</xdr:col>
      <xdr:colOff>165100</xdr:colOff>
      <xdr:row>38</xdr:row>
      <xdr:rowOff>73055</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64182</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5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39946</xdr:rowOff>
    </xdr:from>
    <xdr:to>
      <xdr:col>55</xdr:col>
      <xdr:colOff>0</xdr:colOff>
      <xdr:row>58</xdr:row>
      <xdr:rowOff>96445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9639300" y="9984046"/>
          <a:ext cx="838200" cy="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117756</xdr:rowOff>
    </xdr:from>
    <xdr:to>
      <xdr:col>50</xdr:col>
      <xdr:colOff>114300</xdr:colOff>
      <xdr:row>58</xdr:row>
      <xdr:rowOff>39946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8750300" y="9718956"/>
          <a:ext cx="889000" cy="26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117756</xdr:rowOff>
    </xdr:from>
    <xdr:to>
      <xdr:col>45</xdr:col>
      <xdr:colOff>177800</xdr:colOff>
      <xdr:row>58</xdr:row>
      <xdr:rowOff>50291</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7861300" y="9718956"/>
          <a:ext cx="889000" cy="2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50291</xdr:rowOff>
    </xdr:from>
    <xdr:to>
      <xdr:col>41</xdr:col>
      <xdr:colOff>50800</xdr:colOff>
      <xdr:row>58</xdr:row>
      <xdr:rowOff>83562</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9994391"/>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45645</xdr:rowOff>
    </xdr:from>
    <xdr:to>
      <xdr:col>55</xdr:col>
      <xdr:colOff>50800</xdr:colOff>
      <xdr:row>58</xdr:row>
      <xdr:rowOff>147245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99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132022</xdr:rowOff>
    </xdr:from>
    <xdr:ext cx="534377"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90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160596</xdr:rowOff>
    </xdr:from>
    <xdr:to>
      <xdr:col>50</xdr:col>
      <xdr:colOff>165100</xdr:colOff>
      <xdr:row>58</xdr:row>
      <xdr:rowOff>90746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9588500" y="99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81873</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72111" y="1002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66956</xdr:rowOff>
    </xdr:from>
    <xdr:to>
      <xdr:col>46</xdr:col>
      <xdr:colOff>38100</xdr:colOff>
      <xdr:row>56</xdr:row>
      <xdr:rowOff>168556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8699500" y="96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13633</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5" y="94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170941</xdr:rowOff>
    </xdr:from>
    <xdr:to>
      <xdr:col>41</xdr:col>
      <xdr:colOff>101600</xdr:colOff>
      <xdr:row>58</xdr:row>
      <xdr:rowOff>101091</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7810500" y="99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92218</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94111" y="100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32762</xdr:rowOff>
    </xdr:from>
    <xdr:to>
      <xdr:col>36</xdr:col>
      <xdr:colOff>165100</xdr:colOff>
      <xdr:row>58</xdr:row>
      <xdr:rowOff>134362</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6921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125489</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05111" y="10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162632</xdr:rowOff>
    </xdr:from>
    <xdr:to>
      <xdr:col>55</xdr:col>
      <xdr:colOff>0</xdr:colOff>
      <xdr:row>79</xdr:row>
      <xdr:rowOff>16664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535732"/>
          <a:ext cx="8382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111444</xdr:rowOff>
    </xdr:from>
    <xdr:to>
      <xdr:col>50</xdr:col>
      <xdr:colOff>114300</xdr:colOff>
      <xdr:row>79</xdr:row>
      <xdr:rowOff>16664</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141644"/>
          <a:ext cx="889000" cy="4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111444</xdr:rowOff>
    </xdr:from>
    <xdr:to>
      <xdr:col>45</xdr:col>
      <xdr:colOff>177800</xdr:colOff>
      <xdr:row>78</xdr:row>
      <xdr:rowOff>71391</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141644"/>
          <a:ext cx="889000" cy="30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111832</xdr:rowOff>
    </xdr:from>
    <xdr:to>
      <xdr:col>55</xdr:col>
      <xdr:colOff>50800</xdr:colOff>
      <xdr:row>79</xdr:row>
      <xdr:rowOff>41982</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4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26759</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3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137314</xdr:rowOff>
    </xdr:from>
    <xdr:to>
      <xdr:col>50</xdr:col>
      <xdr:colOff>165100</xdr:colOff>
      <xdr:row>79</xdr:row>
      <xdr:rowOff>67464</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58591</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04428" y="136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60644</xdr:rowOff>
    </xdr:from>
    <xdr:to>
      <xdr:col>46</xdr:col>
      <xdr:colOff>38100</xdr:colOff>
      <xdr:row>76</xdr:row>
      <xdr:rowOff>162244</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0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7322</xdr:rowOff>
    </xdr:from>
    <xdr:ext cx="59901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50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20591</xdr:rowOff>
    </xdr:from>
    <xdr:to>
      <xdr:col>41</xdr:col>
      <xdr:colOff>101600</xdr:colOff>
      <xdr:row>78</xdr:row>
      <xdr:rowOff>122191</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3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113318</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48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xmlns=""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xmlns=""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xmlns=""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88528</xdr:rowOff>
    </xdr:from>
    <xdr:to>
      <xdr:col>55</xdr:col>
      <xdr:colOff>0</xdr:colOff>
      <xdr:row>97</xdr:row>
      <xdr:rowOff>74389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9639300" y="16547728"/>
          <a:ext cx="838200" cy="1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a:extLst>
            <a:ext uri="{FF2B5EF4-FFF2-40B4-BE49-F238E27FC236}">
              <a16:creationId xmlns:a16="http://schemas.microsoft.com/office/drawing/2014/main" xmlns="" id="{00000000-0008-0000-0600-0000C9010000}"/>
            </a:ext>
          </a:extLst>
        </xdr:cNvPr>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166132</xdr:rowOff>
    </xdr:from>
    <xdr:to>
      <xdr:col>50</xdr:col>
      <xdr:colOff>114300</xdr:colOff>
      <xdr:row>96</xdr:row>
      <xdr:rowOff>88528</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8750300" y="16282432"/>
          <a:ext cx="889000" cy="2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166132</xdr:rowOff>
    </xdr:from>
    <xdr:to>
      <xdr:col>45</xdr:col>
      <xdr:colOff>177800</xdr:colOff>
      <xdr:row>97</xdr:row>
      <xdr:rowOff>6917</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7861300" y="16282432"/>
          <a:ext cx="889000" cy="35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23589</xdr:rowOff>
    </xdr:from>
    <xdr:to>
      <xdr:col>55</xdr:col>
      <xdr:colOff>50800</xdr:colOff>
      <xdr:row>97</xdr:row>
      <xdr:rowOff>125189</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6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109966</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56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37728</xdr:rowOff>
    </xdr:from>
    <xdr:to>
      <xdr:col>50</xdr:col>
      <xdr:colOff>165100</xdr:colOff>
      <xdr:row>96</xdr:row>
      <xdr:rowOff>139328</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4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130455</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5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115332</xdr:rowOff>
    </xdr:from>
    <xdr:to>
      <xdr:col>46</xdr:col>
      <xdr:colOff>38100</xdr:colOff>
      <xdr:row>95</xdr:row>
      <xdr:rowOff>45482</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2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62009</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0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127567</xdr:rowOff>
    </xdr:from>
    <xdr:to>
      <xdr:col>41</xdr:col>
      <xdr:colOff>101600</xdr:colOff>
      <xdr:row>97</xdr:row>
      <xdr:rowOff>57717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5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48844</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6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xmlns=""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xmlns=""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33566</xdr:rowOff>
    </xdr:from>
    <xdr:to>
      <xdr:col>85</xdr:col>
      <xdr:colOff>127000</xdr:colOff>
      <xdr:row>38</xdr:row>
      <xdr:rowOff>98844</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5481300" y="6377216"/>
          <a:ext cx="838200" cy="2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a:extLst>
            <a:ext uri="{FF2B5EF4-FFF2-40B4-BE49-F238E27FC236}">
              <a16:creationId xmlns:a16="http://schemas.microsoft.com/office/drawing/2014/main" xmlns="" id="{00000000-0008-0000-0600-0000FD010000}"/>
            </a:ext>
          </a:extLst>
        </xdr:cNvPr>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98844</xdr:rowOff>
    </xdr:from>
    <xdr:to>
      <xdr:col>81</xdr:col>
      <xdr:colOff>50800</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4592300" y="6613944"/>
          <a:ext cx="889000" cy="1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31712</xdr:rowOff>
    </xdr:from>
    <xdr:to>
      <xdr:col>76</xdr:col>
      <xdr:colOff>114300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3703300" y="6718262"/>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31712</xdr:rowOff>
    </xdr:from>
    <xdr:to>
      <xdr:col>71</xdr:col>
      <xdr:colOff>177800</xdr:colOff>
      <xdr:row>39</xdr:row>
      <xdr:rowOff>39039</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2814300" y="6718262"/>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154216</xdr:rowOff>
    </xdr:from>
    <xdr:to>
      <xdr:col>85</xdr:col>
      <xdr:colOff>177800</xdr:colOff>
      <xdr:row>37</xdr:row>
      <xdr:rowOff>84366</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6268700" y="63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5643</xdr:rowOff>
    </xdr:from>
    <xdr:ext cx="534377" cy="259045"/>
    <xdr:sp macro="" textlink="">
      <xdr:nvSpPr>
        <xdr:cNvPr id="528" name="災害復旧事業費該当値テキスト">
          <a:extLst>
            <a:ext uri="{FF2B5EF4-FFF2-40B4-BE49-F238E27FC236}">
              <a16:creationId xmlns:a16="http://schemas.microsoft.com/office/drawing/2014/main" xmlns="" id="{00000000-0008-0000-0600-000010020000}"/>
            </a:ext>
          </a:extLst>
        </xdr:cNvPr>
        <xdr:cNvSpPr txBox="1"/>
      </xdr:nvSpPr>
      <xdr:spPr>
        <a:xfrm>
          <a:off x="16370300" y="61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48044</xdr:rowOff>
    </xdr:from>
    <xdr:to>
      <xdr:col>81</xdr:col>
      <xdr:colOff>101600</xdr:colOff>
      <xdr:row>38</xdr:row>
      <xdr:rowOff>149644</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5430500" y="65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140771</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46428" y="66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152362</xdr:rowOff>
    </xdr:from>
    <xdr:to>
      <xdr:col>72</xdr:col>
      <xdr:colOff>38100</xdr:colOff>
      <xdr:row>39</xdr:row>
      <xdr:rowOff>82512</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3652500" y="6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73639</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68428" y="676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159689</xdr:rowOff>
    </xdr:from>
    <xdr:to>
      <xdr:col>67</xdr:col>
      <xdr:colOff>101600</xdr:colOff>
      <xdr:row>39</xdr:row>
      <xdr:rowOff>89839</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2763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80966</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5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xmlns=""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xmlns=""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xmlns=""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xmlns=""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xmlns=""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xmlns=""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xmlns=""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117740</xdr:rowOff>
    </xdr:from>
    <xdr:to>
      <xdr:col>85</xdr:col>
      <xdr:colOff>127000</xdr:colOff>
      <xdr:row>77</xdr:row>
      <xdr:rowOff>13632</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5481300" y="13147940"/>
          <a:ext cx="8382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a:extLst>
            <a:ext uri="{FF2B5EF4-FFF2-40B4-BE49-F238E27FC236}">
              <a16:creationId xmlns:a16="http://schemas.microsoft.com/office/drawing/2014/main" xmlns="" id="{00000000-0008-0000-0600-000065020000}"/>
            </a:ext>
          </a:extLst>
        </xdr:cNvPr>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xmlns=""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9686</xdr:rowOff>
    </xdr:from>
    <xdr:to>
      <xdr:col>81</xdr:col>
      <xdr:colOff>50800</xdr:colOff>
      <xdr:row>77</xdr:row>
      <xdr:rowOff>13632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4592300" y="13211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xmlns=""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135234</xdr:rowOff>
    </xdr:from>
    <xdr:to>
      <xdr:col>76</xdr:col>
      <xdr:colOff>114300</xdr:colOff>
      <xdr:row>77</xdr:row>
      <xdr:rowOff>9686</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3703300" y="13165434"/>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xmlns=""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104423</xdr:rowOff>
    </xdr:from>
    <xdr:to>
      <xdr:col>71</xdr:col>
      <xdr:colOff>177800</xdr:colOff>
      <xdr:row>76</xdr:row>
      <xdr:rowOff>135234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814300" y="13134623"/>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66940</xdr:rowOff>
    </xdr:from>
    <xdr:to>
      <xdr:col>85</xdr:col>
      <xdr:colOff>177800</xdr:colOff>
      <xdr:row>76</xdr:row>
      <xdr:rowOff>168540</xdr:rowOff>
    </xdr:to>
    <xdr:sp macro="" textlink="">
      <xdr:nvSpPr>
        <xdr:cNvPr id="631" name="楕円 630">
          <a:extLst>
            <a:ext uri="{FF2B5EF4-FFF2-40B4-BE49-F238E27FC236}">
              <a16:creationId xmlns:a16="http://schemas.microsoft.com/office/drawing/2014/main" xmlns="" id="{00000000-0008-0000-0600-000077020000}"/>
            </a:ext>
          </a:extLst>
        </xdr:cNvPr>
        <xdr:cNvSpPr/>
      </xdr:nvSpPr>
      <xdr:spPr>
        <a:xfrm>
          <a:off x="16268700" y="130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89818</xdr:rowOff>
    </xdr:from>
    <xdr:ext cx="534377" cy="259045"/>
    <xdr:sp macro="" textlink="">
      <xdr:nvSpPr>
        <xdr:cNvPr id="632" name="公債費該当値テキスト">
          <a:extLst>
            <a:ext uri="{FF2B5EF4-FFF2-40B4-BE49-F238E27FC236}">
              <a16:creationId xmlns:a16="http://schemas.microsoft.com/office/drawing/2014/main" xmlns="" id="{00000000-0008-0000-0600-000078020000}"/>
            </a:ext>
          </a:extLst>
        </xdr:cNvPr>
        <xdr:cNvSpPr txBox="1"/>
      </xdr:nvSpPr>
      <xdr:spPr>
        <a:xfrm>
          <a:off x="16370300" y="1294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134282</xdr:rowOff>
    </xdr:from>
    <xdr:to>
      <xdr:col>81</xdr:col>
      <xdr:colOff>101600</xdr:colOff>
      <xdr:row>77</xdr:row>
      <xdr:rowOff>64432</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5430500" y="131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55559</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32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130336</xdr:rowOff>
    </xdr:from>
    <xdr:to>
      <xdr:col>76</xdr:col>
      <xdr:colOff>165100</xdr:colOff>
      <xdr:row>77</xdr:row>
      <xdr:rowOff>60486</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4541500" y="131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51613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32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84434</xdr:rowOff>
    </xdr:from>
    <xdr:to>
      <xdr:col>72</xdr:col>
      <xdr:colOff>38100</xdr:colOff>
      <xdr:row>77</xdr:row>
      <xdr:rowOff>14584</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3652500" y="131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31110</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36111" y="128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53623</xdr:rowOff>
    </xdr:from>
    <xdr:to>
      <xdr:col>67</xdr:col>
      <xdr:colOff>101600</xdr:colOff>
      <xdr:row>76</xdr:row>
      <xdr:rowOff>155223</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2763500" y="130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299</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47111" y="128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xmlns=""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xmlns=""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145610</xdr:rowOff>
    </xdr:from>
    <xdr:to>
      <xdr:col>85</xdr:col>
      <xdr:colOff>127000</xdr:colOff>
      <xdr:row>98</xdr:row>
      <xdr:rowOff>155223</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5481300" y="16947710"/>
          <a:ext cx="8382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xmlns="" id="{00000000-0008-0000-0600-00009E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xmlns=""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93655</xdr:rowOff>
    </xdr:from>
    <xdr:to>
      <xdr:col>81</xdr:col>
      <xdr:colOff>50800</xdr:colOff>
      <xdr:row>98</xdr:row>
      <xdr:rowOff>145610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4592300" y="16895755"/>
          <a:ext cx="889000" cy="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93655</xdr:rowOff>
    </xdr:from>
    <xdr:to>
      <xdr:col>76</xdr:col>
      <xdr:colOff>114300</xdr:colOff>
      <xdr:row>98</xdr:row>
      <xdr:rowOff>161849</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3703300" y="16895755"/>
          <a:ext cx="889000" cy="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125999</xdr:rowOff>
    </xdr:from>
    <xdr:to>
      <xdr:col>71</xdr:col>
      <xdr:colOff>177800</xdr:colOff>
      <xdr:row>98</xdr:row>
      <xdr:rowOff>161849</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814300" y="16928099"/>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104423</xdr:rowOff>
    </xdr:from>
    <xdr:to>
      <xdr:col>85</xdr:col>
      <xdr:colOff>177800</xdr:colOff>
      <xdr:row>99</xdr:row>
      <xdr:rowOff>34573</xdr:rowOff>
    </xdr:to>
    <xdr:sp macro="" textlink="">
      <xdr:nvSpPr>
        <xdr:cNvPr id="688" name="楕円 687">
          <a:extLst>
            <a:ext uri="{FF2B5EF4-FFF2-40B4-BE49-F238E27FC236}">
              <a16:creationId xmlns:a16="http://schemas.microsoft.com/office/drawing/2014/main" xmlns="" id="{00000000-0008-0000-0600-0000B0020000}"/>
            </a:ext>
          </a:extLst>
        </xdr:cNvPr>
        <xdr:cNvSpPr/>
      </xdr:nvSpPr>
      <xdr:spPr>
        <a:xfrm>
          <a:off x="16268700" y="169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39814</xdr:rowOff>
    </xdr:from>
    <xdr:ext cx="534377" cy="259045"/>
    <xdr:sp macro="" textlink="">
      <xdr:nvSpPr>
        <xdr:cNvPr id="689" name="積立金該当値テキスト">
          <a:extLst>
            <a:ext uri="{FF2B5EF4-FFF2-40B4-BE49-F238E27FC236}">
              <a16:creationId xmlns:a16="http://schemas.microsoft.com/office/drawing/2014/main" xmlns="" id="{00000000-0008-0000-0600-0000B1020000}"/>
            </a:ext>
          </a:extLst>
        </xdr:cNvPr>
        <xdr:cNvSpPr txBox="1"/>
      </xdr:nvSpPr>
      <xdr:spPr>
        <a:xfrm>
          <a:off x="16370300" y="168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94810</xdr:rowOff>
    </xdr:from>
    <xdr:to>
      <xdr:col>81</xdr:col>
      <xdr:colOff>101600</xdr:colOff>
      <xdr:row>99</xdr:row>
      <xdr:rowOff>24960</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5430500" y="168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16087</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14111" y="1698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42855</xdr:rowOff>
    </xdr:from>
    <xdr:to>
      <xdr:col>76</xdr:col>
      <xdr:colOff>165100</xdr:colOff>
      <xdr:row>98</xdr:row>
      <xdr:rowOff>144455</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4541500" y="168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160982</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325111" y="1662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111049</xdr:rowOff>
    </xdr:from>
    <xdr:to>
      <xdr:col>72</xdr:col>
      <xdr:colOff>38100</xdr:colOff>
      <xdr:row>99</xdr:row>
      <xdr:rowOff>41199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3652500" y="169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32326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70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75199</xdr:rowOff>
    </xdr:from>
    <xdr:to>
      <xdr:col>67</xdr:col>
      <xdr:colOff>101600</xdr:colOff>
      <xdr:row>99</xdr:row>
      <xdr:rowOff>5349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2763500" y="168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21876</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6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xmlns=""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xmlns=""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25812</xdr:rowOff>
    </xdr:from>
    <xdr:to>
      <xdr:col>116</xdr:col>
      <xdr:colOff>63500</xdr:colOff>
      <xdr:row>36</xdr:row>
      <xdr:rowOff>16302</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flipV="1">
          <a:off x="21323300" y="5169312"/>
          <a:ext cx="838200" cy="10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5" name="投資及び出資金平均値テキスト">
          <a:extLst>
            <a:ext uri="{FF2B5EF4-FFF2-40B4-BE49-F238E27FC236}">
              <a16:creationId xmlns:a16="http://schemas.microsoft.com/office/drawing/2014/main" xmlns="" id="{00000000-0008-0000-0600-0000D5020000}"/>
            </a:ext>
          </a:extLst>
        </xdr:cNvPr>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xmlns=""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16302</xdr:rowOff>
    </xdr:from>
    <xdr:to>
      <xdr:col>111</xdr:col>
      <xdr:colOff>177800</xdr:colOff>
      <xdr:row>36</xdr:row>
      <xdr:rowOff>20828</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0434300" y="618850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20828</xdr:rowOff>
    </xdr:from>
    <xdr:to>
      <xdr:col>107</xdr:col>
      <xdr:colOff>50800</xdr:colOff>
      <xdr:row>36</xdr:row>
      <xdr:rowOff>38567</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19545300" y="6193028"/>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xmlns=""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38567</xdr:rowOff>
    </xdr:from>
    <xdr:to>
      <xdr:col>102</xdr:col>
      <xdr:colOff>114300</xdr:colOff>
      <xdr:row>36</xdr:row>
      <xdr:rowOff>128590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18656300" y="6210767"/>
          <a:ext cx="889000" cy="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146462</xdr:rowOff>
    </xdr:from>
    <xdr:to>
      <xdr:col>116</xdr:col>
      <xdr:colOff>114300</xdr:colOff>
      <xdr:row>30</xdr:row>
      <xdr:rowOff>76612</xdr:rowOff>
    </xdr:to>
    <xdr:sp macro="" textlink="">
      <xdr:nvSpPr>
        <xdr:cNvPr id="743" name="楕円 742">
          <a:extLst>
            <a:ext uri="{FF2B5EF4-FFF2-40B4-BE49-F238E27FC236}">
              <a16:creationId xmlns:a16="http://schemas.microsoft.com/office/drawing/2014/main" xmlns="" id="{00000000-0008-0000-0600-0000E7020000}"/>
            </a:ext>
          </a:extLst>
        </xdr:cNvPr>
        <xdr:cNvSpPr/>
      </xdr:nvSpPr>
      <xdr:spPr>
        <a:xfrm>
          <a:off x="22110700" y="5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99489</xdr:rowOff>
    </xdr:from>
    <xdr:ext cx="534377" cy="259045"/>
    <xdr:sp macro="" textlink="">
      <xdr:nvSpPr>
        <xdr:cNvPr id="744" name="投資及び出資金該当値テキスト">
          <a:extLst>
            <a:ext uri="{FF2B5EF4-FFF2-40B4-BE49-F238E27FC236}">
              <a16:creationId xmlns:a16="http://schemas.microsoft.com/office/drawing/2014/main" xmlns="" id="{00000000-0008-0000-0600-0000E8020000}"/>
            </a:ext>
          </a:extLst>
        </xdr:cNvPr>
        <xdr:cNvSpPr txBox="1"/>
      </xdr:nvSpPr>
      <xdr:spPr>
        <a:xfrm>
          <a:off x="22212300" y="507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136952</xdr:rowOff>
    </xdr:from>
    <xdr:to>
      <xdr:col>112</xdr:col>
      <xdr:colOff>38100</xdr:colOff>
      <xdr:row>36</xdr:row>
      <xdr:rowOff>67102</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1272500" y="61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83629</xdr:rowOff>
    </xdr:from>
    <xdr:ext cx="534377"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56111" y="59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141478</xdr:rowOff>
    </xdr:from>
    <xdr:to>
      <xdr:col>107</xdr:col>
      <xdr:colOff>101600</xdr:colOff>
      <xdr:row>36</xdr:row>
      <xdr:rowOff>71628</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0383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88155</xdr:rowOff>
    </xdr:from>
    <xdr:ext cx="534377"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167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159217</xdr:rowOff>
    </xdr:from>
    <xdr:to>
      <xdr:col>102</xdr:col>
      <xdr:colOff>165100</xdr:colOff>
      <xdr:row>36</xdr:row>
      <xdr:rowOff>89367</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19494500" y="615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105894</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593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77790</xdr:rowOff>
    </xdr:from>
    <xdr:to>
      <xdr:col>98</xdr:col>
      <xdr:colOff>38100</xdr:colOff>
      <xdr:row>37</xdr:row>
      <xdr:rowOff>7940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8605500" y="62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24467</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02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xmlns=""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xmlns=""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70709</xdr:rowOff>
    </xdr:from>
    <xdr:to>
      <xdr:col>116</xdr:col>
      <xdr:colOff>63500</xdr:colOff>
      <xdr:row>58</xdr:row>
      <xdr:rowOff>71668</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flipV="1">
          <a:off x="21323300" y="10014809"/>
          <a:ext cx="8382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a:extLst>
            <a:ext uri="{FF2B5EF4-FFF2-40B4-BE49-F238E27FC236}">
              <a16:creationId xmlns:a16="http://schemas.microsoft.com/office/drawing/2014/main" xmlns="" id="{00000000-0008-0000-0600-00000C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xmlns=""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71668</xdr:rowOff>
    </xdr:from>
    <xdr:to>
      <xdr:col>111</xdr:col>
      <xdr:colOff>177800</xdr:colOff>
      <xdr:row>58</xdr:row>
      <xdr:rowOff>72629</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0434300" y="10015768"/>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67600</xdr:rowOff>
    </xdr:from>
    <xdr:to>
      <xdr:col>107</xdr:col>
      <xdr:colOff>50800</xdr:colOff>
      <xdr:row>58</xdr:row>
      <xdr:rowOff>72629</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9545300" y="1001170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62342</xdr:rowOff>
    </xdr:from>
    <xdr:to>
      <xdr:col>102</xdr:col>
      <xdr:colOff>114300</xdr:colOff>
      <xdr:row>58</xdr:row>
      <xdr:rowOff>67600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656300" y="1000644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19909</xdr:rowOff>
    </xdr:from>
    <xdr:to>
      <xdr:col>116</xdr:col>
      <xdr:colOff>114300</xdr:colOff>
      <xdr:row>58</xdr:row>
      <xdr:rowOff>121509</xdr:rowOff>
    </xdr:to>
    <xdr:sp macro="" textlink="">
      <xdr:nvSpPr>
        <xdr:cNvPr id="798" name="楕円 797">
          <a:extLst>
            <a:ext uri="{FF2B5EF4-FFF2-40B4-BE49-F238E27FC236}">
              <a16:creationId xmlns:a16="http://schemas.microsoft.com/office/drawing/2014/main" xmlns="" id="{00000000-0008-0000-0600-00001E030000}"/>
            </a:ext>
          </a:extLst>
        </xdr:cNvPr>
        <xdr:cNvSpPr/>
      </xdr:nvSpPr>
      <xdr:spPr>
        <a:xfrm>
          <a:off x="221107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133027</xdr:rowOff>
    </xdr:from>
    <xdr:ext cx="469744" cy="259045"/>
    <xdr:sp macro="" textlink="">
      <xdr:nvSpPr>
        <xdr:cNvPr id="799" name="貸付金該当値テキスト">
          <a:extLst>
            <a:ext uri="{FF2B5EF4-FFF2-40B4-BE49-F238E27FC236}">
              <a16:creationId xmlns:a16="http://schemas.microsoft.com/office/drawing/2014/main" xmlns="" id="{00000000-0008-0000-0600-00001F030000}"/>
            </a:ext>
          </a:extLst>
        </xdr:cNvPr>
        <xdr:cNvSpPr txBox="1"/>
      </xdr:nvSpPr>
      <xdr:spPr>
        <a:xfrm>
          <a:off x="22212300" y="99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20868</xdr:rowOff>
    </xdr:from>
    <xdr:to>
      <xdr:col>112</xdr:col>
      <xdr:colOff>38100</xdr:colOff>
      <xdr:row>58</xdr:row>
      <xdr:rowOff>122468</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1272500" y="99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113595</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1005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21829</xdr:rowOff>
    </xdr:from>
    <xdr:to>
      <xdr:col>107</xdr:col>
      <xdr:colOff>101600</xdr:colOff>
      <xdr:row>58</xdr:row>
      <xdr:rowOff>123429</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0383500" y="99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114556</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100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16800</xdr:rowOff>
    </xdr:from>
    <xdr:to>
      <xdr:col>102</xdr:col>
      <xdr:colOff>165100</xdr:colOff>
      <xdr:row>58</xdr:row>
      <xdr:rowOff>118400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19494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109527</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10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11542</xdr:rowOff>
    </xdr:from>
    <xdr:to>
      <xdr:col>98</xdr:col>
      <xdr:colOff>38100</xdr:colOff>
      <xdr:row>58</xdr:row>
      <xdr:rowOff>113142</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8605500" y="9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104269</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10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xmlns="" id="{00000000-0008-0000-0600-000041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xmlns="" id="{00000000-0008-0000-0600-000043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32830</xdr:rowOff>
    </xdr:from>
    <xdr:to>
      <xdr:col>116</xdr:col>
      <xdr:colOff>63500</xdr:colOff>
      <xdr:row>75</xdr:row>
      <xdr:rowOff>34137</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1323300" y="1289158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a:extLst>
            <a:ext uri="{FF2B5EF4-FFF2-40B4-BE49-F238E27FC236}">
              <a16:creationId xmlns:a16="http://schemas.microsoft.com/office/drawing/2014/main" xmlns="" id="{00000000-0008-0000-0600-000046030000}"/>
            </a:ext>
          </a:extLst>
        </xdr:cNvPr>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xmlns="" id="{00000000-0008-0000-0600-000047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160427</xdr:rowOff>
    </xdr:from>
    <xdr:to>
      <xdr:col>111</xdr:col>
      <xdr:colOff>177800</xdr:colOff>
      <xdr:row>75</xdr:row>
      <xdr:rowOff>32830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0434300" y="12847727"/>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xmlns="" id="{00000000-0008-0000-0600-000049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160427</xdr:rowOff>
    </xdr:from>
    <xdr:to>
      <xdr:col>107</xdr:col>
      <xdr:colOff>50800</xdr:colOff>
      <xdr:row>75</xdr:row>
      <xdr:rowOff>70180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19545300" y="12847727"/>
          <a:ext cx="889000" cy="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70180</xdr:rowOff>
    </xdr:from>
    <xdr:to>
      <xdr:col>102</xdr:col>
      <xdr:colOff>114300</xdr:colOff>
      <xdr:row>75</xdr:row>
      <xdr:rowOff>92837</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8656300" y="12928930"/>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154787</xdr:rowOff>
    </xdr:from>
    <xdr:to>
      <xdr:col>116</xdr:col>
      <xdr:colOff>114300</xdr:colOff>
      <xdr:row>75</xdr:row>
      <xdr:rowOff>84937</xdr:rowOff>
    </xdr:to>
    <xdr:sp macro="" textlink="">
      <xdr:nvSpPr>
        <xdr:cNvPr id="856" name="楕円 855">
          <a:extLst>
            <a:ext uri="{FF2B5EF4-FFF2-40B4-BE49-F238E27FC236}">
              <a16:creationId xmlns:a16="http://schemas.microsoft.com/office/drawing/2014/main" xmlns="" id="{00000000-0008-0000-0600-000058030000}"/>
            </a:ext>
          </a:extLst>
        </xdr:cNvPr>
        <xdr:cNvSpPr/>
      </xdr:nvSpPr>
      <xdr:spPr>
        <a:xfrm>
          <a:off x="22110700" y="128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6214</xdr:rowOff>
    </xdr:from>
    <xdr:ext cx="534377" cy="259045"/>
    <xdr:sp macro="" textlink="">
      <xdr:nvSpPr>
        <xdr:cNvPr id="857" name="繰出金該当値テキスト">
          <a:extLst>
            <a:ext uri="{FF2B5EF4-FFF2-40B4-BE49-F238E27FC236}">
              <a16:creationId xmlns:a16="http://schemas.microsoft.com/office/drawing/2014/main" xmlns="" id="{00000000-0008-0000-0600-000059030000}"/>
            </a:ext>
          </a:extLst>
        </xdr:cNvPr>
        <xdr:cNvSpPr txBox="1"/>
      </xdr:nvSpPr>
      <xdr:spPr>
        <a:xfrm>
          <a:off x="22212300" y="126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153480</xdr:rowOff>
    </xdr:from>
    <xdr:to>
      <xdr:col>112</xdr:col>
      <xdr:colOff>38100</xdr:colOff>
      <xdr:row>75</xdr:row>
      <xdr:rowOff>83630</xdr:rowOff>
    </xdr:to>
    <xdr:sp macro="" textlink="">
      <xdr:nvSpPr>
        <xdr:cNvPr id="858" name="楕円 857">
          <a:extLst>
            <a:ext uri="{FF2B5EF4-FFF2-40B4-BE49-F238E27FC236}">
              <a16:creationId xmlns:a16="http://schemas.microsoft.com/office/drawing/2014/main" xmlns="" id="{00000000-0008-0000-0600-00005A030000}"/>
            </a:ext>
          </a:extLst>
        </xdr:cNvPr>
        <xdr:cNvSpPr/>
      </xdr:nvSpPr>
      <xdr:spPr>
        <a:xfrm>
          <a:off x="21272500" y="12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100157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26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109627</xdr:rowOff>
    </xdr:from>
    <xdr:to>
      <xdr:col>107</xdr:col>
      <xdr:colOff>101600</xdr:colOff>
      <xdr:row>75</xdr:row>
      <xdr:rowOff>39777</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0383500" y="127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56304</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25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19380</xdr:rowOff>
    </xdr:from>
    <xdr:to>
      <xdr:col>102</xdr:col>
      <xdr:colOff>165100</xdr:colOff>
      <xdr:row>75</xdr:row>
      <xdr:rowOff>120980</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19494500" y="128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137507</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65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42037</xdr:rowOff>
    </xdr:from>
    <xdr:to>
      <xdr:col>98</xdr:col>
      <xdr:colOff>38100</xdr:colOff>
      <xdr:row>75</xdr:row>
      <xdr:rowOff>143637</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18605500" y="12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160164</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6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xmlns=""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xmlns=""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xmlns=""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xmlns=""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xmlns=""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xmlns=""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投資及び出資金が住民一人当たり</a:t>
          </a:r>
          <a:r>
            <a:rPr kumimoji="1" lang="en-US" altLang="ja-JP" sz="1300" baseline="0">
              <a:latin typeface="ＭＳ Ｐゴシック" panose="020B0600070205080204" pitchFamily="50" charset="-128"/>
              <a:ea typeface="ＭＳ Ｐゴシック" panose="020B0600070205080204" pitchFamily="50" charset="-128"/>
            </a:rPr>
            <a:t>32,491</a:t>
          </a:r>
          <a:r>
            <a:rPr kumimoji="1" lang="ja-JP" altLang="en-US" sz="1300" baseline="0">
              <a:latin typeface="ＭＳ Ｐゴシック" panose="020B0600070205080204" pitchFamily="50" charset="-128"/>
              <a:ea typeface="ＭＳ Ｐゴシック" panose="020B0600070205080204" pitchFamily="50" charset="-128"/>
            </a:rPr>
            <a:t>円と急増し、類似団体内で最もコストが高い状況となっている。これは、国民宿舎事業に対する出資金が</a:t>
          </a:r>
          <a:r>
            <a:rPr kumimoji="1" lang="en-US" altLang="ja-JP" sz="1300" baseline="0">
              <a:latin typeface="ＭＳ Ｐゴシック" panose="020B0600070205080204" pitchFamily="50" charset="-128"/>
              <a:ea typeface="ＭＳ Ｐゴシック" panose="020B0600070205080204" pitchFamily="50" charset="-128"/>
            </a:rPr>
            <a:t>215</a:t>
          </a:r>
          <a:r>
            <a:rPr kumimoji="1" lang="ja-JP" altLang="en-US" sz="1300" baseline="0">
              <a:latin typeface="ＭＳ Ｐゴシック" panose="020B0600070205080204" pitchFamily="50" charset="-128"/>
              <a:ea typeface="ＭＳ Ｐゴシック" panose="020B0600070205080204" pitchFamily="50" charset="-128"/>
            </a:rPr>
            <a:t>百万円（前年度対比</a:t>
          </a:r>
          <a:r>
            <a:rPr kumimoji="1" lang="en-US" altLang="ja-JP" sz="1300" baseline="0">
              <a:latin typeface="ＭＳ Ｐゴシック" panose="020B0600070205080204" pitchFamily="50" charset="-128"/>
              <a:ea typeface="ＭＳ Ｐゴシック" panose="020B0600070205080204" pitchFamily="50" charset="-128"/>
            </a:rPr>
            <a:t>147</a:t>
          </a:r>
          <a:r>
            <a:rPr kumimoji="1" lang="ja-JP" altLang="en-US" sz="1300" baseline="0">
              <a:latin typeface="ＭＳ Ｐゴシック" panose="020B0600070205080204" pitchFamily="50" charset="-128"/>
              <a:ea typeface="ＭＳ Ｐゴシック" panose="020B0600070205080204" pitchFamily="50" charset="-128"/>
            </a:rPr>
            <a:t>百万円増）と多額に上っているためである。なお、当該事業の経営改善を期し、平成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年度から指定管理者による施設運営を開始しており、当面は債務整理に伴う多額の負担を余儀なくされている。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また、災害復旧事業費については、平成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年鳥取県中部地震に係る復旧工事が本格実施されたこともあり（</a:t>
          </a:r>
          <a:r>
            <a:rPr kumimoji="1" lang="en-US" altLang="ja-JP" sz="1300" baseline="0">
              <a:latin typeface="ＭＳ Ｐゴシック" panose="020B0600070205080204" pitchFamily="50" charset="-128"/>
              <a:ea typeface="ＭＳ Ｐゴシック" panose="020B0600070205080204" pitchFamily="50" charset="-128"/>
            </a:rPr>
            <a:t>153</a:t>
          </a:r>
          <a:r>
            <a:rPr kumimoji="1" lang="ja-JP" altLang="en-US" sz="1300" baseline="0">
              <a:latin typeface="ＭＳ Ｐゴシック" panose="020B0600070205080204" pitchFamily="50" charset="-128"/>
              <a:ea typeface="ＭＳ Ｐゴシック" panose="020B0600070205080204" pitchFamily="50" charset="-128"/>
            </a:rPr>
            <a:t>百万円）、類似団体平均を大きく上回る結果となっている。この他にも３度の台風被害に見舞われ、その復旧事業が施行されたことが要因としてあげられる。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141478</xdr:rowOff>
    </xdr:from>
    <xdr:to>
      <xdr:col>24</xdr:col>
      <xdr:colOff>63500</xdr:colOff>
      <xdr:row>34</xdr:row>
      <xdr:rowOff>144653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970778"/>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46736</xdr:rowOff>
    </xdr:from>
    <xdr:to>
      <xdr:col>19</xdr:col>
      <xdr:colOff>177800</xdr:colOff>
      <xdr:row>34</xdr:row>
      <xdr:rowOff>141478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876036"/>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46736</xdr:rowOff>
    </xdr:from>
    <xdr:to>
      <xdr:col>15</xdr:col>
      <xdr:colOff>50800</xdr:colOff>
      <xdr:row>34</xdr:row>
      <xdr:rowOff>148463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87603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148463</xdr:rowOff>
    </xdr:from>
    <xdr:to>
      <xdr:col>10</xdr:col>
      <xdr:colOff>114300</xdr:colOff>
      <xdr:row>35</xdr:row>
      <xdr:rowOff>41148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977763"/>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93853</xdr:rowOff>
    </xdr:from>
    <xdr:to>
      <xdr:col>24</xdr:col>
      <xdr:colOff>114300</xdr:colOff>
      <xdr:row>35</xdr:row>
      <xdr:rowOff>24003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116730</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90678</xdr:rowOff>
    </xdr:from>
    <xdr:to>
      <xdr:col>20</xdr:col>
      <xdr:colOff>38100</xdr:colOff>
      <xdr:row>35</xdr:row>
      <xdr:rowOff>20828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37355</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167386</xdr:rowOff>
    </xdr:from>
    <xdr:to>
      <xdr:col>15</xdr:col>
      <xdr:colOff>101600</xdr:colOff>
      <xdr:row>34</xdr:row>
      <xdr:rowOff>97536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114063</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6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97663</xdr:rowOff>
    </xdr:from>
    <xdr:to>
      <xdr:col>10</xdr:col>
      <xdr:colOff>165100</xdr:colOff>
      <xdr:row>35</xdr:row>
      <xdr:rowOff>27813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44340</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7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161798</xdr:rowOff>
    </xdr:from>
    <xdr:to>
      <xdr:col>6</xdr:col>
      <xdr:colOff>38100</xdr:colOff>
      <xdr:row>35</xdr:row>
      <xdr:rowOff>91948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108475</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7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167535</xdr:rowOff>
    </xdr:from>
    <xdr:to>
      <xdr:col>24</xdr:col>
      <xdr:colOff>63500</xdr:colOff>
      <xdr:row>58</xdr:row>
      <xdr:rowOff>27915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940185"/>
          <a:ext cx="838200" cy="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38609</xdr:rowOff>
    </xdr:from>
    <xdr:to>
      <xdr:col>19</xdr:col>
      <xdr:colOff>177800</xdr:colOff>
      <xdr:row>57</xdr:row>
      <xdr:rowOff>167535</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811259"/>
          <a:ext cx="889000" cy="1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38609</xdr:rowOff>
    </xdr:from>
    <xdr:to>
      <xdr:col>15</xdr:col>
      <xdr:colOff>50800</xdr:colOff>
      <xdr:row>58</xdr:row>
      <xdr:rowOff>19586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811259"/>
          <a:ext cx="889000" cy="1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158800</xdr:rowOff>
    </xdr:from>
    <xdr:to>
      <xdr:col>10</xdr:col>
      <xdr:colOff>114300</xdr:colOff>
      <xdr:row>58</xdr:row>
      <xdr:rowOff>19586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31450"/>
          <a:ext cx="889000" cy="3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148565</xdr:rowOff>
    </xdr:from>
    <xdr:to>
      <xdr:col>24</xdr:col>
      <xdr:colOff>114300</xdr:colOff>
      <xdr:row>58</xdr:row>
      <xdr:rowOff>78715</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92398</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86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116735</xdr:rowOff>
    </xdr:from>
    <xdr:to>
      <xdr:col>20</xdr:col>
      <xdr:colOff>38100</xdr:colOff>
      <xdr:row>58</xdr:row>
      <xdr:rowOff>46885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63412</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66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159259</xdr:rowOff>
    </xdr:from>
    <xdr:to>
      <xdr:col>15</xdr:col>
      <xdr:colOff>101600</xdr:colOff>
      <xdr:row>57</xdr:row>
      <xdr:rowOff>89409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105936</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140236</xdr:rowOff>
    </xdr:from>
    <xdr:to>
      <xdr:col>10</xdr:col>
      <xdr:colOff>165100</xdr:colOff>
      <xdr:row>58</xdr:row>
      <xdr:rowOff>70386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61513</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1000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108000</xdr:rowOff>
    </xdr:from>
    <xdr:to>
      <xdr:col>6</xdr:col>
      <xdr:colOff>38100</xdr:colOff>
      <xdr:row>58</xdr:row>
      <xdr:rowOff>38150</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54677</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65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109296</xdr:rowOff>
    </xdr:from>
    <xdr:to>
      <xdr:col>24</xdr:col>
      <xdr:colOff>63500</xdr:colOff>
      <xdr:row>73</xdr:row>
      <xdr:rowOff>115740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2625146"/>
          <a:ext cx="8382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109296</xdr:rowOff>
    </xdr:from>
    <xdr:to>
      <xdr:col>19</xdr:col>
      <xdr:colOff>177800</xdr:colOff>
      <xdr:row>74</xdr:row>
      <xdr:rowOff>122838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625146"/>
          <a:ext cx="889000" cy="18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122838</xdr:rowOff>
    </xdr:from>
    <xdr:to>
      <xdr:col>15</xdr:col>
      <xdr:colOff>50800</xdr:colOff>
      <xdr:row>75</xdr:row>
      <xdr:rowOff>26412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810138"/>
          <a:ext cx="889000" cy="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26412</xdr:rowOff>
    </xdr:from>
    <xdr:to>
      <xdr:col>10</xdr:col>
      <xdr:colOff>114300</xdr:colOff>
      <xdr:row>75</xdr:row>
      <xdr:rowOff>107162</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885162"/>
          <a:ext cx="889000" cy="8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64940</xdr:rowOff>
    </xdr:from>
    <xdr:to>
      <xdr:col>24</xdr:col>
      <xdr:colOff>114300</xdr:colOff>
      <xdr:row>73</xdr:row>
      <xdr:rowOff>166540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5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87817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4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58496</xdr:rowOff>
    </xdr:from>
    <xdr:to>
      <xdr:col>20</xdr:col>
      <xdr:colOff>38100</xdr:colOff>
      <xdr:row>73</xdr:row>
      <xdr:rowOff>160096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5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5173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3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72038</xdr:rowOff>
    </xdr:from>
    <xdr:to>
      <xdr:col>15</xdr:col>
      <xdr:colOff>101600</xdr:colOff>
      <xdr:row>75</xdr:row>
      <xdr:rowOff>2188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7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18715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53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147062</xdr:rowOff>
    </xdr:from>
    <xdr:to>
      <xdr:col>10</xdr:col>
      <xdr:colOff>165100</xdr:colOff>
      <xdr:row>75</xdr:row>
      <xdr:rowOff>77212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8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93739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60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56362</xdr:rowOff>
    </xdr:from>
    <xdr:to>
      <xdr:col>6</xdr:col>
      <xdr:colOff>38100</xdr:colOff>
      <xdr:row>75</xdr:row>
      <xdr:rowOff>157962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9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3039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69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118300</xdr:rowOff>
    </xdr:from>
    <xdr:to>
      <xdr:col>24</xdr:col>
      <xdr:colOff>63500</xdr:colOff>
      <xdr:row>98</xdr:row>
      <xdr:rowOff>121789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920400"/>
          <a:ext cx="8382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118300</xdr:rowOff>
    </xdr:from>
    <xdr:to>
      <xdr:col>19</xdr:col>
      <xdr:colOff>177800</xdr:colOff>
      <xdr:row>98</xdr:row>
      <xdr:rowOff>124299</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920400"/>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124299</xdr:rowOff>
    </xdr:from>
    <xdr:to>
      <xdr:col>15</xdr:col>
      <xdr:colOff>50800</xdr:colOff>
      <xdr:row>98</xdr:row>
      <xdr:rowOff>129668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926399"/>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114345</xdr:rowOff>
    </xdr:from>
    <xdr:to>
      <xdr:col>10</xdr:col>
      <xdr:colOff>114300</xdr:colOff>
      <xdr:row>98</xdr:row>
      <xdr:rowOff>129668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916445"/>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70989</xdr:rowOff>
    </xdr:from>
    <xdr:to>
      <xdr:col>24</xdr:col>
      <xdr:colOff>114300</xdr:colOff>
      <xdr:row>99</xdr:row>
      <xdr:rowOff>1139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157366</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67500</xdr:rowOff>
    </xdr:from>
    <xdr:to>
      <xdr:col>20</xdr:col>
      <xdr:colOff>38100</xdr:colOff>
      <xdr:row>98</xdr:row>
      <xdr:rowOff>169100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160227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6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73499</xdr:rowOff>
    </xdr:from>
    <xdr:to>
      <xdr:col>15</xdr:col>
      <xdr:colOff>101600</xdr:colOff>
      <xdr:row>99</xdr:row>
      <xdr:rowOff>3649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166226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78868</xdr:rowOff>
    </xdr:from>
    <xdr:to>
      <xdr:col>10</xdr:col>
      <xdr:colOff>165100</xdr:colOff>
      <xdr:row>99</xdr:row>
      <xdr:rowOff>9018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8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63545</xdr:rowOff>
    </xdr:from>
    <xdr:to>
      <xdr:col>6</xdr:col>
      <xdr:colOff>38100</xdr:colOff>
      <xdr:row>98</xdr:row>
      <xdr:rowOff>165145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8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156272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1717</xdr:rowOff>
    </xdr:from>
    <xdr:to>
      <xdr:col>55</xdr:col>
      <xdr:colOff>0</xdr:colOff>
      <xdr:row>38</xdr:row>
      <xdr:rowOff>3637</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51681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129140</xdr:rowOff>
    </xdr:from>
    <xdr:ext cx="469744"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472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3637</xdr:rowOff>
    </xdr:from>
    <xdr:to>
      <xdr:col>50</xdr:col>
      <xdr:colOff>114300</xdr:colOff>
      <xdr:row>38</xdr:row>
      <xdr:rowOff>5558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518737"/>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5558</xdr:rowOff>
    </xdr:from>
    <xdr:to>
      <xdr:col>45</xdr:col>
      <xdr:colOff>177800</xdr:colOff>
      <xdr:row>38</xdr:row>
      <xdr:rowOff>7386</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7861300" y="652065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620</xdr:rowOff>
    </xdr:from>
    <xdr:to>
      <xdr:col>41</xdr:col>
      <xdr:colOff>50800</xdr:colOff>
      <xdr:row>38</xdr:row>
      <xdr:rowOff>7386</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344270"/>
          <a:ext cx="889000" cy="17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122367</xdr:rowOff>
    </xdr:from>
    <xdr:to>
      <xdr:col>55</xdr:col>
      <xdr:colOff>50800</xdr:colOff>
      <xdr:row>38</xdr:row>
      <xdr:rowOff>52517</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145244</xdr:rowOff>
    </xdr:from>
    <xdr:ext cx="469744"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31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124287</xdr:rowOff>
    </xdr:from>
    <xdr:to>
      <xdr:col>50</xdr:col>
      <xdr:colOff>165100</xdr:colOff>
      <xdr:row>38</xdr:row>
      <xdr:rowOff>54437</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4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70964</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04428" y="624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126207</xdr:rowOff>
    </xdr:from>
    <xdr:to>
      <xdr:col>46</xdr:col>
      <xdr:colOff>38100</xdr:colOff>
      <xdr:row>38</xdr:row>
      <xdr:rowOff>56358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469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72884</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15428" y="624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128036</xdr:rowOff>
    </xdr:from>
    <xdr:to>
      <xdr:col>41</xdr:col>
      <xdr:colOff>101600</xdr:colOff>
      <xdr:row>38</xdr:row>
      <xdr:rowOff>58186</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4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49313</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26428" y="656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121270</xdr:rowOff>
    </xdr:from>
    <xdr:to>
      <xdr:col>36</xdr:col>
      <xdr:colOff>165100</xdr:colOff>
      <xdr:row>37</xdr:row>
      <xdr:rowOff>51420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67947</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606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138824</xdr:rowOff>
    </xdr:from>
    <xdr:to>
      <xdr:col>55</xdr:col>
      <xdr:colOff>0</xdr:colOff>
      <xdr:row>57</xdr:row>
      <xdr:rowOff>3493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9740024"/>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89484</xdr:rowOff>
    </xdr:from>
    <xdr:to>
      <xdr:col>50</xdr:col>
      <xdr:colOff>114300</xdr:colOff>
      <xdr:row>56</xdr:row>
      <xdr:rowOff>138824</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9690684"/>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89484</xdr:rowOff>
    </xdr:from>
    <xdr:to>
      <xdr:col>45</xdr:col>
      <xdr:colOff>177800</xdr:colOff>
      <xdr:row>57</xdr:row>
      <xdr:rowOff>62776</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9690684"/>
          <a:ext cx="889000" cy="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62776</xdr:rowOff>
    </xdr:from>
    <xdr:to>
      <xdr:col>41</xdr:col>
      <xdr:colOff>50800</xdr:colOff>
      <xdr:row>57</xdr:row>
      <xdr:rowOff>77559</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83542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124143</xdr:rowOff>
    </xdr:from>
    <xdr:to>
      <xdr:col>55</xdr:col>
      <xdr:colOff>50800</xdr:colOff>
      <xdr:row>57</xdr:row>
      <xdr:rowOff>54293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7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147020</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5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88024</xdr:rowOff>
    </xdr:from>
    <xdr:to>
      <xdr:col>50</xdr:col>
      <xdr:colOff>165100</xdr:colOff>
      <xdr:row>57</xdr:row>
      <xdr:rowOff>18174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6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34701</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4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38684</xdr:rowOff>
    </xdr:from>
    <xdr:to>
      <xdr:col>46</xdr:col>
      <xdr:colOff>38100</xdr:colOff>
      <xdr:row>56</xdr:row>
      <xdr:rowOff>140284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6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156811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11976</xdr:rowOff>
    </xdr:from>
    <xdr:to>
      <xdr:col>41</xdr:col>
      <xdr:colOff>101600</xdr:colOff>
      <xdr:row>57</xdr:row>
      <xdr:rowOff>113576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7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130103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5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26759</xdr:rowOff>
    </xdr:from>
    <xdr:to>
      <xdr:col>36</xdr:col>
      <xdr:colOff>165100</xdr:colOff>
      <xdr:row>57</xdr:row>
      <xdr:rowOff>128359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7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144886</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5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10280</xdr:rowOff>
    </xdr:from>
    <xdr:to>
      <xdr:col>55</xdr:col>
      <xdr:colOff>0</xdr:colOff>
      <xdr:row>77</xdr:row>
      <xdr:rowOff>78696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040480"/>
          <a:ext cx="838200" cy="2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113836</xdr:rowOff>
    </xdr:from>
    <xdr:to>
      <xdr:col>50</xdr:col>
      <xdr:colOff>114300</xdr:colOff>
      <xdr:row>77</xdr:row>
      <xdr:rowOff>78696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2458236"/>
          <a:ext cx="889000" cy="8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113836</xdr:rowOff>
    </xdr:from>
    <xdr:to>
      <xdr:col>45</xdr:col>
      <xdr:colOff>177800</xdr:colOff>
      <xdr:row>75</xdr:row>
      <xdr:rowOff>82811</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2458236"/>
          <a:ext cx="889000" cy="4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82811</xdr:rowOff>
    </xdr:from>
    <xdr:to>
      <xdr:col>41</xdr:col>
      <xdr:colOff>50800</xdr:colOff>
      <xdr:row>76</xdr:row>
      <xdr:rowOff>168646</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2941561"/>
          <a:ext cx="889000" cy="25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130930</xdr:rowOff>
    </xdr:from>
    <xdr:to>
      <xdr:col>55</xdr:col>
      <xdr:colOff>50800</xdr:colOff>
      <xdr:row>76</xdr:row>
      <xdr:rowOff>61080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2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153807</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8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27896</xdr:rowOff>
    </xdr:from>
    <xdr:to>
      <xdr:col>50</xdr:col>
      <xdr:colOff>165100</xdr:colOff>
      <xdr:row>77</xdr:row>
      <xdr:rowOff>129496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146023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0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63036</xdr:rowOff>
    </xdr:from>
    <xdr:to>
      <xdr:col>46</xdr:col>
      <xdr:colOff>38100</xdr:colOff>
      <xdr:row>72</xdr:row>
      <xdr:rowOff>164636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24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9713</xdr:rowOff>
    </xdr:from>
    <xdr:ext cx="59901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50795" y="1218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32011</xdr:rowOff>
    </xdr:from>
    <xdr:to>
      <xdr:col>41</xdr:col>
      <xdr:colOff>101600</xdr:colOff>
      <xdr:row>75</xdr:row>
      <xdr:rowOff>133611</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2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150138</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26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117846</xdr:rowOff>
    </xdr:from>
    <xdr:to>
      <xdr:col>36</xdr:col>
      <xdr:colOff>165100</xdr:colOff>
      <xdr:row>77</xdr:row>
      <xdr:rowOff>47996</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1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64522</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29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89202</xdr:rowOff>
    </xdr:from>
    <xdr:to>
      <xdr:col>55</xdr:col>
      <xdr:colOff>0</xdr:colOff>
      <xdr:row>97</xdr:row>
      <xdr:rowOff>112954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719852"/>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63778</xdr:rowOff>
    </xdr:from>
    <xdr:to>
      <xdr:col>50</xdr:col>
      <xdr:colOff>114300</xdr:colOff>
      <xdr:row>97</xdr:row>
      <xdr:rowOff>89202</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8750300" y="16694428"/>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63778</xdr:rowOff>
    </xdr:from>
    <xdr:to>
      <xdr:col>45</xdr:col>
      <xdr:colOff>177800</xdr:colOff>
      <xdr:row>97</xdr:row>
      <xdr:rowOff>99572</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7861300" y="16694428"/>
          <a:ext cx="889000" cy="3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99572</xdr:rowOff>
    </xdr:from>
    <xdr:to>
      <xdr:col>41</xdr:col>
      <xdr:colOff>50800</xdr:colOff>
      <xdr:row>97</xdr:row>
      <xdr:rowOff>107034</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730222"/>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62154</xdr:rowOff>
    </xdr:from>
    <xdr:to>
      <xdr:col>55</xdr:col>
      <xdr:colOff>50800</xdr:colOff>
      <xdr:row>97</xdr:row>
      <xdr:rowOff>163754</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40581</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6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38402</xdr:rowOff>
    </xdr:from>
    <xdr:to>
      <xdr:col>50</xdr:col>
      <xdr:colOff>165100</xdr:colOff>
      <xdr:row>97</xdr:row>
      <xdr:rowOff>140002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6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131129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7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12978</xdr:rowOff>
    </xdr:from>
    <xdr:to>
      <xdr:col>46</xdr:col>
      <xdr:colOff>38100</xdr:colOff>
      <xdr:row>97</xdr:row>
      <xdr:rowOff>114578</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6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105705</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7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48772</xdr:rowOff>
    </xdr:from>
    <xdr:to>
      <xdr:col>41</xdr:col>
      <xdr:colOff>101600</xdr:colOff>
      <xdr:row>97</xdr:row>
      <xdr:rowOff>150372</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141499</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7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56234</xdr:rowOff>
    </xdr:from>
    <xdr:to>
      <xdr:col>36</xdr:col>
      <xdr:colOff>165100</xdr:colOff>
      <xdr:row>97</xdr:row>
      <xdr:rowOff>157834</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6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148961</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7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55232</xdr:rowOff>
    </xdr:from>
    <xdr:to>
      <xdr:col>85</xdr:col>
      <xdr:colOff>127000</xdr:colOff>
      <xdr:row>37</xdr:row>
      <xdr:rowOff>141826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5481300" y="6398882"/>
          <a:ext cx="8382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141826</xdr:rowOff>
    </xdr:from>
    <xdr:to>
      <xdr:col>81</xdr:col>
      <xdr:colOff>50800</xdr:colOff>
      <xdr:row>38</xdr:row>
      <xdr:rowOff>26703</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4592300" y="6485476"/>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110622</xdr:rowOff>
    </xdr:from>
    <xdr:to>
      <xdr:col>76</xdr:col>
      <xdr:colOff>114300</xdr:colOff>
      <xdr:row>38</xdr:row>
      <xdr:rowOff>26703</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3703300" y="6454272"/>
          <a:ext cx="8890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110622</xdr:rowOff>
    </xdr:from>
    <xdr:to>
      <xdr:col>71</xdr:col>
      <xdr:colOff>177800</xdr:colOff>
      <xdr:row>38</xdr:row>
      <xdr:rowOff>84516</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2814300" y="6454272"/>
          <a:ext cx="889000" cy="1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4432</xdr:rowOff>
    </xdr:from>
    <xdr:to>
      <xdr:col>85</xdr:col>
      <xdr:colOff>177800</xdr:colOff>
      <xdr:row>37</xdr:row>
      <xdr:rowOff>106032</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63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154309</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63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91026</xdr:rowOff>
    </xdr:from>
    <xdr:to>
      <xdr:col>81</xdr:col>
      <xdr:colOff>101600</xdr:colOff>
      <xdr:row>38</xdr:row>
      <xdr:rowOff>21175</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434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12303</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65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147353</xdr:rowOff>
    </xdr:from>
    <xdr:to>
      <xdr:col>76</xdr:col>
      <xdr:colOff>165100</xdr:colOff>
      <xdr:row>38</xdr:row>
      <xdr:rowOff>77503</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4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68630</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5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59822</xdr:rowOff>
    </xdr:from>
    <xdr:to>
      <xdr:col>72</xdr:col>
      <xdr:colOff>38100</xdr:colOff>
      <xdr:row>37</xdr:row>
      <xdr:rowOff>161422</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152549</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4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33716</xdr:rowOff>
    </xdr:from>
    <xdr:to>
      <xdr:col>67</xdr:col>
      <xdr:colOff>101600</xdr:colOff>
      <xdr:row>38</xdr:row>
      <xdr:rowOff>135316</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126443</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6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xmlns=""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xmlns=""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167536</xdr:rowOff>
    </xdr:from>
    <xdr:to>
      <xdr:col>85</xdr:col>
      <xdr:colOff>127000</xdr:colOff>
      <xdr:row>56</xdr:row>
      <xdr:rowOff>88532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5481300" y="9597286"/>
          <a:ext cx="8382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a:extLst>
            <a:ext uri="{FF2B5EF4-FFF2-40B4-BE49-F238E27FC236}">
              <a16:creationId xmlns:a16="http://schemas.microsoft.com/office/drawing/2014/main" xmlns="" id="{00000000-0008-0000-0700-00003F020000}"/>
            </a:ext>
          </a:extLst>
        </xdr:cNvPr>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167536</xdr:rowOff>
    </xdr:from>
    <xdr:to>
      <xdr:col>81</xdr:col>
      <xdr:colOff>50800</xdr:colOff>
      <xdr:row>57</xdr:row>
      <xdr:rowOff>13719</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4592300" y="9597286"/>
          <a:ext cx="889000" cy="18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13719</xdr:rowOff>
    </xdr:from>
    <xdr:to>
      <xdr:col>76</xdr:col>
      <xdr:colOff>114300</xdr:colOff>
      <xdr:row>57</xdr:row>
      <xdr:rowOff>39009</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3703300" y="9786369"/>
          <a:ext cx="889000" cy="2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39009</xdr:rowOff>
    </xdr:from>
    <xdr:to>
      <xdr:col>71</xdr:col>
      <xdr:colOff>177800</xdr:colOff>
      <xdr:row>57</xdr:row>
      <xdr:rowOff>58775</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2814300" y="9811659"/>
          <a:ext cx="889000" cy="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37732</xdr:rowOff>
    </xdr:from>
    <xdr:to>
      <xdr:col>85</xdr:col>
      <xdr:colOff>177800</xdr:colOff>
      <xdr:row>56</xdr:row>
      <xdr:rowOff>139332</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6268700" y="96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16159</xdr:rowOff>
    </xdr:from>
    <xdr:ext cx="534377" cy="259045"/>
    <xdr:sp macro="" textlink="">
      <xdr:nvSpPr>
        <xdr:cNvPr id="594" name="教育費該当値テキスト">
          <a:extLst>
            <a:ext uri="{FF2B5EF4-FFF2-40B4-BE49-F238E27FC236}">
              <a16:creationId xmlns:a16="http://schemas.microsoft.com/office/drawing/2014/main" xmlns="" id="{00000000-0008-0000-0700-000052020000}"/>
            </a:ext>
          </a:extLst>
        </xdr:cNvPr>
        <xdr:cNvSpPr txBox="1"/>
      </xdr:nvSpPr>
      <xdr:spPr>
        <a:xfrm>
          <a:off x="16370300" y="96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116736</xdr:rowOff>
    </xdr:from>
    <xdr:to>
      <xdr:col>81</xdr:col>
      <xdr:colOff>101600</xdr:colOff>
      <xdr:row>56</xdr:row>
      <xdr:rowOff>46886</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5430500" y="95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63413</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3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134369</xdr:rowOff>
    </xdr:from>
    <xdr:to>
      <xdr:col>76</xdr:col>
      <xdr:colOff>165100</xdr:colOff>
      <xdr:row>57</xdr:row>
      <xdr:rowOff>64519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4541500" y="97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55646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8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159659</xdr:rowOff>
    </xdr:from>
    <xdr:to>
      <xdr:col>72</xdr:col>
      <xdr:colOff>38100</xdr:colOff>
      <xdr:row>57</xdr:row>
      <xdr:rowOff>89809</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3652500" y="97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80936</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436111" y="98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7975</xdr:rowOff>
    </xdr:from>
    <xdr:to>
      <xdr:col>67</xdr:col>
      <xdr:colOff>101600</xdr:colOff>
      <xdr:row>57</xdr:row>
      <xdr:rowOff>109575</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2763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100702</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547111"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xmlns=""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xmlns=""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xmlns=""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33565</xdr:rowOff>
    </xdr:from>
    <xdr:to>
      <xdr:col>85</xdr:col>
      <xdr:colOff>127000</xdr:colOff>
      <xdr:row>78</xdr:row>
      <xdr:rowOff>98844</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5481300" y="13235215"/>
          <a:ext cx="838200" cy="2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2" name="災害復旧費平均値テキスト">
          <a:extLst>
            <a:ext uri="{FF2B5EF4-FFF2-40B4-BE49-F238E27FC236}">
              <a16:creationId xmlns:a16="http://schemas.microsoft.com/office/drawing/2014/main" xmlns="" id="{00000000-0008-0000-0700-000078020000}"/>
            </a:ext>
          </a:extLst>
        </xdr:cNvPr>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98844</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4592300" y="13471944"/>
          <a:ext cx="889000" cy="1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31711</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3703300" y="13576261"/>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31711</xdr:rowOff>
    </xdr:from>
    <xdr:to>
      <xdr:col>71</xdr:col>
      <xdr:colOff>177800</xdr:colOff>
      <xdr:row>79</xdr:row>
      <xdr:rowOff>39039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2814300" y="13576261"/>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154215</xdr:rowOff>
    </xdr:from>
    <xdr:to>
      <xdr:col>85</xdr:col>
      <xdr:colOff>177800</xdr:colOff>
      <xdr:row>77</xdr:row>
      <xdr:rowOff>84365</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6268700" y="131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5642</xdr:rowOff>
    </xdr:from>
    <xdr:ext cx="534377" cy="259045"/>
    <xdr:sp macro="" textlink="">
      <xdr:nvSpPr>
        <xdr:cNvPr id="651" name="災害復旧費該当値テキスト">
          <a:extLst>
            <a:ext uri="{FF2B5EF4-FFF2-40B4-BE49-F238E27FC236}">
              <a16:creationId xmlns:a16="http://schemas.microsoft.com/office/drawing/2014/main" xmlns="" id="{00000000-0008-0000-0700-00008B020000}"/>
            </a:ext>
          </a:extLst>
        </xdr:cNvPr>
        <xdr:cNvSpPr txBox="1"/>
      </xdr:nvSpPr>
      <xdr:spPr>
        <a:xfrm>
          <a:off x="16370300" y="130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48044</xdr:rowOff>
    </xdr:from>
    <xdr:to>
      <xdr:col>81</xdr:col>
      <xdr:colOff>101600</xdr:colOff>
      <xdr:row>78</xdr:row>
      <xdr:rowOff>149644</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5430500" y="134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140771</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5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152361</xdr:rowOff>
    </xdr:from>
    <xdr:to>
      <xdr:col>72</xdr:col>
      <xdr:colOff>38100</xdr:colOff>
      <xdr:row>79</xdr:row>
      <xdr:rowOff>82511</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3652500" y="135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73638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68428" y="1361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159689</xdr:rowOff>
    </xdr:from>
    <xdr:to>
      <xdr:col>67</xdr:col>
      <xdr:colOff>101600</xdr:colOff>
      <xdr:row>79</xdr:row>
      <xdr:rowOff>89839</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2763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80966</xdr:rowOff>
    </xdr:from>
    <xdr:ext cx="378565"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5017" y="1362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117740</xdr:rowOff>
    </xdr:from>
    <xdr:to>
      <xdr:col>85</xdr:col>
      <xdr:colOff>127000</xdr:colOff>
      <xdr:row>97</xdr:row>
      <xdr:rowOff>13632</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5481300" y="16576940"/>
          <a:ext cx="8382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9686</xdr:rowOff>
    </xdr:from>
    <xdr:to>
      <xdr:col>81</xdr:col>
      <xdr:colOff>50800</xdr:colOff>
      <xdr:row>97</xdr:row>
      <xdr:rowOff>13632</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4592300" y="16640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135234</xdr:rowOff>
    </xdr:from>
    <xdr:to>
      <xdr:col>76</xdr:col>
      <xdr:colOff>114300</xdr:colOff>
      <xdr:row>97</xdr:row>
      <xdr:rowOff>9686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3703300" y="16594434"/>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104423</xdr:rowOff>
    </xdr:from>
    <xdr:to>
      <xdr:col>71</xdr:col>
      <xdr:colOff>177800</xdr:colOff>
      <xdr:row>96</xdr:row>
      <xdr:rowOff>135234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814300" y="16563623"/>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66940</xdr:rowOff>
    </xdr:from>
    <xdr:to>
      <xdr:col>85</xdr:col>
      <xdr:colOff>177800</xdr:colOff>
      <xdr:row>96</xdr:row>
      <xdr:rowOff>168540</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5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89817</xdr:rowOff>
    </xdr:from>
    <xdr:ext cx="534377"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63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134282</xdr:rowOff>
    </xdr:from>
    <xdr:to>
      <xdr:col>81</xdr:col>
      <xdr:colOff>101600</xdr:colOff>
      <xdr:row>97</xdr:row>
      <xdr:rowOff>64432</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5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55559</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66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130336</xdr:rowOff>
    </xdr:from>
    <xdr:to>
      <xdr:col>76</xdr:col>
      <xdr:colOff>165100</xdr:colOff>
      <xdr:row>97</xdr:row>
      <xdr:rowOff>60486</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51613</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6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84434</xdr:rowOff>
    </xdr:from>
    <xdr:to>
      <xdr:col>72</xdr:col>
      <xdr:colOff>38100</xdr:colOff>
      <xdr:row>97</xdr:row>
      <xdr:rowOff>14584</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5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31111</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3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53623</xdr:rowOff>
    </xdr:from>
    <xdr:to>
      <xdr:col>67</xdr:col>
      <xdr:colOff>101600</xdr:colOff>
      <xdr:row>96</xdr:row>
      <xdr:rowOff>155223</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5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300</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2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最も大きな割合を占める民生費が若干減少したものの、依然として類似団体平均を上回る水準で推移している。減少した要因として、平成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年鳥取県中部地震に係る災害関連事業が家屋等建物の復旧段階へ移行したことに伴い、災害救助費で前年度から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の減となったことがあげられる。一方で、特別医療給付費が年々増加傾向にあること、及び社会保障関連経費についても、サービス拡充等を要因として全国的に増加の一途を辿っていることから、今後も引き続き高い水準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また、今年度大きく数値が変動した商工費では、国民宿舎事業への出資額が大幅に増加（</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百万円増）したことを主な要因として、数値が上昇している。その他に災害復旧費では、平成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年鳥取県中部地震に係る復旧事業が本格実施されたことに伴い（</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百万円）、こちらも数値が上昇し類似団体平均を上回る結果となった。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は鳥取県中部地震に伴い、突発的な財政需要が発生したことから、財源対策として財政調整基金を活用していたが、今年度は、財源を含めて事業の精査を行ったことなどにより、取り崩しを回避し当該基金残高が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同様の要因により、実質収支は黒字を維持しており、現時点では弾力的な財政運営が可能な水準を維持していると言える。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前年度とほぼ同水準で推移しており、まず、数値の最も高い水道事業については、人口減少に伴う収入減と施設の維持管理・更新に係る事業費のバランスを考慮し、計画的に運営されていることから、安定して黒字を計上している。なお、当該事業は他会計からの繰入金もなく、独立採算の原則に基づいた運営を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つぎに、数値の変動幅が最も大きい介護保険事業については、前年度と比較して地域支援事業費の実績額が増加したこと（</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百万円増）等が要因としてあげられる。なお、介護サービスの多様化に伴い、年々事業規模が増大しており、一般会計からの繰出金も増加することが見込まれる。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過疎対策事業債及び緊急防災・減災事業債を活用した近年の大型事業に係る元金償還が始まり、元利償還金が急増したため、実質公債費比率が上昇に転じている。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一方で、上記の地方債は交付税算入率が高く、優先して活用していること、及び単年度起債発行額の一定割合を減債基金に継続して積立てており、将来の公債費負担に確実に対応できるよう備えている。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大型事業に係る元金償還が始まり、前年度から急増した元金償還額（</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百万円増）に対して、前年度と同様に起債事業の規模が抑制されたため、一般会計に係る地方債の現在高が減少している。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加えて、充当可能財源となる減債基金の積み増しを継続していること、及び交付税算入率の高い地方債を優先して活用していることから、将来負担比率の分子が減少している。したがって、将来負担額に対応可能な体制が維持できていると言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増加傾向に転じた公債費負担に備えて減債基金に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百万円積立てたことに加えて、多額の寄附金を原資として、ふるさと応援寄附金及び観光振興基金にそれぞれ積立てた（計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各基金の設置目的に沿って、活用計画を随時見直すことが必要であり、現時点では老朽化施設の改修等複数の施設整備事業に備えて、基金総額が引き続き増加する予定である。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・ふるさと応援基金：粋な教育で次代を担うみささっ子が育つ学校づくり事業の推進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・地域活力創出推進基金：恵まれた資源を生かして、地域の活性化、人材育成、産業創出等を推進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・ふるさと応援基金：学校教育事業等に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百万円全額を積立てたことによる増加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・観光振興基金：観光振興に係る寄付金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・公共施設営繕基金：庁舎をはじめとした公共用施設の維持管理、改修に備えて施設利用料等を積立てることとしている。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・ふるさと応援基金：当年度のふるさと応援寄附金を全額積立て、後年度の学校施設整備事業に活用することとしている。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過疎対策事業債（ソフト分）の発行額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割を下限として、決算見込を基に可能な範囲で積立てたことによる増加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年度に地方債償還のピークを迎えること、及び現時点で構想段階にある大型事業の実現化に向けて、毎年度計画的に積立てを行うこととしている。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xmlns=""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xmlns=""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xmlns=""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xmlns=""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xmlns=""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xmlns=""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xmlns=""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xmlns=""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xmlns=""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xmlns=""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xmlns=""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xmlns=""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xmlns=""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xmlns="" id="{00000000-0008-0000-0D00-000026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xmlns=""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xmlns="" id="{00000000-0008-0000-0D00-000028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xmlns=""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xmlns=""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xmlns=""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xmlns=""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xmlns=""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xmlns=""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xmlns=""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有形固定資産減価償却率については、算出中となっているが、除却又は更新を行った施設は僅かであり、平成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年度数値から上昇しているものと見込んでいる。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現在、それぞれの公共施設等に係る個別施設計画を策定中であり、将来的な施設の集約化・複合化を含めて検討し、必要とされる公共サービスに見合った規模とすることが望まれる。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xmlns="" id="{00000000-0008-0000-0D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xmlns="" id="{00000000-0008-0000-0D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xmlns="" id="{00000000-0008-0000-0D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xmlns="" id="{00000000-0008-0000-0D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xmlns="" id="{00000000-0008-0000-0D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xmlns="" id="{00000000-0008-0000-0D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xmlns=""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xmlns="" id="{00000000-0008-0000-0D00-000046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xmlns=""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2" name="直線コネクタ 71">
          <a:extLst>
            <a:ext uri="{FF2B5EF4-FFF2-40B4-BE49-F238E27FC236}">
              <a16:creationId xmlns:a16="http://schemas.microsoft.com/office/drawing/2014/main" xmlns="" id="{00000000-0008-0000-0D00-000048000000}"/>
            </a:ext>
          </a:extLst>
        </xdr:cNvPr>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a:extLst>
            <a:ext uri="{FF2B5EF4-FFF2-40B4-BE49-F238E27FC236}">
              <a16:creationId xmlns:a16="http://schemas.microsoft.com/office/drawing/2014/main" xmlns="" id="{00000000-0008-0000-0D00-000049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a:extLst>
            <a:ext uri="{FF2B5EF4-FFF2-40B4-BE49-F238E27FC236}">
              <a16:creationId xmlns:a16="http://schemas.microsoft.com/office/drawing/2014/main" xmlns="" id="{00000000-0008-0000-0D00-00004A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5" name="有形固定資産減価償却率最大値テキスト">
          <a:extLst>
            <a:ext uri="{FF2B5EF4-FFF2-40B4-BE49-F238E27FC236}">
              <a16:creationId xmlns:a16="http://schemas.microsoft.com/office/drawing/2014/main" xmlns="" id="{00000000-0008-0000-0D00-00004B000000}"/>
            </a:ext>
          </a:extLst>
        </xdr:cNvPr>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6" name="直線コネクタ 75">
          <a:extLst>
            <a:ext uri="{FF2B5EF4-FFF2-40B4-BE49-F238E27FC236}">
              <a16:creationId xmlns:a16="http://schemas.microsoft.com/office/drawing/2014/main" xmlns="" id="{00000000-0008-0000-0D00-00004C000000}"/>
            </a:ext>
          </a:extLst>
        </xdr:cNvPr>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7" name="有形固定資産減価償却率平均値テキスト">
          <a:extLst>
            <a:ext uri="{FF2B5EF4-FFF2-40B4-BE49-F238E27FC236}">
              <a16:creationId xmlns:a16="http://schemas.microsoft.com/office/drawing/2014/main" xmlns="" id="{00000000-0008-0000-0D00-00004D000000}"/>
            </a:ext>
          </a:extLst>
        </xdr:cNvPr>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8" name="フローチャート: 判断 77">
          <a:extLst>
            <a:ext uri="{FF2B5EF4-FFF2-40B4-BE49-F238E27FC236}">
              <a16:creationId xmlns:a16="http://schemas.microsoft.com/office/drawing/2014/main" xmlns="" id="{00000000-0008-0000-0D00-00004E000000}"/>
            </a:ext>
          </a:extLst>
        </xdr:cNvPr>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9" name="フローチャート: 判断 78">
          <a:extLst>
            <a:ext uri="{FF2B5EF4-FFF2-40B4-BE49-F238E27FC236}">
              <a16:creationId xmlns:a16="http://schemas.microsoft.com/office/drawing/2014/main" xmlns="" id="{00000000-0008-0000-0D00-00004F000000}"/>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0" name="フローチャート: 判断 79">
          <a:extLst>
            <a:ext uri="{FF2B5EF4-FFF2-40B4-BE49-F238E27FC236}">
              <a16:creationId xmlns:a16="http://schemas.microsoft.com/office/drawing/2014/main" xmlns="" id="{00000000-0008-0000-0D00-000050000000}"/>
            </a:ext>
          </a:extLst>
        </xdr:cNvPr>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D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D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D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D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D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86" name="楕円 85">
          <a:extLst>
            <a:ext uri="{FF2B5EF4-FFF2-40B4-BE49-F238E27FC236}">
              <a16:creationId xmlns:a16="http://schemas.microsoft.com/office/drawing/2014/main" xmlns="" id="{00000000-0008-0000-0D00-000056000000}"/>
            </a:ext>
          </a:extLst>
        </xdr:cNvPr>
        <xdr:cNvSpPr/>
      </xdr:nvSpPr>
      <xdr:spPr>
        <a:xfrm>
          <a:off x="4000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36212</xdr:rowOff>
    </xdr:from>
    <xdr:ext cx="405111" cy="259045"/>
    <xdr:sp macro="" textlink="">
      <xdr:nvSpPr>
        <xdr:cNvPr id="87" name="n_1aveValue有形固定資産減価償却率">
          <a:extLst>
            <a:ext uri="{FF2B5EF4-FFF2-40B4-BE49-F238E27FC236}">
              <a16:creationId xmlns:a16="http://schemas.microsoft.com/office/drawing/2014/main" xmlns="" id="{00000000-0008-0000-0D00-000057000000}"/>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8" name="n_2aveValue有形固定資産減価償却率">
          <a:extLst>
            <a:ext uri="{FF2B5EF4-FFF2-40B4-BE49-F238E27FC236}">
              <a16:creationId xmlns:a16="http://schemas.microsoft.com/office/drawing/2014/main" xmlns="" id="{00000000-0008-0000-0D00-000058000000}"/>
            </a:ext>
          </a:extLst>
        </xdr:cNvPr>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89" name="n_1mainValue有形固定資産減価償却率">
          <a:extLst>
            <a:ext uri="{FF2B5EF4-FFF2-40B4-BE49-F238E27FC236}">
              <a16:creationId xmlns:a16="http://schemas.microsoft.com/office/drawing/2014/main" xmlns="" id="{00000000-0008-0000-0D00-000059000000}"/>
            </a:ext>
          </a:extLst>
        </xdr:cNvPr>
        <xdr:cNvSpPr txBox="1"/>
      </xdr:nvSpPr>
      <xdr:spPr>
        <a:xfrm>
          <a:off x="38360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xmlns=""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xmlns="" id="{00000000-0008-0000-0D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xmlns="" id="{00000000-0008-0000-0D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xmlns=""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xmlns=""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xmlns=""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が類似団体平均を下回っている要因としては、まず起債発行額の抑制があげられる。今後予定している大型事業に備えて、ここ２年は施設整備負担額を意図的に抑えている。つぎに、従来から継続している減債基金をはじめとした、各基金の積増しも将来負担額をカバーする要因として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年度は過去の大型事業に係る元金償還が始まり、公債費が急増（</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百万円増）しているものの、前述の要因により、当該年数が抑制されている。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xmlns=""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xmlns=""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xmlns="" id="{00000000-0008-0000-0D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xmlns="" id="{00000000-0008-0000-0D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xmlns="" id="{00000000-0008-0000-0D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xmlns="" id="{00000000-0008-0000-0D00-00006C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xmlns="" id="{00000000-0008-0000-0D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xmlns="" id="{00000000-0008-0000-0D00-00006E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xmlns="" id="{00000000-0008-0000-0D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xmlns="" id="{00000000-0008-0000-0D00-000070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xmlns="" id="{00000000-0008-0000-0D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xmlns="" id="{00000000-0008-0000-0D00-000072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xmlns=""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xmlns="" id="{00000000-0008-0000-0D00-000074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xmlns=""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xmlns="" id="{00000000-0008-0000-0D00-000076000000}"/>
            </a:ext>
          </a:extLst>
        </xdr:cNvPr>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xmlns="" id="{00000000-0008-0000-0D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xmlns="" id="{00000000-0008-0000-0D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a:extLst>
            <a:ext uri="{FF2B5EF4-FFF2-40B4-BE49-F238E27FC236}">
              <a16:creationId xmlns:a16="http://schemas.microsoft.com/office/drawing/2014/main" xmlns="" id="{00000000-0008-0000-0D00-000079000000}"/>
            </a:ext>
          </a:extLst>
        </xdr:cNvPr>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a:extLst>
            <a:ext uri="{FF2B5EF4-FFF2-40B4-BE49-F238E27FC236}">
              <a16:creationId xmlns:a16="http://schemas.microsoft.com/office/drawing/2014/main" xmlns="" id="{00000000-0008-0000-0D00-00007A000000}"/>
            </a:ext>
          </a:extLst>
        </xdr:cNvPr>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3" name="債務償還可能年数平均値テキスト">
          <a:extLst>
            <a:ext uri="{FF2B5EF4-FFF2-40B4-BE49-F238E27FC236}">
              <a16:creationId xmlns:a16="http://schemas.microsoft.com/office/drawing/2014/main" xmlns="" id="{00000000-0008-0000-0D00-00007B000000}"/>
            </a:ext>
          </a:extLst>
        </xdr:cNvPr>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a:extLst>
            <a:ext uri="{FF2B5EF4-FFF2-40B4-BE49-F238E27FC236}">
              <a16:creationId xmlns:a16="http://schemas.microsoft.com/office/drawing/2014/main" xmlns="" id="{00000000-0008-0000-0D00-00007C000000}"/>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xmlns="" id="{00000000-0008-0000-0D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00000000-0008-0000-0D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00000000-0008-0000-0D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00000000-0008-0000-0D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D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30" name="楕円 129">
          <a:extLst>
            <a:ext uri="{FF2B5EF4-FFF2-40B4-BE49-F238E27FC236}">
              <a16:creationId xmlns:a16="http://schemas.microsoft.com/office/drawing/2014/main" xmlns="" id="{00000000-0008-0000-0D00-000082000000}"/>
            </a:ext>
          </a:extLst>
        </xdr:cNvPr>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41574</xdr:rowOff>
    </xdr:from>
    <xdr:ext cx="340478" cy="259045"/>
    <xdr:sp macro="" textlink="">
      <xdr:nvSpPr>
        <xdr:cNvPr id="131" name="債務償還可能年数該当値テキスト">
          <a:extLst>
            <a:ext uri="{FF2B5EF4-FFF2-40B4-BE49-F238E27FC236}">
              <a16:creationId xmlns:a16="http://schemas.microsoft.com/office/drawing/2014/main" xmlns="" id="{00000000-0008-0000-0D00-000083000000}"/>
            </a:ext>
          </a:extLst>
        </xdr:cNvPr>
        <xdr:cNvSpPr txBox="1"/>
      </xdr:nvSpPr>
      <xdr:spPr>
        <a:xfrm>
          <a:off x="14846300" y="6128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xmlns="" id="{00000000-0008-0000-0D00-00008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xmlns="" id="{00000000-0008-0000-0D00-00008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xmlns="" id="{00000000-0008-0000-0D00-00008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xmlns="" id="{00000000-0008-0000-0D00-00008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xmlns="" id="{00000000-0008-0000-0D00-00008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xmlns="" id="{00000000-0008-0000-0D00-00008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0" name="楕円 69">
          <a:extLst>
            <a:ext uri="{FF2B5EF4-FFF2-40B4-BE49-F238E27FC236}">
              <a16:creationId xmlns:a16="http://schemas.microsoft.com/office/drawing/2014/main" xmlns="" id="{00000000-0008-0000-0E00-000046000000}"/>
            </a:ext>
          </a:extLst>
        </xdr:cNvPr>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21607</xdr:rowOff>
    </xdr:from>
    <xdr:ext cx="405111" cy="259045"/>
    <xdr:sp macro="" textlink="">
      <xdr:nvSpPr>
        <xdr:cNvPr id="71" name="n_1aveValue【道路】&#10;有形固定資産減価償却率">
          <a:extLst>
            <a:ext uri="{FF2B5EF4-FFF2-40B4-BE49-F238E27FC236}">
              <a16:creationId xmlns:a16="http://schemas.microsoft.com/office/drawing/2014/main" xmlns="" id="{00000000-0008-0000-0E00-000047000000}"/>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2" name="n_2aveValue【道路】&#10;有形固定資産減価償却率">
          <a:extLst>
            <a:ext uri="{FF2B5EF4-FFF2-40B4-BE49-F238E27FC236}">
              <a16:creationId xmlns:a16="http://schemas.microsoft.com/office/drawing/2014/main" xmlns="" id="{00000000-0008-0000-0E00-000048000000}"/>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9542</xdr:rowOff>
    </xdr:from>
    <xdr:ext cx="405111" cy="259045"/>
    <xdr:sp macro="" textlink="">
      <xdr:nvSpPr>
        <xdr:cNvPr id="73" name="n_1mainValue【道路】&#10;有形固定資産減価償却率">
          <a:extLst>
            <a:ext uri="{FF2B5EF4-FFF2-40B4-BE49-F238E27FC236}">
              <a16:creationId xmlns:a16="http://schemas.microsoft.com/office/drawing/2014/main" xmlns="" id="{00000000-0008-0000-0E00-000049000000}"/>
            </a:ext>
          </a:extLst>
        </xdr:cNvPr>
        <xdr:cNvSpPr txBox="1"/>
      </xdr:nvSpPr>
      <xdr:spPr>
        <a:xfrm>
          <a:off x="3582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xmlns=""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xmlns=""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xmlns=""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xmlns=""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xmlns=""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xmlns=""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xmlns=""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xmlns=""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xmlns="" id="{00000000-0008-0000-0E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xmlns=""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a:extLst>
            <a:ext uri="{FF2B5EF4-FFF2-40B4-BE49-F238E27FC236}">
              <a16:creationId xmlns:a16="http://schemas.microsoft.com/office/drawing/2014/main" xmlns="" id="{00000000-0008-0000-0E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a:extLst>
            <a:ext uri="{FF2B5EF4-FFF2-40B4-BE49-F238E27FC236}">
              <a16:creationId xmlns:a16="http://schemas.microsoft.com/office/drawing/2014/main" xmlns="" id="{00000000-0008-0000-0E00-00005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a:extLst>
            <a:ext uri="{FF2B5EF4-FFF2-40B4-BE49-F238E27FC236}">
              <a16:creationId xmlns:a16="http://schemas.microsoft.com/office/drawing/2014/main" xmlns="" id="{00000000-0008-0000-0E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a:extLst>
            <a:ext uri="{FF2B5EF4-FFF2-40B4-BE49-F238E27FC236}">
              <a16:creationId xmlns:a16="http://schemas.microsoft.com/office/drawing/2014/main" xmlns="" id="{00000000-0008-0000-0E00-00005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a:extLst>
            <a:ext uri="{FF2B5EF4-FFF2-40B4-BE49-F238E27FC236}">
              <a16:creationId xmlns:a16="http://schemas.microsoft.com/office/drawing/2014/main" xmlns="" id="{00000000-0008-0000-0E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a:extLst>
            <a:ext uri="{FF2B5EF4-FFF2-40B4-BE49-F238E27FC236}">
              <a16:creationId xmlns:a16="http://schemas.microsoft.com/office/drawing/2014/main" xmlns="" id="{00000000-0008-0000-0E00-00005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a:extLst>
            <a:ext uri="{FF2B5EF4-FFF2-40B4-BE49-F238E27FC236}">
              <a16:creationId xmlns:a16="http://schemas.microsoft.com/office/drawing/2014/main" xmlns="" id="{00000000-0008-0000-0E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a:extLst>
            <a:ext uri="{FF2B5EF4-FFF2-40B4-BE49-F238E27FC236}">
              <a16:creationId xmlns:a16="http://schemas.microsoft.com/office/drawing/2014/main" xmlns="" id="{00000000-0008-0000-0E00-00005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a:extLst>
            <a:ext uri="{FF2B5EF4-FFF2-40B4-BE49-F238E27FC236}">
              <a16:creationId xmlns:a16="http://schemas.microsoft.com/office/drawing/2014/main" xmlns="" id="{00000000-0008-0000-0E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a:extLst>
            <a:ext uri="{FF2B5EF4-FFF2-40B4-BE49-F238E27FC236}">
              <a16:creationId xmlns:a16="http://schemas.microsoft.com/office/drawing/2014/main" xmlns="" id="{00000000-0008-0000-0E00-00005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a:extLst>
            <a:ext uri="{FF2B5EF4-FFF2-40B4-BE49-F238E27FC236}">
              <a16:creationId xmlns:a16="http://schemas.microsoft.com/office/drawing/2014/main" xmlns="" id="{00000000-0008-0000-0E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a:extLst>
            <a:ext uri="{FF2B5EF4-FFF2-40B4-BE49-F238E27FC236}">
              <a16:creationId xmlns:a16="http://schemas.microsoft.com/office/drawing/2014/main" xmlns="" id="{00000000-0008-0000-0E00-00005F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xmlns="" id="{00000000-0008-0000-0E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xmlns="" id="{00000000-0008-0000-0E00-00006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xmlns="" id="{00000000-0008-0000-0E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99" name="直線コネクタ 98">
          <a:extLst>
            <a:ext uri="{FF2B5EF4-FFF2-40B4-BE49-F238E27FC236}">
              <a16:creationId xmlns:a16="http://schemas.microsoft.com/office/drawing/2014/main" xmlns="" id="{00000000-0008-0000-0E00-000063000000}"/>
            </a:ext>
          </a:extLst>
        </xdr:cNvPr>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0" name="【道路】&#10;一人当たり延長最小値テキスト">
          <a:extLst>
            <a:ext uri="{FF2B5EF4-FFF2-40B4-BE49-F238E27FC236}">
              <a16:creationId xmlns:a16="http://schemas.microsoft.com/office/drawing/2014/main" xmlns="" id="{00000000-0008-0000-0E00-000064000000}"/>
            </a:ext>
          </a:extLst>
        </xdr:cNvPr>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1" name="直線コネクタ 100">
          <a:extLst>
            <a:ext uri="{FF2B5EF4-FFF2-40B4-BE49-F238E27FC236}">
              <a16:creationId xmlns:a16="http://schemas.microsoft.com/office/drawing/2014/main" xmlns="" id="{00000000-0008-0000-0E00-000065000000}"/>
            </a:ext>
          </a:extLst>
        </xdr:cNvPr>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2" name="【道路】&#10;一人当たり延長最大値テキスト">
          <a:extLst>
            <a:ext uri="{FF2B5EF4-FFF2-40B4-BE49-F238E27FC236}">
              <a16:creationId xmlns:a16="http://schemas.microsoft.com/office/drawing/2014/main" xmlns="" id="{00000000-0008-0000-0E00-000066000000}"/>
            </a:ext>
          </a:extLst>
        </xdr:cNvPr>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3" name="直線コネクタ 102">
          <a:extLst>
            <a:ext uri="{FF2B5EF4-FFF2-40B4-BE49-F238E27FC236}">
              <a16:creationId xmlns:a16="http://schemas.microsoft.com/office/drawing/2014/main" xmlns="" id="{00000000-0008-0000-0E00-000067000000}"/>
            </a:ext>
          </a:extLst>
        </xdr:cNvPr>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4" name="【道路】&#10;一人当たり延長平均値テキスト">
          <a:extLst>
            <a:ext uri="{FF2B5EF4-FFF2-40B4-BE49-F238E27FC236}">
              <a16:creationId xmlns:a16="http://schemas.microsoft.com/office/drawing/2014/main" xmlns="" id="{00000000-0008-0000-0E00-000068000000}"/>
            </a:ext>
          </a:extLst>
        </xdr:cNvPr>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5" name="フローチャート: 判断 104">
          <a:extLst>
            <a:ext uri="{FF2B5EF4-FFF2-40B4-BE49-F238E27FC236}">
              <a16:creationId xmlns:a16="http://schemas.microsoft.com/office/drawing/2014/main" xmlns="" id="{00000000-0008-0000-0E00-000069000000}"/>
            </a:ext>
          </a:extLst>
        </xdr:cNvPr>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6" name="フローチャート: 判断 105">
          <a:extLst>
            <a:ext uri="{FF2B5EF4-FFF2-40B4-BE49-F238E27FC236}">
              <a16:creationId xmlns:a16="http://schemas.microsoft.com/office/drawing/2014/main" xmlns="" id="{00000000-0008-0000-0E00-00006A000000}"/>
            </a:ext>
          </a:extLst>
        </xdr:cNvPr>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07" name="フローチャート: 判断 106">
          <a:extLst>
            <a:ext uri="{FF2B5EF4-FFF2-40B4-BE49-F238E27FC236}">
              <a16:creationId xmlns:a16="http://schemas.microsoft.com/office/drawing/2014/main" xmlns="" id="{00000000-0008-0000-0E00-00006B000000}"/>
            </a:ext>
          </a:extLst>
        </xdr:cNvPr>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E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E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E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E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E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69585</xdr:rowOff>
    </xdr:from>
    <xdr:to>
      <xdr:col>50</xdr:col>
      <xdr:colOff>165100</xdr:colOff>
      <xdr:row>40</xdr:row>
      <xdr:rowOff>171185</xdr:rowOff>
    </xdr:to>
    <xdr:sp macro="" textlink="">
      <xdr:nvSpPr>
        <xdr:cNvPr id="113" name="楕円 112">
          <a:extLst>
            <a:ext uri="{FF2B5EF4-FFF2-40B4-BE49-F238E27FC236}">
              <a16:creationId xmlns:a16="http://schemas.microsoft.com/office/drawing/2014/main" xmlns="" id="{00000000-0008-0000-0E00-000071000000}"/>
            </a:ext>
          </a:extLst>
        </xdr:cNvPr>
        <xdr:cNvSpPr/>
      </xdr:nvSpPr>
      <xdr:spPr>
        <a:xfrm>
          <a:off x="9588500" y="69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79894</xdr:rowOff>
    </xdr:from>
    <xdr:ext cx="534377" cy="259045"/>
    <xdr:sp macro="" textlink="">
      <xdr:nvSpPr>
        <xdr:cNvPr id="114" name="n_1aveValue【道路】&#10;一人当たり延長">
          <a:extLst>
            <a:ext uri="{FF2B5EF4-FFF2-40B4-BE49-F238E27FC236}">
              <a16:creationId xmlns:a16="http://schemas.microsoft.com/office/drawing/2014/main" xmlns="" id="{00000000-0008-0000-0E00-000072000000}"/>
            </a:ext>
          </a:extLst>
        </xdr:cNvPr>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15" name="n_2aveValue【道路】&#10;一人当たり延長">
          <a:extLst>
            <a:ext uri="{FF2B5EF4-FFF2-40B4-BE49-F238E27FC236}">
              <a16:creationId xmlns:a16="http://schemas.microsoft.com/office/drawing/2014/main" xmlns="" id="{00000000-0008-0000-0E00-000073000000}"/>
            </a:ext>
          </a:extLst>
        </xdr:cNvPr>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162312</xdr:rowOff>
    </xdr:from>
    <xdr:ext cx="534377" cy="259045"/>
    <xdr:sp macro="" textlink="">
      <xdr:nvSpPr>
        <xdr:cNvPr id="116" name="n_1mainValue【道路】&#10;一人当たり延長">
          <a:extLst>
            <a:ext uri="{FF2B5EF4-FFF2-40B4-BE49-F238E27FC236}">
              <a16:creationId xmlns:a16="http://schemas.microsoft.com/office/drawing/2014/main" xmlns="" id="{00000000-0008-0000-0E00-000074000000}"/>
            </a:ext>
          </a:extLst>
        </xdr:cNvPr>
        <xdr:cNvSpPr txBox="1"/>
      </xdr:nvSpPr>
      <xdr:spPr>
        <a:xfrm>
          <a:off x="9359411" y="70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xmlns="" id="{00000000-0008-0000-0E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xmlns="" id="{00000000-0008-0000-0E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xmlns="" id="{00000000-0008-0000-0E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xmlns="" id="{00000000-0008-0000-0E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xmlns="" id="{00000000-0008-0000-0E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xmlns="" id="{00000000-0008-0000-0E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xmlns="" id="{00000000-0008-0000-0E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xmlns="" id="{00000000-0008-0000-0E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xmlns="" id="{00000000-0008-0000-0E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xmlns="" id="{00000000-0008-0000-0E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xmlns="" id="{00000000-0008-0000-0E00-00007F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xmlns="" id="{00000000-0008-0000-0E00-00008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xmlns="" id="{00000000-0008-0000-0E00-00008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xmlns="" id="{00000000-0008-0000-0E00-00008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xmlns="" id="{00000000-0008-0000-0E00-00008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xmlns="" id="{00000000-0008-0000-0E00-00008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xmlns="" id="{00000000-0008-0000-0E00-00008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xmlns="" id="{00000000-0008-0000-0E00-00008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xmlns="" id="{00000000-0008-0000-0E00-00008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xmlns="" id="{00000000-0008-0000-0E00-00008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a:extLst>
            <a:ext uri="{FF2B5EF4-FFF2-40B4-BE49-F238E27FC236}">
              <a16:creationId xmlns:a16="http://schemas.microsoft.com/office/drawing/2014/main" xmlns="" id="{00000000-0008-0000-0E00-000089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xmlns="" id="{00000000-0008-0000-0E00-00008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xmlns="" id="{00000000-0008-0000-0E00-00008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xmlns="" id="{00000000-0008-0000-0E00-00008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1" name="直線コネクタ 140">
          <a:extLst>
            <a:ext uri="{FF2B5EF4-FFF2-40B4-BE49-F238E27FC236}">
              <a16:creationId xmlns:a16="http://schemas.microsoft.com/office/drawing/2014/main" xmlns="" id="{00000000-0008-0000-0E00-00008D000000}"/>
            </a:ext>
          </a:extLst>
        </xdr:cNvPr>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xmlns="" id="{00000000-0008-0000-0E00-00008E000000}"/>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3" name="直線コネクタ 142">
          <a:extLst>
            <a:ext uri="{FF2B5EF4-FFF2-40B4-BE49-F238E27FC236}">
              <a16:creationId xmlns:a16="http://schemas.microsoft.com/office/drawing/2014/main" xmlns="" id="{00000000-0008-0000-0E00-00008F000000}"/>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xmlns="" id="{00000000-0008-0000-0E00-000090000000}"/>
            </a:ext>
          </a:extLst>
        </xdr:cNvPr>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5" name="直線コネクタ 144">
          <a:extLst>
            <a:ext uri="{FF2B5EF4-FFF2-40B4-BE49-F238E27FC236}">
              <a16:creationId xmlns:a16="http://schemas.microsoft.com/office/drawing/2014/main" xmlns="" id="{00000000-0008-0000-0E00-000091000000}"/>
            </a:ext>
          </a:extLst>
        </xdr:cNvPr>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xmlns="" id="{00000000-0008-0000-0E00-000092000000}"/>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47" name="フローチャート: 判断 146">
          <a:extLst>
            <a:ext uri="{FF2B5EF4-FFF2-40B4-BE49-F238E27FC236}">
              <a16:creationId xmlns:a16="http://schemas.microsoft.com/office/drawing/2014/main" xmlns="" id="{00000000-0008-0000-0E00-000093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a:extLst>
            <a:ext uri="{FF2B5EF4-FFF2-40B4-BE49-F238E27FC236}">
              <a16:creationId xmlns:a16="http://schemas.microsoft.com/office/drawing/2014/main" xmlns="" id="{00000000-0008-0000-0E00-000094000000}"/>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49" name="フローチャート: 判断 148">
          <a:extLst>
            <a:ext uri="{FF2B5EF4-FFF2-40B4-BE49-F238E27FC236}">
              <a16:creationId xmlns:a16="http://schemas.microsoft.com/office/drawing/2014/main" xmlns="" id="{00000000-0008-0000-0E00-000095000000}"/>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00000000-0008-0000-0E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00000000-0008-0000-0E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E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E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55" name="楕円 154">
          <a:extLst>
            <a:ext uri="{FF2B5EF4-FFF2-40B4-BE49-F238E27FC236}">
              <a16:creationId xmlns:a16="http://schemas.microsoft.com/office/drawing/2014/main" xmlns="" id="{00000000-0008-0000-0E00-00009B000000}"/>
            </a:ext>
          </a:extLst>
        </xdr:cNvPr>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20972</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xmlns="" id="{00000000-0008-0000-0E00-00009C000000}"/>
            </a:ext>
          </a:extLst>
        </xdr:cNvPr>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xmlns="" id="{00000000-0008-0000-0E00-00009D000000}"/>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58" name="n_1mainValue【橋りょう・トンネル】&#10;有形固定資産減価償却率">
          <a:extLst>
            <a:ext uri="{FF2B5EF4-FFF2-40B4-BE49-F238E27FC236}">
              <a16:creationId xmlns:a16="http://schemas.microsoft.com/office/drawing/2014/main" xmlns="" id="{00000000-0008-0000-0E00-00009E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xmlns="" id="{00000000-0008-0000-0E00-00009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xmlns="" id="{00000000-0008-0000-0E00-0000A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xmlns="" id="{00000000-0008-0000-0E00-0000A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xmlns="" id="{00000000-0008-0000-0E00-0000A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xmlns="" id="{00000000-0008-0000-0E00-0000A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xmlns="" id="{00000000-0008-0000-0E00-0000A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xmlns="" id="{00000000-0008-0000-0E00-0000A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xmlns="" id="{00000000-0008-0000-0E00-0000A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a16="http://schemas.microsoft.com/office/drawing/2014/main" xmlns="" id="{00000000-0008-0000-0E00-0000A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a16="http://schemas.microsoft.com/office/drawing/2014/main" xmlns="" id="{00000000-0008-0000-0E00-0000A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a:extLst>
            <a:ext uri="{FF2B5EF4-FFF2-40B4-BE49-F238E27FC236}">
              <a16:creationId xmlns:a16="http://schemas.microsoft.com/office/drawing/2014/main" xmlns="" id="{00000000-0008-0000-0E00-0000A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0" name="テキスト ボックス 169">
          <a:extLst>
            <a:ext uri="{FF2B5EF4-FFF2-40B4-BE49-F238E27FC236}">
              <a16:creationId xmlns:a16="http://schemas.microsoft.com/office/drawing/2014/main" xmlns="" id="{00000000-0008-0000-0E00-0000A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a:extLst>
            <a:ext uri="{FF2B5EF4-FFF2-40B4-BE49-F238E27FC236}">
              <a16:creationId xmlns:a16="http://schemas.microsoft.com/office/drawing/2014/main" xmlns="" id="{00000000-0008-0000-0E00-0000A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2" name="テキスト ボックス 171">
          <a:extLst>
            <a:ext uri="{FF2B5EF4-FFF2-40B4-BE49-F238E27FC236}">
              <a16:creationId xmlns:a16="http://schemas.microsoft.com/office/drawing/2014/main" xmlns="" id="{00000000-0008-0000-0E00-0000A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a:extLst>
            <a:ext uri="{FF2B5EF4-FFF2-40B4-BE49-F238E27FC236}">
              <a16:creationId xmlns:a16="http://schemas.microsoft.com/office/drawing/2014/main" xmlns="" id="{00000000-0008-0000-0E00-0000A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4" name="テキスト ボックス 173">
          <a:extLst>
            <a:ext uri="{FF2B5EF4-FFF2-40B4-BE49-F238E27FC236}">
              <a16:creationId xmlns:a16="http://schemas.microsoft.com/office/drawing/2014/main" xmlns="" id="{00000000-0008-0000-0E00-0000A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a:extLst>
            <a:ext uri="{FF2B5EF4-FFF2-40B4-BE49-F238E27FC236}">
              <a16:creationId xmlns:a16="http://schemas.microsoft.com/office/drawing/2014/main" xmlns="" id="{00000000-0008-0000-0E00-0000A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6" name="テキスト ボックス 175">
          <a:extLst>
            <a:ext uri="{FF2B5EF4-FFF2-40B4-BE49-F238E27FC236}">
              <a16:creationId xmlns:a16="http://schemas.microsoft.com/office/drawing/2014/main" xmlns="" id="{00000000-0008-0000-0E00-0000B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a:extLst>
            <a:ext uri="{FF2B5EF4-FFF2-40B4-BE49-F238E27FC236}">
              <a16:creationId xmlns:a16="http://schemas.microsoft.com/office/drawing/2014/main" xmlns="" id="{00000000-0008-0000-0E00-0000B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8" name="テキスト ボックス 177">
          <a:extLst>
            <a:ext uri="{FF2B5EF4-FFF2-40B4-BE49-F238E27FC236}">
              <a16:creationId xmlns:a16="http://schemas.microsoft.com/office/drawing/2014/main" xmlns="" id="{00000000-0008-0000-0E00-0000B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xmlns="" id="{00000000-0008-0000-0E00-0000B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a:extLst>
            <a:ext uri="{FF2B5EF4-FFF2-40B4-BE49-F238E27FC236}">
              <a16:creationId xmlns:a16="http://schemas.microsoft.com/office/drawing/2014/main" xmlns="" id="{00000000-0008-0000-0E00-0000B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a:extLst>
            <a:ext uri="{FF2B5EF4-FFF2-40B4-BE49-F238E27FC236}">
              <a16:creationId xmlns:a16="http://schemas.microsoft.com/office/drawing/2014/main" xmlns="" id="{00000000-0008-0000-0E00-0000B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2" name="直線コネクタ 181">
          <a:extLst>
            <a:ext uri="{FF2B5EF4-FFF2-40B4-BE49-F238E27FC236}">
              <a16:creationId xmlns:a16="http://schemas.microsoft.com/office/drawing/2014/main" xmlns="" id="{00000000-0008-0000-0E00-0000B6000000}"/>
            </a:ext>
          </a:extLst>
        </xdr:cNvPr>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83" name="【橋りょう・トンネル】&#10;一人当たり有形固定資産（償却資産）額最小値テキスト">
          <a:extLst>
            <a:ext uri="{FF2B5EF4-FFF2-40B4-BE49-F238E27FC236}">
              <a16:creationId xmlns:a16="http://schemas.microsoft.com/office/drawing/2014/main" xmlns="" id="{00000000-0008-0000-0E00-0000B7000000}"/>
            </a:ext>
          </a:extLst>
        </xdr:cNvPr>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84" name="直線コネクタ 183">
          <a:extLst>
            <a:ext uri="{FF2B5EF4-FFF2-40B4-BE49-F238E27FC236}">
              <a16:creationId xmlns:a16="http://schemas.microsoft.com/office/drawing/2014/main" xmlns="" id="{00000000-0008-0000-0E00-0000B8000000}"/>
            </a:ext>
          </a:extLst>
        </xdr:cNvPr>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85" name="【橋りょう・トンネル】&#10;一人当たり有形固定資産（償却資産）額最大値テキスト">
          <a:extLst>
            <a:ext uri="{FF2B5EF4-FFF2-40B4-BE49-F238E27FC236}">
              <a16:creationId xmlns:a16="http://schemas.microsoft.com/office/drawing/2014/main" xmlns="" id="{00000000-0008-0000-0E00-0000B9000000}"/>
            </a:ext>
          </a:extLst>
        </xdr:cNvPr>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86" name="直線コネクタ 185">
          <a:extLst>
            <a:ext uri="{FF2B5EF4-FFF2-40B4-BE49-F238E27FC236}">
              <a16:creationId xmlns:a16="http://schemas.microsoft.com/office/drawing/2014/main" xmlns="" id="{00000000-0008-0000-0E00-0000BA000000}"/>
            </a:ext>
          </a:extLst>
        </xdr:cNvPr>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87" name="【橋りょう・トンネル】&#10;一人当たり有形固定資産（償却資産）額平均値テキスト">
          <a:extLst>
            <a:ext uri="{FF2B5EF4-FFF2-40B4-BE49-F238E27FC236}">
              <a16:creationId xmlns:a16="http://schemas.microsoft.com/office/drawing/2014/main" xmlns="" id="{00000000-0008-0000-0E00-0000BB000000}"/>
            </a:ext>
          </a:extLst>
        </xdr:cNvPr>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88" name="フローチャート: 判断 187">
          <a:extLst>
            <a:ext uri="{FF2B5EF4-FFF2-40B4-BE49-F238E27FC236}">
              <a16:creationId xmlns:a16="http://schemas.microsoft.com/office/drawing/2014/main" xmlns="" id="{00000000-0008-0000-0E00-0000BC000000}"/>
            </a:ext>
          </a:extLst>
        </xdr:cNvPr>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89" name="フローチャート: 判断 188">
          <a:extLst>
            <a:ext uri="{FF2B5EF4-FFF2-40B4-BE49-F238E27FC236}">
              <a16:creationId xmlns:a16="http://schemas.microsoft.com/office/drawing/2014/main" xmlns="" id="{00000000-0008-0000-0E00-0000BD000000}"/>
            </a:ext>
          </a:extLst>
        </xdr:cNvPr>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0" name="フローチャート: 判断 189">
          <a:extLst>
            <a:ext uri="{FF2B5EF4-FFF2-40B4-BE49-F238E27FC236}">
              <a16:creationId xmlns:a16="http://schemas.microsoft.com/office/drawing/2014/main" xmlns="" id="{00000000-0008-0000-0E00-0000BE000000}"/>
            </a:ext>
          </a:extLst>
        </xdr:cNvPr>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00000000-0008-0000-0E00-0000B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00000000-0008-0000-0E00-0000C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00000000-0008-0000-0E00-0000C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xmlns="" id="{00000000-0008-0000-0E00-0000C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xmlns="" id="{00000000-0008-0000-0E00-0000C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71244</xdr:rowOff>
    </xdr:from>
    <xdr:to>
      <xdr:col>50</xdr:col>
      <xdr:colOff>165100</xdr:colOff>
      <xdr:row>63</xdr:row>
      <xdr:rowOff>1394</xdr:rowOff>
    </xdr:to>
    <xdr:sp macro="" textlink="">
      <xdr:nvSpPr>
        <xdr:cNvPr id="196" name="楕円 195">
          <a:extLst>
            <a:ext uri="{FF2B5EF4-FFF2-40B4-BE49-F238E27FC236}">
              <a16:creationId xmlns:a16="http://schemas.microsoft.com/office/drawing/2014/main" xmlns="" id="{00000000-0008-0000-0E00-0000C4000000}"/>
            </a:ext>
          </a:extLst>
        </xdr:cNvPr>
        <xdr:cNvSpPr/>
      </xdr:nvSpPr>
      <xdr:spPr>
        <a:xfrm>
          <a:off x="9588500" y="107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88647</xdr:rowOff>
    </xdr:from>
    <xdr:ext cx="599010" cy="259045"/>
    <xdr:sp macro="" textlink="">
      <xdr:nvSpPr>
        <xdr:cNvPr id="197" name="n_1aveValue【橋りょう・トンネル】&#10;一人当たり有形固定資産（償却資産）額">
          <a:extLst>
            <a:ext uri="{FF2B5EF4-FFF2-40B4-BE49-F238E27FC236}">
              <a16:creationId xmlns:a16="http://schemas.microsoft.com/office/drawing/2014/main" xmlns="" id="{00000000-0008-0000-0E00-0000C5000000}"/>
            </a:ext>
          </a:extLst>
        </xdr:cNvPr>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198" name="n_2aveValue【橋りょう・トンネル】&#10;一人当たり有形固定資産（償却資産）額">
          <a:extLst>
            <a:ext uri="{FF2B5EF4-FFF2-40B4-BE49-F238E27FC236}">
              <a16:creationId xmlns:a16="http://schemas.microsoft.com/office/drawing/2014/main" xmlns="" id="{00000000-0008-0000-0E00-0000C6000000}"/>
            </a:ext>
          </a:extLst>
        </xdr:cNvPr>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17921</xdr:rowOff>
    </xdr:from>
    <xdr:ext cx="599010" cy="259045"/>
    <xdr:sp macro="" textlink="">
      <xdr:nvSpPr>
        <xdr:cNvPr id="199" name="n_1mainValue【橋りょう・トンネル】&#10;一人当たり有形固定資産（償却資産）額">
          <a:extLst>
            <a:ext uri="{FF2B5EF4-FFF2-40B4-BE49-F238E27FC236}">
              <a16:creationId xmlns:a16="http://schemas.microsoft.com/office/drawing/2014/main" xmlns="" id="{00000000-0008-0000-0E00-0000C7000000}"/>
            </a:ext>
          </a:extLst>
        </xdr:cNvPr>
        <xdr:cNvSpPr txBox="1"/>
      </xdr:nvSpPr>
      <xdr:spPr>
        <a:xfrm>
          <a:off x="9327095" y="1047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xmlns="" id="{00000000-0008-0000-0E00-0000C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xmlns="" id="{00000000-0008-0000-0E00-0000C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xmlns="" id="{00000000-0008-0000-0E00-0000C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xmlns="" id="{00000000-0008-0000-0E00-0000C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xmlns="" id="{00000000-0008-0000-0E00-0000C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xmlns="" id="{00000000-0008-0000-0E00-0000C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xmlns="" id="{00000000-0008-0000-0E00-0000C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xmlns="" id="{00000000-0008-0000-0E00-0000C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xmlns="" id="{00000000-0008-0000-0E00-0000D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xmlns="" id="{00000000-0008-0000-0E00-0000D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a:extLst>
            <a:ext uri="{FF2B5EF4-FFF2-40B4-BE49-F238E27FC236}">
              <a16:creationId xmlns:a16="http://schemas.microsoft.com/office/drawing/2014/main" xmlns="" id="{00000000-0008-0000-0E00-0000D2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a:extLst>
            <a:ext uri="{FF2B5EF4-FFF2-40B4-BE49-F238E27FC236}">
              <a16:creationId xmlns:a16="http://schemas.microsoft.com/office/drawing/2014/main" xmlns="" id="{00000000-0008-0000-0E00-0000D3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a:extLst>
            <a:ext uri="{FF2B5EF4-FFF2-40B4-BE49-F238E27FC236}">
              <a16:creationId xmlns:a16="http://schemas.microsoft.com/office/drawing/2014/main" xmlns="" id="{00000000-0008-0000-0E00-0000D4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a:extLst>
            <a:ext uri="{FF2B5EF4-FFF2-40B4-BE49-F238E27FC236}">
              <a16:creationId xmlns:a16="http://schemas.microsoft.com/office/drawing/2014/main" xmlns="" id="{00000000-0008-0000-0E00-0000D5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a:extLst>
            <a:ext uri="{FF2B5EF4-FFF2-40B4-BE49-F238E27FC236}">
              <a16:creationId xmlns:a16="http://schemas.microsoft.com/office/drawing/2014/main" xmlns="" id="{00000000-0008-0000-0E00-0000D6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a:extLst>
            <a:ext uri="{FF2B5EF4-FFF2-40B4-BE49-F238E27FC236}">
              <a16:creationId xmlns:a16="http://schemas.microsoft.com/office/drawing/2014/main" xmlns="" id="{00000000-0008-0000-0E00-0000D7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a:extLst>
            <a:ext uri="{FF2B5EF4-FFF2-40B4-BE49-F238E27FC236}">
              <a16:creationId xmlns:a16="http://schemas.microsoft.com/office/drawing/2014/main" xmlns="" id="{00000000-0008-0000-0E00-0000D8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a:extLst>
            <a:ext uri="{FF2B5EF4-FFF2-40B4-BE49-F238E27FC236}">
              <a16:creationId xmlns:a16="http://schemas.microsoft.com/office/drawing/2014/main" xmlns="" id="{00000000-0008-0000-0E00-0000D9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a:extLst>
            <a:ext uri="{FF2B5EF4-FFF2-40B4-BE49-F238E27FC236}">
              <a16:creationId xmlns:a16="http://schemas.microsoft.com/office/drawing/2014/main" xmlns="" id="{00000000-0008-0000-0E00-0000DA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a:extLst>
            <a:ext uri="{FF2B5EF4-FFF2-40B4-BE49-F238E27FC236}">
              <a16:creationId xmlns:a16="http://schemas.microsoft.com/office/drawing/2014/main" xmlns="" id="{00000000-0008-0000-0E00-0000DB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a:extLst>
            <a:ext uri="{FF2B5EF4-FFF2-40B4-BE49-F238E27FC236}">
              <a16:creationId xmlns:a16="http://schemas.microsoft.com/office/drawing/2014/main" xmlns="" id="{00000000-0008-0000-0E00-0000DC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a:extLst>
            <a:ext uri="{FF2B5EF4-FFF2-40B4-BE49-F238E27FC236}">
              <a16:creationId xmlns:a16="http://schemas.microsoft.com/office/drawing/2014/main" xmlns="" id="{00000000-0008-0000-0E00-0000DD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a:extLst>
            <a:ext uri="{FF2B5EF4-FFF2-40B4-BE49-F238E27FC236}">
              <a16:creationId xmlns:a16="http://schemas.microsoft.com/office/drawing/2014/main" xmlns="" id="{00000000-0008-0000-0E00-0000D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a:extLst>
            <a:ext uri="{FF2B5EF4-FFF2-40B4-BE49-F238E27FC236}">
              <a16:creationId xmlns:a16="http://schemas.microsoft.com/office/drawing/2014/main" xmlns="" id="{00000000-0008-0000-0E00-0000D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a:extLst>
            <a:ext uri="{FF2B5EF4-FFF2-40B4-BE49-F238E27FC236}">
              <a16:creationId xmlns:a16="http://schemas.microsoft.com/office/drawing/2014/main" xmlns="" id="{00000000-0008-0000-0E00-0000E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25" name="直線コネクタ 224">
          <a:extLst>
            <a:ext uri="{FF2B5EF4-FFF2-40B4-BE49-F238E27FC236}">
              <a16:creationId xmlns:a16="http://schemas.microsoft.com/office/drawing/2014/main" xmlns="" id="{00000000-0008-0000-0E00-0000E1000000}"/>
            </a:ext>
          </a:extLst>
        </xdr:cNvPr>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26" name="【公営住宅】&#10;有形固定資産減価償却率最小値テキスト">
          <a:extLst>
            <a:ext uri="{FF2B5EF4-FFF2-40B4-BE49-F238E27FC236}">
              <a16:creationId xmlns:a16="http://schemas.microsoft.com/office/drawing/2014/main" xmlns="" id="{00000000-0008-0000-0E00-0000E2000000}"/>
            </a:ext>
          </a:extLst>
        </xdr:cNvPr>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27" name="直線コネクタ 226">
          <a:extLst>
            <a:ext uri="{FF2B5EF4-FFF2-40B4-BE49-F238E27FC236}">
              <a16:creationId xmlns:a16="http://schemas.microsoft.com/office/drawing/2014/main" xmlns="" id="{00000000-0008-0000-0E00-0000E3000000}"/>
            </a:ext>
          </a:extLst>
        </xdr:cNvPr>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公営住宅】&#10;有形固定資産減価償却率最大値テキスト">
          <a:extLst>
            <a:ext uri="{FF2B5EF4-FFF2-40B4-BE49-F238E27FC236}">
              <a16:creationId xmlns:a16="http://schemas.microsoft.com/office/drawing/2014/main" xmlns="" id="{00000000-0008-0000-0E00-0000E4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a:extLst>
            <a:ext uri="{FF2B5EF4-FFF2-40B4-BE49-F238E27FC236}">
              <a16:creationId xmlns:a16="http://schemas.microsoft.com/office/drawing/2014/main" xmlns="" id="{00000000-0008-0000-0E00-0000E5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30" name="【公営住宅】&#10;有形固定資産減価償却率平均値テキスト">
          <a:extLst>
            <a:ext uri="{FF2B5EF4-FFF2-40B4-BE49-F238E27FC236}">
              <a16:creationId xmlns:a16="http://schemas.microsoft.com/office/drawing/2014/main" xmlns="" id="{00000000-0008-0000-0E00-0000E6000000}"/>
            </a:ext>
          </a:extLst>
        </xdr:cNvPr>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31" name="フローチャート: 判断 230">
          <a:extLst>
            <a:ext uri="{FF2B5EF4-FFF2-40B4-BE49-F238E27FC236}">
              <a16:creationId xmlns:a16="http://schemas.microsoft.com/office/drawing/2014/main" xmlns="" id="{00000000-0008-0000-0E00-0000E7000000}"/>
            </a:ext>
          </a:extLst>
        </xdr:cNvPr>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2" name="フローチャート: 判断 231">
          <a:extLst>
            <a:ext uri="{FF2B5EF4-FFF2-40B4-BE49-F238E27FC236}">
              <a16:creationId xmlns:a16="http://schemas.microsoft.com/office/drawing/2014/main" xmlns="" id="{00000000-0008-0000-0E00-0000E800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33" name="フローチャート: 判断 232">
          <a:extLst>
            <a:ext uri="{FF2B5EF4-FFF2-40B4-BE49-F238E27FC236}">
              <a16:creationId xmlns:a16="http://schemas.microsoft.com/office/drawing/2014/main" xmlns="" id="{00000000-0008-0000-0E00-0000E9000000}"/>
            </a:ext>
          </a:extLst>
        </xdr:cNvPr>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xmlns="" id="{00000000-0008-0000-0E00-0000E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xmlns="" id="{00000000-0008-0000-0E00-0000E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xmlns="" id="{00000000-0008-0000-0E00-0000E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xmlns="" id="{00000000-0008-0000-0E00-0000E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E00-0000E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44450</xdr:rowOff>
    </xdr:from>
    <xdr:to>
      <xdr:col>20</xdr:col>
      <xdr:colOff>38100</xdr:colOff>
      <xdr:row>77</xdr:row>
      <xdr:rowOff>146050</xdr:rowOff>
    </xdr:to>
    <xdr:sp macro="" textlink="">
      <xdr:nvSpPr>
        <xdr:cNvPr id="239" name="楕円 238">
          <a:extLst>
            <a:ext uri="{FF2B5EF4-FFF2-40B4-BE49-F238E27FC236}">
              <a16:creationId xmlns:a16="http://schemas.microsoft.com/office/drawing/2014/main" xmlns="" id="{00000000-0008-0000-0E00-0000EF000000}"/>
            </a:ext>
          </a:extLst>
        </xdr:cNvPr>
        <xdr:cNvSpPr/>
      </xdr:nvSpPr>
      <xdr:spPr>
        <a:xfrm>
          <a:off x="3746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68597</xdr:rowOff>
    </xdr:from>
    <xdr:ext cx="405111" cy="259045"/>
    <xdr:sp macro="" textlink="">
      <xdr:nvSpPr>
        <xdr:cNvPr id="240" name="n_1aveValue【公営住宅】&#10;有形固定資産減価償却率">
          <a:extLst>
            <a:ext uri="{FF2B5EF4-FFF2-40B4-BE49-F238E27FC236}">
              <a16:creationId xmlns:a16="http://schemas.microsoft.com/office/drawing/2014/main" xmlns="" id="{00000000-0008-0000-0E00-0000F0000000}"/>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41" name="n_2aveValue【公営住宅】&#10;有形固定資産減価償却率">
          <a:extLst>
            <a:ext uri="{FF2B5EF4-FFF2-40B4-BE49-F238E27FC236}">
              <a16:creationId xmlns:a16="http://schemas.microsoft.com/office/drawing/2014/main" xmlns="" id="{00000000-0008-0000-0E00-0000F1000000}"/>
            </a:ext>
          </a:extLst>
        </xdr:cNvPr>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162577</xdr:rowOff>
    </xdr:from>
    <xdr:ext cx="405111" cy="259045"/>
    <xdr:sp macro="" textlink="">
      <xdr:nvSpPr>
        <xdr:cNvPr id="242" name="n_1mainValue【公営住宅】&#10;有形固定資産減価償却率">
          <a:extLst>
            <a:ext uri="{FF2B5EF4-FFF2-40B4-BE49-F238E27FC236}">
              <a16:creationId xmlns:a16="http://schemas.microsoft.com/office/drawing/2014/main" xmlns="" id="{00000000-0008-0000-0E00-0000F2000000}"/>
            </a:ext>
          </a:extLst>
        </xdr:cNvPr>
        <xdr:cNvSpPr txBox="1"/>
      </xdr:nvSpPr>
      <xdr:spPr>
        <a:xfrm>
          <a:off x="35820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xmlns="" id="{00000000-0008-0000-0E00-0000F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xmlns="" id="{00000000-0008-0000-0E00-0000F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xmlns="" id="{00000000-0008-0000-0E00-0000F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xmlns="" id="{00000000-0008-0000-0E00-0000F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xmlns="" id="{00000000-0008-0000-0E00-0000F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xmlns="" id="{00000000-0008-0000-0E00-0000F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xmlns="" id="{00000000-0008-0000-0E00-0000F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xmlns="" id="{00000000-0008-0000-0E00-0000F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a:extLst>
            <a:ext uri="{FF2B5EF4-FFF2-40B4-BE49-F238E27FC236}">
              <a16:creationId xmlns:a16="http://schemas.microsoft.com/office/drawing/2014/main" xmlns="" id="{00000000-0008-0000-0E00-0000F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a:extLst>
            <a:ext uri="{FF2B5EF4-FFF2-40B4-BE49-F238E27FC236}">
              <a16:creationId xmlns:a16="http://schemas.microsoft.com/office/drawing/2014/main" xmlns="" id="{00000000-0008-0000-0E00-0000F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a:extLst>
            <a:ext uri="{FF2B5EF4-FFF2-40B4-BE49-F238E27FC236}">
              <a16:creationId xmlns:a16="http://schemas.microsoft.com/office/drawing/2014/main" xmlns="" id="{00000000-0008-0000-0E00-0000FE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a:extLst>
            <a:ext uri="{FF2B5EF4-FFF2-40B4-BE49-F238E27FC236}">
              <a16:creationId xmlns:a16="http://schemas.microsoft.com/office/drawing/2014/main" xmlns="" id="{00000000-0008-0000-0E00-0000FF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a:extLst>
            <a:ext uri="{FF2B5EF4-FFF2-40B4-BE49-F238E27FC236}">
              <a16:creationId xmlns:a16="http://schemas.microsoft.com/office/drawing/2014/main" xmlns="" id="{00000000-0008-0000-0E00-00000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a:extLst>
            <a:ext uri="{FF2B5EF4-FFF2-40B4-BE49-F238E27FC236}">
              <a16:creationId xmlns:a16="http://schemas.microsoft.com/office/drawing/2014/main" xmlns="" id="{00000000-0008-0000-0E00-00000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a:extLst>
            <a:ext uri="{FF2B5EF4-FFF2-40B4-BE49-F238E27FC236}">
              <a16:creationId xmlns:a16="http://schemas.microsoft.com/office/drawing/2014/main" xmlns="" id="{00000000-0008-0000-0E00-00000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a:extLst>
            <a:ext uri="{FF2B5EF4-FFF2-40B4-BE49-F238E27FC236}">
              <a16:creationId xmlns:a16="http://schemas.microsoft.com/office/drawing/2014/main" xmlns="" id="{00000000-0008-0000-0E00-00000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a:extLst>
            <a:ext uri="{FF2B5EF4-FFF2-40B4-BE49-F238E27FC236}">
              <a16:creationId xmlns:a16="http://schemas.microsoft.com/office/drawing/2014/main" xmlns="" id="{00000000-0008-0000-0E00-00000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a:extLst>
            <a:ext uri="{FF2B5EF4-FFF2-40B4-BE49-F238E27FC236}">
              <a16:creationId xmlns:a16="http://schemas.microsoft.com/office/drawing/2014/main" xmlns="" id="{00000000-0008-0000-0E00-00000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xmlns="" id="{00000000-0008-0000-0E00-00000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a:extLst>
            <a:ext uri="{FF2B5EF4-FFF2-40B4-BE49-F238E27FC236}">
              <a16:creationId xmlns:a16="http://schemas.microsoft.com/office/drawing/2014/main" xmlns="" id="{00000000-0008-0000-0E00-00000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64" name="直線コネクタ 263">
          <a:extLst>
            <a:ext uri="{FF2B5EF4-FFF2-40B4-BE49-F238E27FC236}">
              <a16:creationId xmlns:a16="http://schemas.microsoft.com/office/drawing/2014/main" xmlns="" id="{00000000-0008-0000-0E00-000008010000}"/>
            </a:ext>
          </a:extLst>
        </xdr:cNvPr>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65" name="【公営住宅】&#10;一人当たり面積最小値テキスト">
          <a:extLst>
            <a:ext uri="{FF2B5EF4-FFF2-40B4-BE49-F238E27FC236}">
              <a16:creationId xmlns:a16="http://schemas.microsoft.com/office/drawing/2014/main" xmlns="" id="{00000000-0008-0000-0E00-000009010000}"/>
            </a:ext>
          </a:extLst>
        </xdr:cNvPr>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66" name="直線コネクタ 265">
          <a:extLst>
            <a:ext uri="{FF2B5EF4-FFF2-40B4-BE49-F238E27FC236}">
              <a16:creationId xmlns:a16="http://schemas.microsoft.com/office/drawing/2014/main" xmlns="" id="{00000000-0008-0000-0E00-00000A010000}"/>
            </a:ext>
          </a:extLst>
        </xdr:cNvPr>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67" name="【公営住宅】&#10;一人当たり面積最大値テキスト">
          <a:extLst>
            <a:ext uri="{FF2B5EF4-FFF2-40B4-BE49-F238E27FC236}">
              <a16:creationId xmlns:a16="http://schemas.microsoft.com/office/drawing/2014/main" xmlns="" id="{00000000-0008-0000-0E00-00000B010000}"/>
            </a:ext>
          </a:extLst>
        </xdr:cNvPr>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68" name="直線コネクタ 267">
          <a:extLst>
            <a:ext uri="{FF2B5EF4-FFF2-40B4-BE49-F238E27FC236}">
              <a16:creationId xmlns:a16="http://schemas.microsoft.com/office/drawing/2014/main" xmlns="" id="{00000000-0008-0000-0E00-00000C010000}"/>
            </a:ext>
          </a:extLst>
        </xdr:cNvPr>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69" name="【公営住宅】&#10;一人当たり面積平均値テキスト">
          <a:extLst>
            <a:ext uri="{FF2B5EF4-FFF2-40B4-BE49-F238E27FC236}">
              <a16:creationId xmlns:a16="http://schemas.microsoft.com/office/drawing/2014/main" xmlns="" id="{00000000-0008-0000-0E00-00000D010000}"/>
            </a:ext>
          </a:extLst>
        </xdr:cNvPr>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70" name="フローチャート: 判断 269">
          <a:extLst>
            <a:ext uri="{FF2B5EF4-FFF2-40B4-BE49-F238E27FC236}">
              <a16:creationId xmlns:a16="http://schemas.microsoft.com/office/drawing/2014/main" xmlns="" id="{00000000-0008-0000-0E00-00000E010000}"/>
            </a:ext>
          </a:extLst>
        </xdr:cNvPr>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71" name="フローチャート: 判断 270">
          <a:extLst>
            <a:ext uri="{FF2B5EF4-FFF2-40B4-BE49-F238E27FC236}">
              <a16:creationId xmlns:a16="http://schemas.microsoft.com/office/drawing/2014/main" xmlns="" id="{00000000-0008-0000-0E00-00000F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72" name="フローチャート: 判断 271">
          <a:extLst>
            <a:ext uri="{FF2B5EF4-FFF2-40B4-BE49-F238E27FC236}">
              <a16:creationId xmlns:a16="http://schemas.microsoft.com/office/drawing/2014/main" xmlns="" id="{00000000-0008-0000-0E00-000010010000}"/>
            </a:ext>
          </a:extLst>
        </xdr:cNvPr>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E00-00001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00000000-0008-0000-0E00-00001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00000000-0008-0000-0E00-00001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E00-00001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125146</xdr:rowOff>
    </xdr:from>
    <xdr:to>
      <xdr:col>50</xdr:col>
      <xdr:colOff>165100</xdr:colOff>
      <xdr:row>85</xdr:row>
      <xdr:rowOff>55296</xdr:rowOff>
    </xdr:to>
    <xdr:sp macro="" textlink="">
      <xdr:nvSpPr>
        <xdr:cNvPr id="278" name="楕円 277">
          <a:extLst>
            <a:ext uri="{FF2B5EF4-FFF2-40B4-BE49-F238E27FC236}">
              <a16:creationId xmlns:a16="http://schemas.microsoft.com/office/drawing/2014/main" xmlns="" id="{00000000-0008-0000-0E00-000016010000}"/>
            </a:ext>
          </a:extLst>
        </xdr:cNvPr>
        <xdr:cNvSpPr/>
      </xdr:nvSpPr>
      <xdr:spPr>
        <a:xfrm>
          <a:off x="9588500" y="145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83481</xdr:rowOff>
    </xdr:from>
    <xdr:ext cx="469744" cy="259045"/>
    <xdr:sp macro="" textlink="">
      <xdr:nvSpPr>
        <xdr:cNvPr id="279" name="n_1aveValue【公営住宅】&#10;一人当たり面積">
          <a:extLst>
            <a:ext uri="{FF2B5EF4-FFF2-40B4-BE49-F238E27FC236}">
              <a16:creationId xmlns:a16="http://schemas.microsoft.com/office/drawing/2014/main" xmlns="" id="{00000000-0008-0000-0E00-000017010000}"/>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80" name="n_2aveValue【公営住宅】&#10;一人当たり面積">
          <a:extLst>
            <a:ext uri="{FF2B5EF4-FFF2-40B4-BE49-F238E27FC236}">
              <a16:creationId xmlns:a16="http://schemas.microsoft.com/office/drawing/2014/main" xmlns="" id="{00000000-0008-0000-0E00-000018010000}"/>
            </a:ext>
          </a:extLst>
        </xdr:cNvPr>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46423</xdr:rowOff>
    </xdr:from>
    <xdr:ext cx="469744" cy="259045"/>
    <xdr:sp macro="" textlink="">
      <xdr:nvSpPr>
        <xdr:cNvPr id="281" name="n_1mainValue【公営住宅】&#10;一人当たり面積">
          <a:extLst>
            <a:ext uri="{FF2B5EF4-FFF2-40B4-BE49-F238E27FC236}">
              <a16:creationId xmlns:a16="http://schemas.microsoft.com/office/drawing/2014/main" xmlns="" id="{00000000-0008-0000-0E00-000019010000}"/>
            </a:ext>
          </a:extLst>
        </xdr:cNvPr>
        <xdr:cNvSpPr txBox="1"/>
      </xdr:nvSpPr>
      <xdr:spPr>
        <a:xfrm>
          <a:off x="9391727" y="1461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xmlns="" id="{00000000-0008-0000-0E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xmlns="" id="{00000000-0008-0000-0E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xmlns="" id="{00000000-0008-0000-0E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xmlns="" id="{00000000-0008-0000-0E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xmlns="" id="{00000000-0008-0000-0E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xmlns="" id="{00000000-0008-0000-0E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xmlns="" id="{00000000-0008-0000-0E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xmlns="" id="{00000000-0008-0000-0E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xmlns="" id="{00000000-0008-0000-0E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xmlns="" id="{00000000-0008-0000-0E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xmlns="" id="{00000000-0008-0000-0E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xmlns="" id="{00000000-0008-0000-0E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xmlns="" id="{00000000-0008-0000-0E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xmlns="" id="{00000000-0008-0000-0E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xmlns="" id="{00000000-0008-0000-0E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xmlns="" id="{00000000-0008-0000-0E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xmlns="" id="{00000000-0008-0000-0E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xmlns="" id="{00000000-0008-0000-0E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xmlns="" id="{00000000-0008-0000-0E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xmlns="" id="{00000000-0008-0000-0E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xmlns="" id="{00000000-0008-0000-0E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xmlns="" id="{00000000-0008-0000-0E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xmlns="" id="{00000000-0008-0000-0E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xmlns="" id="{00000000-0008-0000-0E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xmlns="" id="{00000000-0008-0000-0E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xmlns="" id="{00000000-0008-0000-0E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a:extLst>
            <a:ext uri="{FF2B5EF4-FFF2-40B4-BE49-F238E27FC236}">
              <a16:creationId xmlns:a16="http://schemas.microsoft.com/office/drawing/2014/main" xmlns="" id="{00000000-0008-0000-0E00-00003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xmlns="" id="{00000000-0008-0000-0E00-00003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a:extLst>
            <a:ext uri="{FF2B5EF4-FFF2-40B4-BE49-F238E27FC236}">
              <a16:creationId xmlns:a16="http://schemas.microsoft.com/office/drawing/2014/main" xmlns="" id="{00000000-0008-0000-0E00-00003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xmlns="" id="{00000000-0008-0000-0E00-00003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xmlns="" id="{00000000-0008-0000-0E00-00003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xmlns="" id="{00000000-0008-0000-0E00-00003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xmlns="" id="{00000000-0008-0000-0E00-00003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xmlns="" id="{00000000-0008-0000-0E00-00003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xmlns="" id="{00000000-0008-0000-0E00-00003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xmlns="" id="{00000000-0008-0000-0E00-00003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a:extLst>
            <a:ext uri="{FF2B5EF4-FFF2-40B4-BE49-F238E27FC236}">
              <a16:creationId xmlns:a16="http://schemas.microsoft.com/office/drawing/2014/main" xmlns="" id="{00000000-0008-0000-0E00-00003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xmlns="" id="{00000000-0008-0000-0E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a:extLst>
            <a:ext uri="{FF2B5EF4-FFF2-40B4-BE49-F238E27FC236}">
              <a16:creationId xmlns:a16="http://schemas.microsoft.com/office/drawing/2014/main" xmlns="" id="{00000000-0008-0000-0E00-00004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xmlns="" id="{00000000-0008-0000-0E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22" name="直線コネクタ 321">
          <a:extLst>
            <a:ext uri="{FF2B5EF4-FFF2-40B4-BE49-F238E27FC236}">
              <a16:creationId xmlns:a16="http://schemas.microsoft.com/office/drawing/2014/main" xmlns="" id="{00000000-0008-0000-0E00-000042010000}"/>
            </a:ext>
          </a:extLst>
        </xdr:cNvPr>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23" name="【認定こども園・幼稚園・保育所】&#10;有形固定資産減価償却率最小値テキスト">
          <a:extLst>
            <a:ext uri="{FF2B5EF4-FFF2-40B4-BE49-F238E27FC236}">
              <a16:creationId xmlns:a16="http://schemas.microsoft.com/office/drawing/2014/main" xmlns="" id="{00000000-0008-0000-0E00-000043010000}"/>
            </a:ext>
          </a:extLst>
        </xdr:cNvPr>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24" name="直線コネクタ 323">
          <a:extLst>
            <a:ext uri="{FF2B5EF4-FFF2-40B4-BE49-F238E27FC236}">
              <a16:creationId xmlns:a16="http://schemas.microsoft.com/office/drawing/2014/main" xmlns="" id="{00000000-0008-0000-0E00-000044010000}"/>
            </a:ext>
          </a:extLst>
        </xdr:cNvPr>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5" name="【認定こども園・幼稚園・保育所】&#10;有形固定資産減価償却率最大値テキスト">
          <a:extLst>
            <a:ext uri="{FF2B5EF4-FFF2-40B4-BE49-F238E27FC236}">
              <a16:creationId xmlns:a16="http://schemas.microsoft.com/office/drawing/2014/main" xmlns="" id="{00000000-0008-0000-0E00-000045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6" name="直線コネクタ 325">
          <a:extLst>
            <a:ext uri="{FF2B5EF4-FFF2-40B4-BE49-F238E27FC236}">
              <a16:creationId xmlns:a16="http://schemas.microsoft.com/office/drawing/2014/main" xmlns="" id="{00000000-0008-0000-0E00-00004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xmlns="" id="{00000000-0008-0000-0E00-000047010000}"/>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28" name="フローチャート: 判断 327">
          <a:extLst>
            <a:ext uri="{FF2B5EF4-FFF2-40B4-BE49-F238E27FC236}">
              <a16:creationId xmlns:a16="http://schemas.microsoft.com/office/drawing/2014/main" xmlns="" id="{00000000-0008-0000-0E00-000048010000}"/>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29" name="フローチャート: 判断 328">
          <a:extLst>
            <a:ext uri="{FF2B5EF4-FFF2-40B4-BE49-F238E27FC236}">
              <a16:creationId xmlns:a16="http://schemas.microsoft.com/office/drawing/2014/main" xmlns="" id="{00000000-0008-0000-0E00-000049010000}"/>
            </a:ext>
          </a:extLst>
        </xdr:cNvPr>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30" name="フローチャート: 判断 329">
          <a:extLst>
            <a:ext uri="{FF2B5EF4-FFF2-40B4-BE49-F238E27FC236}">
              <a16:creationId xmlns:a16="http://schemas.microsoft.com/office/drawing/2014/main" xmlns="" id="{00000000-0008-0000-0E00-00004A010000}"/>
            </a:ext>
          </a:extLst>
        </xdr:cNvPr>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00000000-0008-0000-0E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00000000-0008-0000-0E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00000000-0008-0000-0E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00000000-0008-0000-0E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153035</xdr:rowOff>
    </xdr:from>
    <xdr:to>
      <xdr:col>81</xdr:col>
      <xdr:colOff>101600</xdr:colOff>
      <xdr:row>38</xdr:row>
      <xdr:rowOff>83185</xdr:rowOff>
    </xdr:to>
    <xdr:sp macro="" textlink="">
      <xdr:nvSpPr>
        <xdr:cNvPr id="336" name="楕円 335">
          <a:extLst>
            <a:ext uri="{FF2B5EF4-FFF2-40B4-BE49-F238E27FC236}">
              <a16:creationId xmlns:a16="http://schemas.microsoft.com/office/drawing/2014/main" xmlns="" id="{00000000-0008-0000-0E00-000050010000}"/>
            </a:ext>
          </a:extLst>
        </xdr:cNvPr>
        <xdr:cNvSpPr/>
      </xdr:nvSpPr>
      <xdr:spPr>
        <a:xfrm>
          <a:off x="1543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160037</xdr:rowOff>
    </xdr:from>
    <xdr:ext cx="405111" cy="259045"/>
    <xdr:sp macro="" textlink="">
      <xdr:nvSpPr>
        <xdr:cNvPr id="337" name="n_1aveValue【認定こども園・幼稚園・保育所】&#10;有形固定資産減価償却率">
          <a:extLst>
            <a:ext uri="{FF2B5EF4-FFF2-40B4-BE49-F238E27FC236}">
              <a16:creationId xmlns:a16="http://schemas.microsoft.com/office/drawing/2014/main" xmlns="" id="{00000000-0008-0000-0E00-000051010000}"/>
            </a:ext>
          </a:extLst>
        </xdr:cNvPr>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38" name="n_2aveValue【認定こども園・幼稚園・保育所】&#10;有形固定資産減価償却率">
          <a:extLst>
            <a:ext uri="{FF2B5EF4-FFF2-40B4-BE49-F238E27FC236}">
              <a16:creationId xmlns:a16="http://schemas.microsoft.com/office/drawing/2014/main" xmlns="" id="{00000000-0008-0000-0E00-000052010000}"/>
            </a:ext>
          </a:extLst>
        </xdr:cNvPr>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99712</xdr:rowOff>
    </xdr:from>
    <xdr:ext cx="405111" cy="259045"/>
    <xdr:sp macro="" textlink="">
      <xdr:nvSpPr>
        <xdr:cNvPr id="339" name="n_1mainValue【認定こども園・幼稚園・保育所】&#10;有形固定資産減価償却率">
          <a:extLst>
            <a:ext uri="{FF2B5EF4-FFF2-40B4-BE49-F238E27FC236}">
              <a16:creationId xmlns:a16="http://schemas.microsoft.com/office/drawing/2014/main" xmlns="" id="{00000000-0008-0000-0E00-000053010000}"/>
            </a:ext>
          </a:extLst>
        </xdr:cNvPr>
        <xdr:cNvSpPr txBox="1"/>
      </xdr:nvSpPr>
      <xdr:spPr>
        <a:xfrm>
          <a:off x="15266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xmlns="" id="{00000000-0008-0000-0E00-00005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xmlns="" id="{00000000-0008-0000-0E00-00005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xmlns="" id="{00000000-0008-0000-0E00-00005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xmlns="" id="{00000000-0008-0000-0E00-00005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xmlns="" id="{00000000-0008-0000-0E00-00005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xmlns="" id="{00000000-0008-0000-0E00-00005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xmlns="" id="{00000000-0008-0000-0E00-00005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xmlns="" id="{00000000-0008-0000-0E00-00005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xmlns="" id="{00000000-0008-0000-0E00-00005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a:extLst>
            <a:ext uri="{FF2B5EF4-FFF2-40B4-BE49-F238E27FC236}">
              <a16:creationId xmlns:a16="http://schemas.microsoft.com/office/drawing/2014/main" xmlns="" id="{00000000-0008-0000-0E00-00005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a:extLst>
            <a:ext uri="{FF2B5EF4-FFF2-40B4-BE49-F238E27FC236}">
              <a16:creationId xmlns:a16="http://schemas.microsoft.com/office/drawing/2014/main" xmlns="" id="{00000000-0008-0000-0E00-00005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a:extLst>
            <a:ext uri="{FF2B5EF4-FFF2-40B4-BE49-F238E27FC236}">
              <a16:creationId xmlns:a16="http://schemas.microsoft.com/office/drawing/2014/main" xmlns="" id="{00000000-0008-0000-0E00-00006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a:extLst>
            <a:ext uri="{FF2B5EF4-FFF2-40B4-BE49-F238E27FC236}">
              <a16:creationId xmlns:a16="http://schemas.microsoft.com/office/drawing/2014/main" xmlns="" id="{00000000-0008-0000-0E00-00006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a:extLst>
            <a:ext uri="{FF2B5EF4-FFF2-40B4-BE49-F238E27FC236}">
              <a16:creationId xmlns:a16="http://schemas.microsoft.com/office/drawing/2014/main" xmlns="" id="{00000000-0008-0000-0E00-00006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a:extLst>
            <a:ext uri="{FF2B5EF4-FFF2-40B4-BE49-F238E27FC236}">
              <a16:creationId xmlns:a16="http://schemas.microsoft.com/office/drawing/2014/main" xmlns="" id="{00000000-0008-0000-0E00-00006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a:extLst>
            <a:ext uri="{FF2B5EF4-FFF2-40B4-BE49-F238E27FC236}">
              <a16:creationId xmlns:a16="http://schemas.microsoft.com/office/drawing/2014/main" xmlns="" id="{00000000-0008-0000-0E00-00006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a:extLst>
            <a:ext uri="{FF2B5EF4-FFF2-40B4-BE49-F238E27FC236}">
              <a16:creationId xmlns:a16="http://schemas.microsoft.com/office/drawing/2014/main" xmlns="" id="{00000000-0008-0000-0E00-00006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xmlns="" id="{00000000-0008-0000-0E00-00006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a:extLst>
            <a:ext uri="{FF2B5EF4-FFF2-40B4-BE49-F238E27FC236}">
              <a16:creationId xmlns:a16="http://schemas.microsoft.com/office/drawing/2014/main" xmlns="" id="{00000000-0008-0000-0E00-00006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a:extLst>
            <a:ext uri="{FF2B5EF4-FFF2-40B4-BE49-F238E27FC236}">
              <a16:creationId xmlns:a16="http://schemas.microsoft.com/office/drawing/2014/main" xmlns="" id="{00000000-0008-0000-0E00-00006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61" name="直線コネクタ 360">
          <a:extLst>
            <a:ext uri="{FF2B5EF4-FFF2-40B4-BE49-F238E27FC236}">
              <a16:creationId xmlns:a16="http://schemas.microsoft.com/office/drawing/2014/main" xmlns="" id="{00000000-0008-0000-0E00-000069010000}"/>
            </a:ext>
          </a:extLst>
        </xdr:cNvPr>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62" name="【認定こども園・幼稚園・保育所】&#10;一人当たり面積最小値テキスト">
          <a:extLst>
            <a:ext uri="{FF2B5EF4-FFF2-40B4-BE49-F238E27FC236}">
              <a16:creationId xmlns:a16="http://schemas.microsoft.com/office/drawing/2014/main" xmlns="" id="{00000000-0008-0000-0E00-00006A010000}"/>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63" name="直線コネクタ 362">
          <a:extLst>
            <a:ext uri="{FF2B5EF4-FFF2-40B4-BE49-F238E27FC236}">
              <a16:creationId xmlns:a16="http://schemas.microsoft.com/office/drawing/2014/main" xmlns="" id="{00000000-0008-0000-0E00-00006B010000}"/>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64" name="【認定こども園・幼稚園・保育所】&#10;一人当たり面積最大値テキスト">
          <a:extLst>
            <a:ext uri="{FF2B5EF4-FFF2-40B4-BE49-F238E27FC236}">
              <a16:creationId xmlns:a16="http://schemas.microsoft.com/office/drawing/2014/main" xmlns="" id="{00000000-0008-0000-0E00-00006C010000}"/>
            </a:ext>
          </a:extLst>
        </xdr:cNvPr>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65" name="直線コネクタ 364">
          <a:extLst>
            <a:ext uri="{FF2B5EF4-FFF2-40B4-BE49-F238E27FC236}">
              <a16:creationId xmlns:a16="http://schemas.microsoft.com/office/drawing/2014/main" xmlns="" id="{00000000-0008-0000-0E00-00006D010000}"/>
            </a:ext>
          </a:extLst>
        </xdr:cNvPr>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66" name="【認定こども園・幼稚園・保育所】&#10;一人当たり面積平均値テキスト">
          <a:extLst>
            <a:ext uri="{FF2B5EF4-FFF2-40B4-BE49-F238E27FC236}">
              <a16:creationId xmlns:a16="http://schemas.microsoft.com/office/drawing/2014/main" xmlns="" id="{00000000-0008-0000-0E00-00006E010000}"/>
            </a:ext>
          </a:extLst>
        </xdr:cNvPr>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67" name="フローチャート: 判断 366">
          <a:extLst>
            <a:ext uri="{FF2B5EF4-FFF2-40B4-BE49-F238E27FC236}">
              <a16:creationId xmlns:a16="http://schemas.microsoft.com/office/drawing/2014/main" xmlns="" id="{00000000-0008-0000-0E00-00006F010000}"/>
            </a:ext>
          </a:extLst>
        </xdr:cNvPr>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68" name="フローチャート: 判断 367">
          <a:extLst>
            <a:ext uri="{FF2B5EF4-FFF2-40B4-BE49-F238E27FC236}">
              <a16:creationId xmlns:a16="http://schemas.microsoft.com/office/drawing/2014/main" xmlns="" id="{00000000-0008-0000-0E00-000070010000}"/>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69" name="フローチャート: 判断 368">
          <a:extLst>
            <a:ext uri="{FF2B5EF4-FFF2-40B4-BE49-F238E27FC236}">
              <a16:creationId xmlns:a16="http://schemas.microsoft.com/office/drawing/2014/main" xmlns="" id="{00000000-0008-0000-0E00-000071010000}"/>
            </a:ext>
          </a:extLst>
        </xdr:cNvPr>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xmlns="" id="{00000000-0008-0000-0E00-00007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xmlns="" id="{00000000-0008-0000-0E00-00007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xmlns="" id="{00000000-0008-0000-0E00-00007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xmlns="" id="{00000000-0008-0000-0E00-00007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xmlns="" id="{00000000-0008-0000-0E00-00007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157988</xdr:rowOff>
    </xdr:from>
    <xdr:to>
      <xdr:col>112</xdr:col>
      <xdr:colOff>38100</xdr:colOff>
      <xdr:row>36</xdr:row>
      <xdr:rowOff>88138</xdr:rowOff>
    </xdr:to>
    <xdr:sp macro="" textlink="">
      <xdr:nvSpPr>
        <xdr:cNvPr id="375" name="楕円 374">
          <a:extLst>
            <a:ext uri="{FF2B5EF4-FFF2-40B4-BE49-F238E27FC236}">
              <a16:creationId xmlns:a16="http://schemas.microsoft.com/office/drawing/2014/main" xmlns="" id="{00000000-0008-0000-0E00-000077010000}"/>
            </a:ext>
          </a:extLst>
        </xdr:cNvPr>
        <xdr:cNvSpPr/>
      </xdr:nvSpPr>
      <xdr:spPr>
        <a:xfrm>
          <a:off x="21272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83837</xdr:rowOff>
    </xdr:from>
    <xdr:ext cx="469744" cy="259045"/>
    <xdr:sp macro="" textlink="">
      <xdr:nvSpPr>
        <xdr:cNvPr id="376" name="n_1aveValue【認定こども園・幼稚園・保育所】&#10;一人当たり面積">
          <a:extLst>
            <a:ext uri="{FF2B5EF4-FFF2-40B4-BE49-F238E27FC236}">
              <a16:creationId xmlns:a16="http://schemas.microsoft.com/office/drawing/2014/main" xmlns="" id="{00000000-0008-0000-0E00-000078010000}"/>
            </a:ext>
          </a:extLst>
        </xdr:cNvPr>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377" name="n_2aveValue【認定こども園・幼稚園・保育所】&#10;一人当たり面積">
          <a:extLst>
            <a:ext uri="{FF2B5EF4-FFF2-40B4-BE49-F238E27FC236}">
              <a16:creationId xmlns:a16="http://schemas.microsoft.com/office/drawing/2014/main" xmlns="" id="{00000000-0008-0000-0E00-000079010000}"/>
            </a:ext>
          </a:extLst>
        </xdr:cNvPr>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104665</xdr:rowOff>
    </xdr:from>
    <xdr:ext cx="469744" cy="259045"/>
    <xdr:sp macro="" textlink="">
      <xdr:nvSpPr>
        <xdr:cNvPr id="378" name="n_1mainValue【認定こども園・幼稚園・保育所】&#10;一人当たり面積">
          <a:extLst>
            <a:ext uri="{FF2B5EF4-FFF2-40B4-BE49-F238E27FC236}">
              <a16:creationId xmlns:a16="http://schemas.microsoft.com/office/drawing/2014/main" xmlns="" id="{00000000-0008-0000-0E00-00007A010000}"/>
            </a:ext>
          </a:extLst>
        </xdr:cNvPr>
        <xdr:cNvSpPr txBox="1"/>
      </xdr:nvSpPr>
      <xdr:spPr>
        <a:xfrm>
          <a:off x="21075727"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xmlns="" id="{00000000-0008-0000-0E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xmlns="" id="{00000000-0008-0000-0E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xmlns="" id="{00000000-0008-0000-0E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xmlns="" id="{00000000-0008-0000-0E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xmlns="" id="{00000000-0008-0000-0E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xmlns="" id="{00000000-0008-0000-0E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xmlns="" id="{00000000-0008-0000-0E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xmlns="" id="{00000000-0008-0000-0E00-00008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xmlns="" id="{00000000-0008-0000-0E00-00008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xmlns="" id="{00000000-0008-0000-0E00-00008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a:extLst>
            <a:ext uri="{FF2B5EF4-FFF2-40B4-BE49-F238E27FC236}">
              <a16:creationId xmlns:a16="http://schemas.microsoft.com/office/drawing/2014/main" xmlns="" id="{00000000-0008-0000-0E00-00008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a:extLst>
            <a:ext uri="{FF2B5EF4-FFF2-40B4-BE49-F238E27FC236}">
              <a16:creationId xmlns:a16="http://schemas.microsoft.com/office/drawing/2014/main" xmlns="" id="{00000000-0008-0000-0E00-00008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a:extLst>
            <a:ext uri="{FF2B5EF4-FFF2-40B4-BE49-F238E27FC236}">
              <a16:creationId xmlns:a16="http://schemas.microsoft.com/office/drawing/2014/main" xmlns="" id="{00000000-0008-0000-0E00-00008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a:extLst>
            <a:ext uri="{FF2B5EF4-FFF2-40B4-BE49-F238E27FC236}">
              <a16:creationId xmlns:a16="http://schemas.microsoft.com/office/drawing/2014/main" xmlns="" id="{00000000-0008-0000-0E00-00008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a:extLst>
            <a:ext uri="{FF2B5EF4-FFF2-40B4-BE49-F238E27FC236}">
              <a16:creationId xmlns:a16="http://schemas.microsoft.com/office/drawing/2014/main" xmlns="" id="{00000000-0008-0000-0E00-00008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a:extLst>
            <a:ext uri="{FF2B5EF4-FFF2-40B4-BE49-F238E27FC236}">
              <a16:creationId xmlns:a16="http://schemas.microsoft.com/office/drawing/2014/main" xmlns="" id="{00000000-0008-0000-0E00-00008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a:extLst>
            <a:ext uri="{FF2B5EF4-FFF2-40B4-BE49-F238E27FC236}">
              <a16:creationId xmlns:a16="http://schemas.microsoft.com/office/drawing/2014/main" xmlns="" id="{00000000-0008-0000-0E00-00008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a:extLst>
            <a:ext uri="{FF2B5EF4-FFF2-40B4-BE49-F238E27FC236}">
              <a16:creationId xmlns:a16="http://schemas.microsoft.com/office/drawing/2014/main" xmlns="" id="{00000000-0008-0000-0E00-00008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a:extLst>
            <a:ext uri="{FF2B5EF4-FFF2-40B4-BE49-F238E27FC236}">
              <a16:creationId xmlns:a16="http://schemas.microsoft.com/office/drawing/2014/main" xmlns="" id="{00000000-0008-0000-0E00-00008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a:extLst>
            <a:ext uri="{FF2B5EF4-FFF2-40B4-BE49-F238E27FC236}">
              <a16:creationId xmlns:a16="http://schemas.microsoft.com/office/drawing/2014/main" xmlns="" id="{00000000-0008-0000-0E00-00008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a:extLst>
            <a:ext uri="{FF2B5EF4-FFF2-40B4-BE49-F238E27FC236}">
              <a16:creationId xmlns:a16="http://schemas.microsoft.com/office/drawing/2014/main" xmlns="" id="{00000000-0008-0000-0E00-00008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xmlns="" id="{00000000-0008-0000-0E00-00009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xmlns="" id="{00000000-0008-0000-0E00-00009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a16="http://schemas.microsoft.com/office/drawing/2014/main" xmlns="" id="{00000000-0008-0000-0E00-00009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03" name="直線コネクタ 402">
          <a:extLst>
            <a:ext uri="{FF2B5EF4-FFF2-40B4-BE49-F238E27FC236}">
              <a16:creationId xmlns:a16="http://schemas.microsoft.com/office/drawing/2014/main" xmlns="" id="{00000000-0008-0000-0E00-000093010000}"/>
            </a:ext>
          </a:extLst>
        </xdr:cNvPr>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04" name="【学校施設】&#10;有形固定資産減価償却率最小値テキスト">
          <a:extLst>
            <a:ext uri="{FF2B5EF4-FFF2-40B4-BE49-F238E27FC236}">
              <a16:creationId xmlns:a16="http://schemas.microsoft.com/office/drawing/2014/main" xmlns="" id="{00000000-0008-0000-0E00-000094010000}"/>
            </a:ext>
          </a:extLst>
        </xdr:cNvPr>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05" name="直線コネクタ 404">
          <a:extLst>
            <a:ext uri="{FF2B5EF4-FFF2-40B4-BE49-F238E27FC236}">
              <a16:creationId xmlns:a16="http://schemas.microsoft.com/office/drawing/2014/main" xmlns="" id="{00000000-0008-0000-0E00-000095010000}"/>
            </a:ext>
          </a:extLst>
        </xdr:cNvPr>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6" name="【学校施設】&#10;有形固定資産減価償却率最大値テキスト">
          <a:extLst>
            <a:ext uri="{FF2B5EF4-FFF2-40B4-BE49-F238E27FC236}">
              <a16:creationId xmlns:a16="http://schemas.microsoft.com/office/drawing/2014/main" xmlns="" id="{00000000-0008-0000-0E00-000096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08" name="【学校施設】&#10;有形固定資産減価償却率平均値テキスト">
          <a:extLst>
            <a:ext uri="{FF2B5EF4-FFF2-40B4-BE49-F238E27FC236}">
              <a16:creationId xmlns:a16="http://schemas.microsoft.com/office/drawing/2014/main" xmlns="" id="{00000000-0008-0000-0E00-000098010000}"/>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09" name="フローチャート: 判断 408">
          <a:extLst>
            <a:ext uri="{FF2B5EF4-FFF2-40B4-BE49-F238E27FC236}">
              <a16:creationId xmlns:a16="http://schemas.microsoft.com/office/drawing/2014/main" xmlns="" id="{00000000-0008-0000-0E00-00009901000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10" name="フローチャート: 判断 409">
          <a:extLst>
            <a:ext uri="{FF2B5EF4-FFF2-40B4-BE49-F238E27FC236}">
              <a16:creationId xmlns:a16="http://schemas.microsoft.com/office/drawing/2014/main" xmlns="" id="{00000000-0008-0000-0E00-00009A010000}"/>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11" name="フローチャート: 判断 410">
          <a:extLst>
            <a:ext uri="{FF2B5EF4-FFF2-40B4-BE49-F238E27FC236}">
              <a16:creationId xmlns:a16="http://schemas.microsoft.com/office/drawing/2014/main" xmlns="" id="{00000000-0008-0000-0E00-00009B01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xmlns="" id="{00000000-0008-0000-0E00-00009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xmlns="" id="{00000000-0008-0000-0E00-00009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xmlns="" id="{00000000-0008-0000-0E00-00009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xmlns="" id="{00000000-0008-0000-0E00-0000A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50165</xdr:rowOff>
    </xdr:from>
    <xdr:to>
      <xdr:col>81</xdr:col>
      <xdr:colOff>101600</xdr:colOff>
      <xdr:row>56</xdr:row>
      <xdr:rowOff>151765</xdr:rowOff>
    </xdr:to>
    <xdr:sp macro="" textlink="">
      <xdr:nvSpPr>
        <xdr:cNvPr id="417" name="楕円 416">
          <a:extLst>
            <a:ext uri="{FF2B5EF4-FFF2-40B4-BE49-F238E27FC236}">
              <a16:creationId xmlns:a16="http://schemas.microsoft.com/office/drawing/2014/main" xmlns="" id="{00000000-0008-0000-0E00-0000A1010000}"/>
            </a:ext>
          </a:extLst>
        </xdr:cNvPr>
        <xdr:cNvSpPr/>
      </xdr:nvSpPr>
      <xdr:spPr>
        <a:xfrm>
          <a:off x="15430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70502</xdr:rowOff>
    </xdr:from>
    <xdr:ext cx="405111" cy="259045"/>
    <xdr:sp macro="" textlink="">
      <xdr:nvSpPr>
        <xdr:cNvPr id="418" name="n_1aveValue【学校施設】&#10;有形固定資産減価償却率">
          <a:extLst>
            <a:ext uri="{FF2B5EF4-FFF2-40B4-BE49-F238E27FC236}">
              <a16:creationId xmlns:a16="http://schemas.microsoft.com/office/drawing/2014/main" xmlns="" id="{00000000-0008-0000-0E00-0000A2010000}"/>
            </a:ext>
          </a:extLst>
        </xdr:cNvPr>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19" name="n_2aveValue【学校施設】&#10;有形固定資産減価償却率">
          <a:extLst>
            <a:ext uri="{FF2B5EF4-FFF2-40B4-BE49-F238E27FC236}">
              <a16:creationId xmlns:a16="http://schemas.microsoft.com/office/drawing/2014/main" xmlns="" id="{00000000-0008-0000-0E00-0000A3010000}"/>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168292</xdr:rowOff>
    </xdr:from>
    <xdr:ext cx="405111" cy="259045"/>
    <xdr:sp macro="" textlink="">
      <xdr:nvSpPr>
        <xdr:cNvPr id="420" name="n_1mainValue【学校施設】&#10;有形固定資産減価償却率">
          <a:extLst>
            <a:ext uri="{FF2B5EF4-FFF2-40B4-BE49-F238E27FC236}">
              <a16:creationId xmlns:a16="http://schemas.microsoft.com/office/drawing/2014/main" xmlns="" id="{00000000-0008-0000-0E00-0000A4010000}"/>
            </a:ext>
          </a:extLst>
        </xdr:cNvPr>
        <xdr:cNvSpPr txBox="1"/>
      </xdr:nvSpPr>
      <xdr:spPr>
        <a:xfrm>
          <a:off x="152660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xmlns="" id="{00000000-0008-0000-0E00-0000A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xmlns="" id="{00000000-0008-0000-0E00-0000A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xmlns="" id="{00000000-0008-0000-0E00-0000A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xmlns="" id="{00000000-0008-0000-0E00-0000A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xmlns="" id="{00000000-0008-0000-0E00-0000A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xmlns="" id="{00000000-0008-0000-0E00-0000A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xmlns="" id="{00000000-0008-0000-0E00-0000A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xmlns="" id="{00000000-0008-0000-0E00-0000A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a:extLst>
            <a:ext uri="{FF2B5EF4-FFF2-40B4-BE49-F238E27FC236}">
              <a16:creationId xmlns:a16="http://schemas.microsoft.com/office/drawing/2014/main" xmlns="" id="{00000000-0008-0000-0E00-0000A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a:extLst>
            <a:ext uri="{FF2B5EF4-FFF2-40B4-BE49-F238E27FC236}">
              <a16:creationId xmlns:a16="http://schemas.microsoft.com/office/drawing/2014/main" xmlns="" id="{00000000-0008-0000-0E00-0000A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1" name="直線コネクタ 430">
          <a:extLst>
            <a:ext uri="{FF2B5EF4-FFF2-40B4-BE49-F238E27FC236}">
              <a16:creationId xmlns:a16="http://schemas.microsoft.com/office/drawing/2014/main" xmlns="" id="{00000000-0008-0000-0E00-0000A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3" name="直線コネクタ 432">
          <a:extLst>
            <a:ext uri="{FF2B5EF4-FFF2-40B4-BE49-F238E27FC236}">
              <a16:creationId xmlns:a16="http://schemas.microsoft.com/office/drawing/2014/main" xmlns="" id="{00000000-0008-0000-0E00-0000B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4" name="テキスト ボックス 433">
          <a:extLst>
            <a:ext uri="{FF2B5EF4-FFF2-40B4-BE49-F238E27FC236}">
              <a16:creationId xmlns:a16="http://schemas.microsoft.com/office/drawing/2014/main" xmlns="" id="{00000000-0008-0000-0E00-0000B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5" name="直線コネクタ 434">
          <a:extLst>
            <a:ext uri="{FF2B5EF4-FFF2-40B4-BE49-F238E27FC236}">
              <a16:creationId xmlns:a16="http://schemas.microsoft.com/office/drawing/2014/main" xmlns="" id="{00000000-0008-0000-0E00-0000B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6" name="テキスト ボックス 435">
          <a:extLst>
            <a:ext uri="{FF2B5EF4-FFF2-40B4-BE49-F238E27FC236}">
              <a16:creationId xmlns:a16="http://schemas.microsoft.com/office/drawing/2014/main" xmlns="" id="{00000000-0008-0000-0E00-0000B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7" name="直線コネクタ 436">
          <a:extLst>
            <a:ext uri="{FF2B5EF4-FFF2-40B4-BE49-F238E27FC236}">
              <a16:creationId xmlns:a16="http://schemas.microsoft.com/office/drawing/2014/main" xmlns="" id="{00000000-0008-0000-0E00-0000B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8" name="テキスト ボックス 437">
          <a:extLst>
            <a:ext uri="{FF2B5EF4-FFF2-40B4-BE49-F238E27FC236}">
              <a16:creationId xmlns:a16="http://schemas.microsoft.com/office/drawing/2014/main" xmlns="" id="{00000000-0008-0000-0E00-0000B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a:extLst>
            <a:ext uri="{FF2B5EF4-FFF2-40B4-BE49-F238E27FC236}">
              <a16:creationId xmlns:a16="http://schemas.microsoft.com/office/drawing/2014/main" xmlns="" id="{00000000-0008-0000-0E00-0000B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xmlns="" id="{00000000-0008-0000-0E00-0000B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a:extLst>
            <a:ext uri="{FF2B5EF4-FFF2-40B4-BE49-F238E27FC236}">
              <a16:creationId xmlns:a16="http://schemas.microsoft.com/office/drawing/2014/main" xmlns="" id="{00000000-0008-0000-0E00-0000B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42" name="直線コネクタ 441">
          <a:extLst>
            <a:ext uri="{FF2B5EF4-FFF2-40B4-BE49-F238E27FC236}">
              <a16:creationId xmlns:a16="http://schemas.microsoft.com/office/drawing/2014/main" xmlns="" id="{00000000-0008-0000-0E00-0000BA010000}"/>
            </a:ext>
          </a:extLst>
        </xdr:cNvPr>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43" name="【学校施設】&#10;一人当たり面積最小値テキスト">
          <a:extLst>
            <a:ext uri="{FF2B5EF4-FFF2-40B4-BE49-F238E27FC236}">
              <a16:creationId xmlns:a16="http://schemas.microsoft.com/office/drawing/2014/main" xmlns="" id="{00000000-0008-0000-0E00-0000BB010000}"/>
            </a:ext>
          </a:extLst>
        </xdr:cNvPr>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44" name="直線コネクタ 443">
          <a:extLst>
            <a:ext uri="{FF2B5EF4-FFF2-40B4-BE49-F238E27FC236}">
              <a16:creationId xmlns:a16="http://schemas.microsoft.com/office/drawing/2014/main" xmlns="" id="{00000000-0008-0000-0E00-0000BC010000}"/>
            </a:ext>
          </a:extLst>
        </xdr:cNvPr>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45" name="【学校施設】&#10;一人当たり面積最大値テキスト">
          <a:extLst>
            <a:ext uri="{FF2B5EF4-FFF2-40B4-BE49-F238E27FC236}">
              <a16:creationId xmlns:a16="http://schemas.microsoft.com/office/drawing/2014/main" xmlns="" id="{00000000-0008-0000-0E00-0000BD010000}"/>
            </a:ext>
          </a:extLst>
        </xdr:cNvPr>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46" name="直線コネクタ 445">
          <a:extLst>
            <a:ext uri="{FF2B5EF4-FFF2-40B4-BE49-F238E27FC236}">
              <a16:creationId xmlns:a16="http://schemas.microsoft.com/office/drawing/2014/main" xmlns="" id="{00000000-0008-0000-0E00-0000BE010000}"/>
            </a:ext>
          </a:extLst>
        </xdr:cNvPr>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47" name="【学校施設】&#10;一人当たり面積平均値テキスト">
          <a:extLst>
            <a:ext uri="{FF2B5EF4-FFF2-40B4-BE49-F238E27FC236}">
              <a16:creationId xmlns:a16="http://schemas.microsoft.com/office/drawing/2014/main" xmlns="" id="{00000000-0008-0000-0E00-0000BF010000}"/>
            </a:ext>
          </a:extLst>
        </xdr:cNvPr>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48" name="フローチャート: 判断 447">
          <a:extLst>
            <a:ext uri="{FF2B5EF4-FFF2-40B4-BE49-F238E27FC236}">
              <a16:creationId xmlns:a16="http://schemas.microsoft.com/office/drawing/2014/main" xmlns="" id="{00000000-0008-0000-0E00-0000C0010000}"/>
            </a:ext>
          </a:extLst>
        </xdr:cNvPr>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49" name="フローチャート: 判断 448">
          <a:extLst>
            <a:ext uri="{FF2B5EF4-FFF2-40B4-BE49-F238E27FC236}">
              <a16:creationId xmlns:a16="http://schemas.microsoft.com/office/drawing/2014/main" xmlns="" id="{00000000-0008-0000-0E00-0000C1010000}"/>
            </a:ext>
          </a:extLst>
        </xdr:cNvPr>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50" name="フローチャート: 判断 449">
          <a:extLst>
            <a:ext uri="{FF2B5EF4-FFF2-40B4-BE49-F238E27FC236}">
              <a16:creationId xmlns:a16="http://schemas.microsoft.com/office/drawing/2014/main" xmlns="" id="{00000000-0008-0000-0E00-0000C2010000}"/>
            </a:ext>
          </a:extLst>
        </xdr:cNvPr>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00000000-0008-0000-0E00-0000C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xmlns="" id="{00000000-0008-0000-0E00-0000C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117221</xdr:rowOff>
    </xdr:from>
    <xdr:to>
      <xdr:col>112</xdr:col>
      <xdr:colOff>38100</xdr:colOff>
      <xdr:row>61</xdr:row>
      <xdr:rowOff>47371</xdr:rowOff>
    </xdr:to>
    <xdr:sp macro="" textlink="">
      <xdr:nvSpPr>
        <xdr:cNvPr id="456" name="楕円 455">
          <a:extLst>
            <a:ext uri="{FF2B5EF4-FFF2-40B4-BE49-F238E27FC236}">
              <a16:creationId xmlns:a16="http://schemas.microsoft.com/office/drawing/2014/main" xmlns="" id="{00000000-0008-0000-0E00-0000C8010000}"/>
            </a:ext>
          </a:extLst>
        </xdr:cNvPr>
        <xdr:cNvSpPr/>
      </xdr:nvSpPr>
      <xdr:spPr>
        <a:xfrm>
          <a:off x="21272500" y="10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48124</xdr:rowOff>
    </xdr:from>
    <xdr:ext cx="469744" cy="259045"/>
    <xdr:sp macro="" textlink="">
      <xdr:nvSpPr>
        <xdr:cNvPr id="457" name="n_1aveValue【学校施設】&#10;一人当たり面積">
          <a:extLst>
            <a:ext uri="{FF2B5EF4-FFF2-40B4-BE49-F238E27FC236}">
              <a16:creationId xmlns:a16="http://schemas.microsoft.com/office/drawing/2014/main" xmlns="" id="{00000000-0008-0000-0E00-0000C9010000}"/>
            </a:ext>
          </a:extLst>
        </xdr:cNvPr>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58" name="n_2aveValue【学校施設】&#10;一人当たり面積">
          <a:extLst>
            <a:ext uri="{FF2B5EF4-FFF2-40B4-BE49-F238E27FC236}">
              <a16:creationId xmlns:a16="http://schemas.microsoft.com/office/drawing/2014/main" xmlns="" id="{00000000-0008-0000-0E00-0000CA010000}"/>
            </a:ext>
          </a:extLst>
        </xdr:cNvPr>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38498</xdr:rowOff>
    </xdr:from>
    <xdr:ext cx="469744" cy="259045"/>
    <xdr:sp macro="" textlink="">
      <xdr:nvSpPr>
        <xdr:cNvPr id="459" name="n_1mainValue【学校施設】&#10;一人当たり面積">
          <a:extLst>
            <a:ext uri="{FF2B5EF4-FFF2-40B4-BE49-F238E27FC236}">
              <a16:creationId xmlns:a16="http://schemas.microsoft.com/office/drawing/2014/main" xmlns="" id="{00000000-0008-0000-0E00-0000CB010000}"/>
            </a:ext>
          </a:extLst>
        </xdr:cNvPr>
        <xdr:cNvSpPr txBox="1"/>
      </xdr:nvSpPr>
      <xdr:spPr>
        <a:xfrm>
          <a:off x="21075727" y="1049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xmlns="" id="{00000000-0008-0000-0E00-0000C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xmlns="" id="{00000000-0008-0000-0E00-0000C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xmlns="" id="{00000000-0008-0000-0E00-0000C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xmlns="" id="{00000000-0008-0000-0E00-0000C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xmlns="" id="{00000000-0008-0000-0E00-0000D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xmlns="" id="{00000000-0008-0000-0E00-0000D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xmlns="" id="{00000000-0008-0000-0E00-0000D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xmlns="" id="{00000000-0008-0000-0E00-0000D3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xmlns="" id="{00000000-0008-0000-0E00-0000D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xmlns="" id="{00000000-0008-0000-0E00-0000D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xmlns="" id="{00000000-0008-0000-0E00-0000D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xmlns="" id="{00000000-0008-0000-0E00-0000D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xmlns="" id="{00000000-0008-0000-0E00-0000D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xmlns="" id="{00000000-0008-0000-0E00-0000D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xmlns="" id="{00000000-0008-0000-0E00-0000D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xmlns="" id="{00000000-0008-0000-0E00-0000DB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a:extLst>
            <a:ext uri="{FF2B5EF4-FFF2-40B4-BE49-F238E27FC236}">
              <a16:creationId xmlns:a16="http://schemas.microsoft.com/office/drawing/2014/main" xmlns="" id="{00000000-0008-0000-0E00-0000D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a:extLst>
            <a:ext uri="{FF2B5EF4-FFF2-40B4-BE49-F238E27FC236}">
              <a16:creationId xmlns:a16="http://schemas.microsoft.com/office/drawing/2014/main" xmlns="" id="{00000000-0008-0000-0E00-0000D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a:extLst>
            <a:ext uri="{FF2B5EF4-FFF2-40B4-BE49-F238E27FC236}">
              <a16:creationId xmlns:a16="http://schemas.microsoft.com/office/drawing/2014/main" xmlns="" id="{00000000-0008-0000-0E00-0000D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a:extLst>
            <a:ext uri="{FF2B5EF4-FFF2-40B4-BE49-F238E27FC236}">
              <a16:creationId xmlns:a16="http://schemas.microsoft.com/office/drawing/2014/main" xmlns="" id="{00000000-0008-0000-0E00-0000D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a:extLst>
            <a:ext uri="{FF2B5EF4-FFF2-40B4-BE49-F238E27FC236}">
              <a16:creationId xmlns:a16="http://schemas.microsoft.com/office/drawing/2014/main" xmlns="" id="{00000000-0008-0000-0E00-0000E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a:extLst>
            <a:ext uri="{FF2B5EF4-FFF2-40B4-BE49-F238E27FC236}">
              <a16:creationId xmlns:a16="http://schemas.microsoft.com/office/drawing/2014/main" xmlns="" id="{00000000-0008-0000-0E00-0000E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a:extLst>
            <a:ext uri="{FF2B5EF4-FFF2-40B4-BE49-F238E27FC236}">
              <a16:creationId xmlns:a16="http://schemas.microsoft.com/office/drawing/2014/main" xmlns="" id="{00000000-0008-0000-0E00-0000E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a:extLst>
            <a:ext uri="{FF2B5EF4-FFF2-40B4-BE49-F238E27FC236}">
              <a16:creationId xmlns:a16="http://schemas.microsoft.com/office/drawing/2014/main" xmlns="" id="{00000000-0008-0000-0E00-0000E3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a:extLst>
            <a:ext uri="{FF2B5EF4-FFF2-40B4-BE49-F238E27FC236}">
              <a16:creationId xmlns:a16="http://schemas.microsoft.com/office/drawing/2014/main" xmlns="" id="{00000000-0008-0000-0E00-0000E4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a:extLst>
            <a:ext uri="{FF2B5EF4-FFF2-40B4-BE49-F238E27FC236}">
              <a16:creationId xmlns:a16="http://schemas.microsoft.com/office/drawing/2014/main" xmlns="" id="{00000000-0008-0000-0E00-0000E5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6" name="テキスト ボックス 485">
          <a:extLst>
            <a:ext uri="{FF2B5EF4-FFF2-40B4-BE49-F238E27FC236}">
              <a16:creationId xmlns:a16="http://schemas.microsoft.com/office/drawing/2014/main" xmlns="" id="{00000000-0008-0000-0E00-0000E6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7" name="直線コネクタ 486">
          <a:extLst>
            <a:ext uri="{FF2B5EF4-FFF2-40B4-BE49-F238E27FC236}">
              <a16:creationId xmlns:a16="http://schemas.microsoft.com/office/drawing/2014/main" xmlns="" id="{00000000-0008-0000-0E00-0000E7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89" name="直線コネクタ 488">
          <a:extLst>
            <a:ext uri="{FF2B5EF4-FFF2-40B4-BE49-F238E27FC236}">
              <a16:creationId xmlns:a16="http://schemas.microsoft.com/office/drawing/2014/main" xmlns="" id="{00000000-0008-0000-0E00-0000E9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0" name="テキスト ボックス 489">
          <a:extLst>
            <a:ext uri="{FF2B5EF4-FFF2-40B4-BE49-F238E27FC236}">
              <a16:creationId xmlns:a16="http://schemas.microsoft.com/office/drawing/2014/main" xmlns="" id="{00000000-0008-0000-0E00-0000EA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1" name="直線コネクタ 490">
          <a:extLst>
            <a:ext uri="{FF2B5EF4-FFF2-40B4-BE49-F238E27FC236}">
              <a16:creationId xmlns:a16="http://schemas.microsoft.com/office/drawing/2014/main" xmlns="" id="{00000000-0008-0000-0E00-0000EB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2" name="テキスト ボックス 491">
          <a:extLst>
            <a:ext uri="{FF2B5EF4-FFF2-40B4-BE49-F238E27FC236}">
              <a16:creationId xmlns:a16="http://schemas.microsoft.com/office/drawing/2014/main" xmlns="" id="{00000000-0008-0000-0E00-0000EC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3" name="直線コネクタ 492">
          <a:extLst>
            <a:ext uri="{FF2B5EF4-FFF2-40B4-BE49-F238E27FC236}">
              <a16:creationId xmlns:a16="http://schemas.microsoft.com/office/drawing/2014/main" xmlns="" id="{00000000-0008-0000-0E00-0000ED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4" name="テキスト ボックス 493">
          <a:extLst>
            <a:ext uri="{FF2B5EF4-FFF2-40B4-BE49-F238E27FC236}">
              <a16:creationId xmlns:a16="http://schemas.microsoft.com/office/drawing/2014/main" xmlns="" id="{00000000-0008-0000-0E00-0000EE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a:extLst>
            <a:ext uri="{FF2B5EF4-FFF2-40B4-BE49-F238E27FC236}">
              <a16:creationId xmlns:a16="http://schemas.microsoft.com/office/drawing/2014/main" xmlns="" id="{00000000-0008-0000-0E00-0000E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a:extLst>
            <a:ext uri="{FF2B5EF4-FFF2-40B4-BE49-F238E27FC236}">
              <a16:creationId xmlns:a16="http://schemas.microsoft.com/office/drawing/2014/main" xmlns="" id="{00000000-0008-0000-0E00-0000F0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a:extLst>
            <a:ext uri="{FF2B5EF4-FFF2-40B4-BE49-F238E27FC236}">
              <a16:creationId xmlns:a16="http://schemas.microsoft.com/office/drawing/2014/main" xmlns="" id="{00000000-0008-0000-0E00-0000F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498" name="直線コネクタ 497">
          <a:extLst>
            <a:ext uri="{FF2B5EF4-FFF2-40B4-BE49-F238E27FC236}">
              <a16:creationId xmlns:a16="http://schemas.microsoft.com/office/drawing/2014/main" xmlns="" id="{00000000-0008-0000-0E00-0000F2010000}"/>
            </a:ext>
          </a:extLst>
        </xdr:cNvPr>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499" name="【公民館】&#10;有形固定資産減価償却率最小値テキスト">
          <a:extLst>
            <a:ext uri="{FF2B5EF4-FFF2-40B4-BE49-F238E27FC236}">
              <a16:creationId xmlns:a16="http://schemas.microsoft.com/office/drawing/2014/main" xmlns="" id="{00000000-0008-0000-0E00-0000F3010000}"/>
            </a:ext>
          </a:extLst>
        </xdr:cNvPr>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00" name="直線コネクタ 499">
          <a:extLst>
            <a:ext uri="{FF2B5EF4-FFF2-40B4-BE49-F238E27FC236}">
              <a16:creationId xmlns:a16="http://schemas.microsoft.com/office/drawing/2014/main" xmlns="" id="{00000000-0008-0000-0E00-0000F4010000}"/>
            </a:ext>
          </a:extLst>
        </xdr:cNvPr>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1" name="【公民館】&#10;有形固定資産減価償却率最大値テキスト">
          <a:extLst>
            <a:ext uri="{FF2B5EF4-FFF2-40B4-BE49-F238E27FC236}">
              <a16:creationId xmlns:a16="http://schemas.microsoft.com/office/drawing/2014/main" xmlns="" id="{00000000-0008-0000-0E00-0000F501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2" name="直線コネクタ 501">
          <a:extLst>
            <a:ext uri="{FF2B5EF4-FFF2-40B4-BE49-F238E27FC236}">
              <a16:creationId xmlns:a16="http://schemas.microsoft.com/office/drawing/2014/main" xmlns="" id="{00000000-0008-0000-0E00-0000F6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03" name="【公民館】&#10;有形固定資産減価償却率平均値テキスト">
          <a:extLst>
            <a:ext uri="{FF2B5EF4-FFF2-40B4-BE49-F238E27FC236}">
              <a16:creationId xmlns:a16="http://schemas.microsoft.com/office/drawing/2014/main" xmlns="" id="{00000000-0008-0000-0E00-0000F7010000}"/>
            </a:ext>
          </a:extLst>
        </xdr:cNvPr>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04" name="フローチャート: 判断 503">
          <a:extLst>
            <a:ext uri="{FF2B5EF4-FFF2-40B4-BE49-F238E27FC236}">
              <a16:creationId xmlns:a16="http://schemas.microsoft.com/office/drawing/2014/main" xmlns="" id="{00000000-0008-0000-0E00-0000F8010000}"/>
            </a:ext>
          </a:extLst>
        </xdr:cNvPr>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05" name="フローチャート: 判断 504">
          <a:extLst>
            <a:ext uri="{FF2B5EF4-FFF2-40B4-BE49-F238E27FC236}">
              <a16:creationId xmlns:a16="http://schemas.microsoft.com/office/drawing/2014/main" xmlns="" id="{00000000-0008-0000-0E00-0000F9010000}"/>
            </a:ext>
          </a:extLst>
        </xdr:cNvPr>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06" name="フローチャート: 判断 505">
          <a:extLst>
            <a:ext uri="{FF2B5EF4-FFF2-40B4-BE49-F238E27FC236}">
              <a16:creationId xmlns:a16="http://schemas.microsoft.com/office/drawing/2014/main" xmlns="" id="{00000000-0008-0000-0E00-0000FA010000}"/>
            </a:ext>
          </a:extLst>
        </xdr:cNvPr>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xmlns="" id="{00000000-0008-0000-0E00-0000F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xmlns="" id="{00000000-0008-0000-0E00-0000F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xmlns="" id="{00000000-0008-0000-0E00-0000F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xmlns="" id="{00000000-0008-0000-0E00-0000F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xmlns="" id="{00000000-0008-0000-0E00-0000F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512" name="楕円 511">
          <a:extLst>
            <a:ext uri="{FF2B5EF4-FFF2-40B4-BE49-F238E27FC236}">
              <a16:creationId xmlns:a16="http://schemas.microsoft.com/office/drawing/2014/main" xmlns="" id="{00000000-0008-0000-0E00-000000020000}"/>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65549</xdr:rowOff>
    </xdr:from>
    <xdr:ext cx="405111" cy="259045"/>
    <xdr:sp macro="" textlink="">
      <xdr:nvSpPr>
        <xdr:cNvPr id="513" name="n_1aveValue【公民館】&#10;有形固定資産減価償却率">
          <a:extLst>
            <a:ext uri="{FF2B5EF4-FFF2-40B4-BE49-F238E27FC236}">
              <a16:creationId xmlns:a16="http://schemas.microsoft.com/office/drawing/2014/main" xmlns="" id="{00000000-0008-0000-0E00-000001020000}"/>
            </a:ext>
          </a:extLst>
        </xdr:cNvPr>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514" name="n_2aveValue【公民館】&#10;有形固定資産減価償却率">
          <a:extLst>
            <a:ext uri="{FF2B5EF4-FFF2-40B4-BE49-F238E27FC236}">
              <a16:creationId xmlns:a16="http://schemas.microsoft.com/office/drawing/2014/main" xmlns="" id="{00000000-0008-0000-0E00-000002020000}"/>
            </a:ext>
          </a:extLst>
        </xdr:cNvPr>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515" name="n_1mainValue【公民館】&#10;有形固定資産減価償却率">
          <a:extLst>
            <a:ext uri="{FF2B5EF4-FFF2-40B4-BE49-F238E27FC236}">
              <a16:creationId xmlns:a16="http://schemas.microsoft.com/office/drawing/2014/main" xmlns="" id="{00000000-0008-0000-0E00-00000302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a:extLst>
            <a:ext uri="{FF2B5EF4-FFF2-40B4-BE49-F238E27FC236}">
              <a16:creationId xmlns:a16="http://schemas.microsoft.com/office/drawing/2014/main" xmlns="" id="{00000000-0008-0000-0E00-00000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a:extLst>
            <a:ext uri="{FF2B5EF4-FFF2-40B4-BE49-F238E27FC236}">
              <a16:creationId xmlns:a16="http://schemas.microsoft.com/office/drawing/2014/main" xmlns="" id="{00000000-0008-0000-0E00-00000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a:extLst>
            <a:ext uri="{FF2B5EF4-FFF2-40B4-BE49-F238E27FC236}">
              <a16:creationId xmlns:a16="http://schemas.microsoft.com/office/drawing/2014/main" xmlns="" id="{00000000-0008-0000-0E00-00000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a:extLst>
            <a:ext uri="{FF2B5EF4-FFF2-40B4-BE49-F238E27FC236}">
              <a16:creationId xmlns:a16="http://schemas.microsoft.com/office/drawing/2014/main" xmlns="" id="{00000000-0008-0000-0E00-00000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a:extLst>
            <a:ext uri="{FF2B5EF4-FFF2-40B4-BE49-F238E27FC236}">
              <a16:creationId xmlns:a16="http://schemas.microsoft.com/office/drawing/2014/main" xmlns="" id="{00000000-0008-0000-0E00-00000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a:extLst>
            <a:ext uri="{FF2B5EF4-FFF2-40B4-BE49-F238E27FC236}">
              <a16:creationId xmlns:a16="http://schemas.microsoft.com/office/drawing/2014/main" xmlns="" id="{00000000-0008-0000-0E00-00000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a:extLst>
            <a:ext uri="{FF2B5EF4-FFF2-40B4-BE49-F238E27FC236}">
              <a16:creationId xmlns:a16="http://schemas.microsoft.com/office/drawing/2014/main" xmlns="" id="{00000000-0008-0000-0E00-00000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a:extLst>
            <a:ext uri="{FF2B5EF4-FFF2-40B4-BE49-F238E27FC236}">
              <a16:creationId xmlns:a16="http://schemas.microsoft.com/office/drawing/2014/main" xmlns="" id="{00000000-0008-0000-0E00-00000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a:extLst>
            <a:ext uri="{FF2B5EF4-FFF2-40B4-BE49-F238E27FC236}">
              <a16:creationId xmlns:a16="http://schemas.microsoft.com/office/drawing/2014/main" xmlns="" id="{00000000-0008-0000-0E00-00000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a:extLst>
            <a:ext uri="{FF2B5EF4-FFF2-40B4-BE49-F238E27FC236}">
              <a16:creationId xmlns:a16="http://schemas.microsoft.com/office/drawing/2014/main" xmlns="" id="{00000000-0008-0000-0E00-00000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6" name="直線コネクタ 525">
          <a:extLst>
            <a:ext uri="{FF2B5EF4-FFF2-40B4-BE49-F238E27FC236}">
              <a16:creationId xmlns:a16="http://schemas.microsoft.com/office/drawing/2014/main" xmlns="" id="{00000000-0008-0000-0E00-00000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7" name="テキスト ボックス 526">
          <a:extLst>
            <a:ext uri="{FF2B5EF4-FFF2-40B4-BE49-F238E27FC236}">
              <a16:creationId xmlns:a16="http://schemas.microsoft.com/office/drawing/2014/main" xmlns="" id="{00000000-0008-0000-0E00-00000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8" name="直線コネクタ 527">
          <a:extLst>
            <a:ext uri="{FF2B5EF4-FFF2-40B4-BE49-F238E27FC236}">
              <a16:creationId xmlns:a16="http://schemas.microsoft.com/office/drawing/2014/main" xmlns="" id="{00000000-0008-0000-0E00-00001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9" name="テキスト ボックス 528">
          <a:extLst>
            <a:ext uri="{FF2B5EF4-FFF2-40B4-BE49-F238E27FC236}">
              <a16:creationId xmlns:a16="http://schemas.microsoft.com/office/drawing/2014/main" xmlns="" id="{00000000-0008-0000-0E00-00001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0" name="直線コネクタ 529">
          <a:extLst>
            <a:ext uri="{FF2B5EF4-FFF2-40B4-BE49-F238E27FC236}">
              <a16:creationId xmlns:a16="http://schemas.microsoft.com/office/drawing/2014/main" xmlns="" id="{00000000-0008-0000-0E00-00001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1" name="テキスト ボックス 530">
          <a:extLst>
            <a:ext uri="{FF2B5EF4-FFF2-40B4-BE49-F238E27FC236}">
              <a16:creationId xmlns:a16="http://schemas.microsoft.com/office/drawing/2014/main" xmlns="" id="{00000000-0008-0000-0E00-00001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2" name="直線コネクタ 531">
          <a:extLst>
            <a:ext uri="{FF2B5EF4-FFF2-40B4-BE49-F238E27FC236}">
              <a16:creationId xmlns:a16="http://schemas.microsoft.com/office/drawing/2014/main" xmlns="" id="{00000000-0008-0000-0E00-00001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3" name="テキスト ボックス 532">
          <a:extLst>
            <a:ext uri="{FF2B5EF4-FFF2-40B4-BE49-F238E27FC236}">
              <a16:creationId xmlns:a16="http://schemas.microsoft.com/office/drawing/2014/main" xmlns="" id="{00000000-0008-0000-0E00-00001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4" name="直線コネクタ 533">
          <a:extLst>
            <a:ext uri="{FF2B5EF4-FFF2-40B4-BE49-F238E27FC236}">
              <a16:creationId xmlns:a16="http://schemas.microsoft.com/office/drawing/2014/main" xmlns="" id="{00000000-0008-0000-0E00-00001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5" name="テキスト ボックス 534">
          <a:extLst>
            <a:ext uri="{FF2B5EF4-FFF2-40B4-BE49-F238E27FC236}">
              <a16:creationId xmlns:a16="http://schemas.microsoft.com/office/drawing/2014/main" xmlns="" id="{00000000-0008-0000-0E00-00001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a:extLst>
            <a:ext uri="{FF2B5EF4-FFF2-40B4-BE49-F238E27FC236}">
              <a16:creationId xmlns:a16="http://schemas.microsoft.com/office/drawing/2014/main" xmlns="" id="{00000000-0008-0000-0E00-00001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a:extLst>
            <a:ext uri="{FF2B5EF4-FFF2-40B4-BE49-F238E27FC236}">
              <a16:creationId xmlns:a16="http://schemas.microsoft.com/office/drawing/2014/main" xmlns="" id="{00000000-0008-0000-0E00-00001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公民館】&#10;一人当たり面積グラフ枠">
          <a:extLst>
            <a:ext uri="{FF2B5EF4-FFF2-40B4-BE49-F238E27FC236}">
              <a16:creationId xmlns:a16="http://schemas.microsoft.com/office/drawing/2014/main" xmlns="" id="{00000000-0008-0000-0E00-00001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39" name="直線コネクタ 538">
          <a:extLst>
            <a:ext uri="{FF2B5EF4-FFF2-40B4-BE49-F238E27FC236}">
              <a16:creationId xmlns:a16="http://schemas.microsoft.com/office/drawing/2014/main" xmlns="" id="{00000000-0008-0000-0E00-00001B020000}"/>
            </a:ext>
          </a:extLst>
        </xdr:cNvPr>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40" name="【公民館】&#10;一人当たり面積最小値テキスト">
          <a:extLst>
            <a:ext uri="{FF2B5EF4-FFF2-40B4-BE49-F238E27FC236}">
              <a16:creationId xmlns:a16="http://schemas.microsoft.com/office/drawing/2014/main" xmlns="" id="{00000000-0008-0000-0E00-00001C020000}"/>
            </a:ext>
          </a:extLst>
        </xdr:cNvPr>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41" name="直線コネクタ 540">
          <a:extLst>
            <a:ext uri="{FF2B5EF4-FFF2-40B4-BE49-F238E27FC236}">
              <a16:creationId xmlns:a16="http://schemas.microsoft.com/office/drawing/2014/main" xmlns="" id="{00000000-0008-0000-0E00-00001D020000}"/>
            </a:ext>
          </a:extLst>
        </xdr:cNvPr>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42" name="【公民館】&#10;一人当たり面積最大値テキスト">
          <a:extLst>
            <a:ext uri="{FF2B5EF4-FFF2-40B4-BE49-F238E27FC236}">
              <a16:creationId xmlns:a16="http://schemas.microsoft.com/office/drawing/2014/main" xmlns="" id="{00000000-0008-0000-0E00-00001E02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43" name="直線コネクタ 542">
          <a:extLst>
            <a:ext uri="{FF2B5EF4-FFF2-40B4-BE49-F238E27FC236}">
              <a16:creationId xmlns:a16="http://schemas.microsoft.com/office/drawing/2014/main" xmlns="" id="{00000000-0008-0000-0E00-00001F02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44" name="【公民館】&#10;一人当たり面積平均値テキスト">
          <a:extLst>
            <a:ext uri="{FF2B5EF4-FFF2-40B4-BE49-F238E27FC236}">
              <a16:creationId xmlns:a16="http://schemas.microsoft.com/office/drawing/2014/main" xmlns="" id="{00000000-0008-0000-0E00-000020020000}"/>
            </a:ext>
          </a:extLst>
        </xdr:cNvPr>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45" name="フローチャート: 判断 544">
          <a:extLst>
            <a:ext uri="{FF2B5EF4-FFF2-40B4-BE49-F238E27FC236}">
              <a16:creationId xmlns:a16="http://schemas.microsoft.com/office/drawing/2014/main" xmlns="" id="{00000000-0008-0000-0E00-000021020000}"/>
            </a:ext>
          </a:extLst>
        </xdr:cNvPr>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46" name="フローチャート: 判断 545">
          <a:extLst>
            <a:ext uri="{FF2B5EF4-FFF2-40B4-BE49-F238E27FC236}">
              <a16:creationId xmlns:a16="http://schemas.microsoft.com/office/drawing/2014/main" xmlns="" id="{00000000-0008-0000-0E00-000022020000}"/>
            </a:ext>
          </a:extLst>
        </xdr:cNvPr>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47" name="フローチャート: 判断 546">
          <a:extLst>
            <a:ext uri="{FF2B5EF4-FFF2-40B4-BE49-F238E27FC236}">
              <a16:creationId xmlns:a16="http://schemas.microsoft.com/office/drawing/2014/main" xmlns="" id="{00000000-0008-0000-0E00-000023020000}"/>
            </a:ext>
          </a:extLst>
        </xdr:cNvPr>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xmlns="" id="{00000000-0008-0000-0E00-00002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xmlns="" id="{00000000-0008-0000-0E00-00002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xmlns="" id="{00000000-0008-0000-0E00-00002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xmlns="" id="{00000000-0008-0000-0E00-00002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xmlns="" id="{00000000-0008-0000-0E00-00002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553" name="楕円 552">
          <a:extLst>
            <a:ext uri="{FF2B5EF4-FFF2-40B4-BE49-F238E27FC236}">
              <a16:creationId xmlns:a16="http://schemas.microsoft.com/office/drawing/2014/main" xmlns="" id="{00000000-0008-0000-0E00-000029020000}"/>
            </a:ext>
          </a:extLst>
        </xdr:cNvPr>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100347</xdr:rowOff>
    </xdr:from>
    <xdr:ext cx="469744" cy="259045"/>
    <xdr:sp macro="" textlink="">
      <xdr:nvSpPr>
        <xdr:cNvPr id="554" name="n_1aveValue【公民館】&#10;一人当たり面積">
          <a:extLst>
            <a:ext uri="{FF2B5EF4-FFF2-40B4-BE49-F238E27FC236}">
              <a16:creationId xmlns:a16="http://schemas.microsoft.com/office/drawing/2014/main" xmlns="" id="{00000000-0008-0000-0E00-00002A020000}"/>
            </a:ext>
          </a:extLst>
        </xdr:cNvPr>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55" name="n_2aveValue【公民館】&#10;一人当たり面積">
          <a:extLst>
            <a:ext uri="{FF2B5EF4-FFF2-40B4-BE49-F238E27FC236}">
              <a16:creationId xmlns:a16="http://schemas.microsoft.com/office/drawing/2014/main" xmlns="" id="{00000000-0008-0000-0E00-00002B020000}"/>
            </a:ext>
          </a:extLst>
        </xdr:cNvPr>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556" name="n_1mainValue【公民館】&#10;一人当たり面積">
          <a:extLst>
            <a:ext uri="{FF2B5EF4-FFF2-40B4-BE49-F238E27FC236}">
              <a16:creationId xmlns:a16="http://schemas.microsoft.com/office/drawing/2014/main" xmlns="" id="{00000000-0008-0000-0E00-00002C020000}"/>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xmlns="" id="{00000000-0008-0000-0E00-00002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xmlns="" id="{00000000-0008-0000-0E00-00002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xmlns="" id="{00000000-0008-0000-0E00-00002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各公共施設等の有形固定資産減価償却率については、現在算出中となっているが、大規模な施設更新等事業は実施されていないため、平成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年度から僅かに上昇しているものと見込んでいる。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なお、特に償却率の高い「公営住宅」については、建築から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年以上が経過しており老朽化が進んでいるため、長寿命化に向けて平成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年度から計画の策定に入ることとしている。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また、「学校施設」についても、町内小中学校全てが昭和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年前後に建築されており、外観はもちろん内装等の老朽化が顕著であるが、小学校施設においては、平成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年度を以って１校に統合することとなっているため、整備方針如何によって償却率が大きく変動するものと考えられる。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6,629
6,560
233.52
4,852,991
4,765,097
72,937
2,878,111
5,072,888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00000000-0008-0000-0F00-00003A000000}"/>
            </a:ext>
          </a:extLst>
        </xdr:cNvPr>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xmlns="" id="{00000000-0008-0000-0F00-00003B000000}"/>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00000000-0008-0000-0F00-00003C000000}"/>
            </a:ext>
          </a:extLst>
        </xdr:cNvPr>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a:extLst>
            <a:ext uri="{FF2B5EF4-FFF2-40B4-BE49-F238E27FC236}">
              <a16:creationId xmlns:a16="http://schemas.microsoft.com/office/drawing/2014/main" xmlns="" id="{00000000-0008-0000-0F00-00003D000000}"/>
            </a:ext>
          </a:extLst>
        </xdr:cNvPr>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F00-00003E000000}"/>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a:extLst>
            <a:ext uri="{FF2B5EF4-FFF2-40B4-BE49-F238E27FC236}">
              <a16:creationId xmlns:a16="http://schemas.microsoft.com/office/drawing/2014/main" xmlns="" id="{00000000-0008-0000-0F00-00003F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a:extLst>
            <a:ext uri="{FF2B5EF4-FFF2-40B4-BE49-F238E27FC236}">
              <a16:creationId xmlns:a16="http://schemas.microsoft.com/office/drawing/2014/main" xmlns="" id="{00000000-0008-0000-0F00-000040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a:extLst>
            <a:ext uri="{FF2B5EF4-FFF2-40B4-BE49-F238E27FC236}">
              <a16:creationId xmlns:a16="http://schemas.microsoft.com/office/drawing/2014/main" xmlns="" id="{00000000-0008-0000-0F00-000041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a:extLst>
            <a:ext uri="{FF2B5EF4-FFF2-40B4-BE49-F238E27FC236}">
              <a16:creationId xmlns:a16="http://schemas.microsoft.com/office/drawing/2014/main" xmlns="" id="{00000000-0008-0000-0F00-000042000000}"/>
            </a:ext>
          </a:extLst>
        </xdr:cNvPr>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168020</xdr:rowOff>
    </xdr:from>
    <xdr:ext cx="405111" cy="259045"/>
    <xdr:sp macro="" textlink="">
      <xdr:nvSpPr>
        <xdr:cNvPr id="67" name="n_2aveValue【図書館】&#10;有形固定資産減価償却率">
          <a:extLst>
            <a:ext uri="{FF2B5EF4-FFF2-40B4-BE49-F238E27FC236}">
              <a16:creationId xmlns:a16="http://schemas.microsoft.com/office/drawing/2014/main" xmlns="" id="{00000000-0008-0000-0F00-000043000000}"/>
            </a:ext>
          </a:extLst>
        </xdr:cNvPr>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3" name="楕円 72">
          <a:extLst>
            <a:ext uri="{FF2B5EF4-FFF2-40B4-BE49-F238E27FC236}">
              <a16:creationId xmlns:a16="http://schemas.microsoft.com/office/drawing/2014/main" xmlns="" id="{00000000-0008-0000-0F00-000049000000}"/>
            </a:ext>
          </a:extLst>
        </xdr:cNvPr>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166387</xdr:rowOff>
    </xdr:from>
    <xdr:ext cx="405111" cy="259045"/>
    <xdr:sp macro="" textlink="">
      <xdr:nvSpPr>
        <xdr:cNvPr id="74" name="n_1mainValue【図書館】&#10;有形固定資産減価償却率">
          <a:extLst>
            <a:ext uri="{FF2B5EF4-FFF2-40B4-BE49-F238E27FC236}">
              <a16:creationId xmlns:a16="http://schemas.microsoft.com/office/drawing/2014/main" xmlns="" id="{00000000-0008-0000-0F00-00004A000000}"/>
            </a:ext>
          </a:extLst>
        </xdr:cNvPr>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xmlns="" id="{00000000-0008-0000-0F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xmlns="" id="{00000000-0008-0000-0F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xmlns="" id="{00000000-0008-0000-0F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xmlns="" id="{00000000-0008-0000-0F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xmlns="" id="{00000000-0008-0000-0F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xmlns="" id="{00000000-0008-0000-0F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xmlns="" id="{00000000-0008-0000-0F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xmlns="" id="{00000000-0008-0000-0F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xmlns="" id="{00000000-0008-0000-0F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xmlns="" id="{00000000-0008-0000-0F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xmlns="" id="{00000000-0008-0000-0F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xmlns="" id="{00000000-0008-0000-0F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xmlns="" id="{00000000-0008-0000-0F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xmlns="" id="{00000000-0008-0000-0F00-00005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xmlns="" id="{00000000-0008-0000-0F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xmlns="" id="{00000000-0008-0000-0F00-00005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xmlns="" id="{00000000-0008-0000-0F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xmlns="" id="{00000000-0008-0000-0F00-00005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xmlns="" id="{00000000-0008-0000-0F00-00005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xmlns="" id="{00000000-0008-0000-0F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6" name="直線コネクタ 95">
          <a:extLst>
            <a:ext uri="{FF2B5EF4-FFF2-40B4-BE49-F238E27FC236}">
              <a16:creationId xmlns:a16="http://schemas.microsoft.com/office/drawing/2014/main" xmlns="" id="{00000000-0008-0000-0F00-000060000000}"/>
            </a:ext>
          </a:extLst>
        </xdr:cNvPr>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97" name="【図書館】&#10;一人当たり面積最小値テキスト">
          <a:extLst>
            <a:ext uri="{FF2B5EF4-FFF2-40B4-BE49-F238E27FC236}">
              <a16:creationId xmlns:a16="http://schemas.microsoft.com/office/drawing/2014/main" xmlns="" id="{00000000-0008-0000-0F00-000061000000}"/>
            </a:ext>
          </a:extLst>
        </xdr:cNvPr>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98" name="直線コネクタ 97">
          <a:extLst>
            <a:ext uri="{FF2B5EF4-FFF2-40B4-BE49-F238E27FC236}">
              <a16:creationId xmlns:a16="http://schemas.microsoft.com/office/drawing/2014/main" xmlns="" id="{00000000-0008-0000-0F00-000062000000}"/>
            </a:ext>
          </a:extLst>
        </xdr:cNvPr>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99" name="【図書館】&#10;一人当たり面積最大値テキスト">
          <a:extLst>
            <a:ext uri="{FF2B5EF4-FFF2-40B4-BE49-F238E27FC236}">
              <a16:creationId xmlns:a16="http://schemas.microsoft.com/office/drawing/2014/main" xmlns="" id="{00000000-0008-0000-0F00-000063000000}"/>
            </a:ext>
          </a:extLst>
        </xdr:cNvPr>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0" name="直線コネクタ 99">
          <a:extLst>
            <a:ext uri="{FF2B5EF4-FFF2-40B4-BE49-F238E27FC236}">
              <a16:creationId xmlns:a16="http://schemas.microsoft.com/office/drawing/2014/main" xmlns="" id="{00000000-0008-0000-0F00-000064000000}"/>
            </a:ext>
          </a:extLst>
        </xdr:cNvPr>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1" name="【図書館】&#10;一人当たり面積平均値テキスト">
          <a:extLst>
            <a:ext uri="{FF2B5EF4-FFF2-40B4-BE49-F238E27FC236}">
              <a16:creationId xmlns:a16="http://schemas.microsoft.com/office/drawing/2014/main" xmlns="" id="{00000000-0008-0000-0F00-000065000000}"/>
            </a:ext>
          </a:extLst>
        </xdr:cNvPr>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2" name="フローチャート: 判断 101">
          <a:extLst>
            <a:ext uri="{FF2B5EF4-FFF2-40B4-BE49-F238E27FC236}">
              <a16:creationId xmlns:a16="http://schemas.microsoft.com/office/drawing/2014/main" xmlns="" id="{00000000-0008-0000-0F00-000066000000}"/>
            </a:ext>
          </a:extLst>
        </xdr:cNvPr>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3" name="フローチャート: 判断 102">
          <a:extLst>
            <a:ext uri="{FF2B5EF4-FFF2-40B4-BE49-F238E27FC236}">
              <a16:creationId xmlns:a16="http://schemas.microsoft.com/office/drawing/2014/main" xmlns="" id="{00000000-0008-0000-0F00-000067000000}"/>
            </a:ext>
          </a:extLst>
        </xdr:cNvPr>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150131</xdr:rowOff>
    </xdr:from>
    <xdr:ext cx="469744" cy="259045"/>
    <xdr:sp macro="" textlink="">
      <xdr:nvSpPr>
        <xdr:cNvPr id="104" name="n_1aveValue【図書館】&#10;一人当たり面積">
          <a:extLst>
            <a:ext uri="{FF2B5EF4-FFF2-40B4-BE49-F238E27FC236}">
              <a16:creationId xmlns:a16="http://schemas.microsoft.com/office/drawing/2014/main" xmlns="" id="{00000000-0008-0000-0F00-000068000000}"/>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5" name="フローチャート: 判断 104">
          <a:extLst>
            <a:ext uri="{FF2B5EF4-FFF2-40B4-BE49-F238E27FC236}">
              <a16:creationId xmlns:a16="http://schemas.microsoft.com/office/drawing/2014/main" xmlns="" id="{00000000-0008-0000-0F00-000069000000}"/>
            </a:ext>
          </a:extLst>
        </xdr:cNvPr>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93235</xdr:rowOff>
    </xdr:from>
    <xdr:ext cx="469744" cy="259045"/>
    <xdr:sp macro="" textlink="">
      <xdr:nvSpPr>
        <xdr:cNvPr id="106" name="n_2aveValue【図書館】&#10;一人当たり面積">
          <a:extLst>
            <a:ext uri="{FF2B5EF4-FFF2-40B4-BE49-F238E27FC236}">
              <a16:creationId xmlns:a16="http://schemas.microsoft.com/office/drawing/2014/main" xmlns="" id="{00000000-0008-0000-0F00-00006A000000}"/>
            </a:ext>
          </a:extLst>
        </xdr:cNvPr>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00000000-0008-0000-0F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F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F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F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F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12" name="楕円 111">
          <a:extLst>
            <a:ext uri="{FF2B5EF4-FFF2-40B4-BE49-F238E27FC236}">
              <a16:creationId xmlns:a16="http://schemas.microsoft.com/office/drawing/2014/main" xmlns="" id="{00000000-0008-0000-0F00-000070000000}"/>
            </a:ext>
          </a:extLst>
        </xdr:cNvPr>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125239</xdr:rowOff>
    </xdr:from>
    <xdr:ext cx="469744" cy="259045"/>
    <xdr:sp macro="" textlink="">
      <xdr:nvSpPr>
        <xdr:cNvPr id="113" name="n_1mainValue【図書館】&#10;一人当たり面積">
          <a:extLst>
            <a:ext uri="{FF2B5EF4-FFF2-40B4-BE49-F238E27FC236}">
              <a16:creationId xmlns:a16="http://schemas.microsoft.com/office/drawing/2014/main" xmlns="" id="{00000000-0008-0000-0F00-000071000000}"/>
            </a:ext>
          </a:extLst>
        </xdr:cNvPr>
        <xdr:cNvSpPr txBox="1"/>
      </xdr:nvSpPr>
      <xdr:spPr>
        <a:xfrm>
          <a:off x="93917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xmlns="" id="{00000000-0008-0000-0F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xmlns="" id="{00000000-0008-0000-0F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xmlns="" id="{00000000-0008-0000-0F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xmlns="" id="{00000000-0008-0000-0F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xmlns="" id="{00000000-0008-0000-0F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xmlns="" id="{00000000-0008-0000-0F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xmlns="" id="{00000000-0008-0000-0F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xmlns="" id="{00000000-0008-0000-0F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xmlns="" id="{00000000-0008-0000-0F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xmlns="" id="{00000000-0008-0000-0F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xmlns="" id="{00000000-0008-0000-0F00-00007C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xmlns="" id="{00000000-0008-0000-0F00-00007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xmlns="" id="{00000000-0008-0000-0F00-00007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xmlns="" id="{00000000-0008-0000-0F00-00007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xmlns="" id="{00000000-0008-0000-0F00-00008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xmlns="" id="{00000000-0008-0000-0F00-00008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xmlns="" id="{00000000-0008-0000-0F00-00008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xmlns="" id="{00000000-0008-0000-0F00-00008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xmlns="" id="{00000000-0008-0000-0F00-00008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xmlns="" id="{00000000-0008-0000-0F00-00008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xmlns="" id="{00000000-0008-0000-0F00-000086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xmlns="" id="{00000000-0008-0000-0F00-00008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xmlns="" id="{00000000-0008-0000-0F00-00008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xmlns="" id="{00000000-0008-0000-0F00-00008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38" name="直線コネクタ 137">
          <a:extLst>
            <a:ext uri="{FF2B5EF4-FFF2-40B4-BE49-F238E27FC236}">
              <a16:creationId xmlns:a16="http://schemas.microsoft.com/office/drawing/2014/main" xmlns="" id="{00000000-0008-0000-0F00-00008A000000}"/>
            </a:ext>
          </a:extLst>
        </xdr:cNvPr>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xmlns="" id="{00000000-0008-0000-0F00-00008B000000}"/>
            </a:ext>
          </a:extLst>
        </xdr:cNvPr>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0" name="直線コネクタ 139">
          <a:extLst>
            <a:ext uri="{FF2B5EF4-FFF2-40B4-BE49-F238E27FC236}">
              <a16:creationId xmlns:a16="http://schemas.microsoft.com/office/drawing/2014/main" xmlns="" id="{00000000-0008-0000-0F00-00008C000000}"/>
            </a:ext>
          </a:extLst>
        </xdr:cNvPr>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xmlns="" id="{00000000-0008-0000-0F00-00008D000000}"/>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2" name="直線コネクタ 141">
          <a:extLst>
            <a:ext uri="{FF2B5EF4-FFF2-40B4-BE49-F238E27FC236}">
              <a16:creationId xmlns:a16="http://schemas.microsoft.com/office/drawing/2014/main" xmlns="" id="{00000000-0008-0000-0F00-00008E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xmlns="" id="{00000000-0008-0000-0F00-00008F000000}"/>
            </a:ext>
          </a:extLst>
        </xdr:cNvPr>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44" name="フローチャート: 判断 143">
          <a:extLst>
            <a:ext uri="{FF2B5EF4-FFF2-40B4-BE49-F238E27FC236}">
              <a16:creationId xmlns:a16="http://schemas.microsoft.com/office/drawing/2014/main" xmlns="" id="{00000000-0008-0000-0F00-000090000000}"/>
            </a:ext>
          </a:extLst>
        </xdr:cNvPr>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45" name="フローチャート: 判断 144">
          <a:extLst>
            <a:ext uri="{FF2B5EF4-FFF2-40B4-BE49-F238E27FC236}">
              <a16:creationId xmlns:a16="http://schemas.microsoft.com/office/drawing/2014/main" xmlns="" id="{00000000-0008-0000-0F00-000091000000}"/>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146" name="n_1aveValue【体育館・プール】&#10;有形固定資産減価償却率">
          <a:extLst>
            <a:ext uri="{FF2B5EF4-FFF2-40B4-BE49-F238E27FC236}">
              <a16:creationId xmlns:a16="http://schemas.microsoft.com/office/drawing/2014/main" xmlns="" id="{00000000-0008-0000-0F00-000092000000}"/>
            </a:ext>
          </a:extLst>
        </xdr:cNvPr>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47" name="フローチャート: 判断 146">
          <a:extLst>
            <a:ext uri="{FF2B5EF4-FFF2-40B4-BE49-F238E27FC236}">
              <a16:creationId xmlns:a16="http://schemas.microsoft.com/office/drawing/2014/main" xmlns="" id="{00000000-0008-0000-0F00-000093000000}"/>
            </a:ext>
          </a:extLst>
        </xdr:cNvPr>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148" name="n_2aveValue【体育館・プール】&#10;有形固定資産減価償却率">
          <a:extLst>
            <a:ext uri="{FF2B5EF4-FFF2-40B4-BE49-F238E27FC236}">
              <a16:creationId xmlns:a16="http://schemas.microsoft.com/office/drawing/2014/main" xmlns="" id="{00000000-0008-0000-0F00-000094000000}"/>
            </a:ext>
          </a:extLst>
        </xdr:cNvPr>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00000000-0008-0000-0F00-00009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00000000-0008-0000-0F00-00009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00000000-0008-0000-0F00-00009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00000000-0008-0000-0F00-00009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F00-00009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54" name="楕円 153">
          <a:extLst>
            <a:ext uri="{FF2B5EF4-FFF2-40B4-BE49-F238E27FC236}">
              <a16:creationId xmlns:a16="http://schemas.microsoft.com/office/drawing/2014/main" xmlns="" id="{00000000-0008-0000-0F00-00009A000000}"/>
            </a:ext>
          </a:extLst>
        </xdr:cNvPr>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135272</xdr:rowOff>
    </xdr:from>
    <xdr:ext cx="405111" cy="259045"/>
    <xdr:sp macro="" textlink="">
      <xdr:nvSpPr>
        <xdr:cNvPr id="155" name="n_1mainValue【体育館・プール】&#10;有形固定資産減価償却率">
          <a:extLst>
            <a:ext uri="{FF2B5EF4-FFF2-40B4-BE49-F238E27FC236}">
              <a16:creationId xmlns:a16="http://schemas.microsoft.com/office/drawing/2014/main" xmlns="" id="{00000000-0008-0000-0F00-00009B000000}"/>
            </a:ext>
          </a:extLst>
        </xdr:cNvPr>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xmlns="" id="{00000000-0008-0000-0F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xmlns="" id="{00000000-0008-0000-0F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xmlns="" id="{00000000-0008-0000-0F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xmlns="" id="{00000000-0008-0000-0F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xmlns="" id="{00000000-0008-0000-0F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xmlns="" id="{00000000-0008-0000-0F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xmlns="" id="{00000000-0008-0000-0F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xmlns="" id="{00000000-0008-0000-0F00-0000A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xmlns="" id="{00000000-0008-0000-0F00-0000A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xmlns="" id="{00000000-0008-0000-0F00-0000A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6" name="直線コネクタ 165">
          <a:extLst>
            <a:ext uri="{FF2B5EF4-FFF2-40B4-BE49-F238E27FC236}">
              <a16:creationId xmlns:a16="http://schemas.microsoft.com/office/drawing/2014/main" xmlns="" id="{00000000-0008-0000-0F00-0000A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7" name="テキスト ボックス 166">
          <a:extLst>
            <a:ext uri="{FF2B5EF4-FFF2-40B4-BE49-F238E27FC236}">
              <a16:creationId xmlns:a16="http://schemas.microsoft.com/office/drawing/2014/main" xmlns="" id="{00000000-0008-0000-0F00-0000A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a:extLst>
            <a:ext uri="{FF2B5EF4-FFF2-40B4-BE49-F238E27FC236}">
              <a16:creationId xmlns:a16="http://schemas.microsoft.com/office/drawing/2014/main" xmlns="" id="{00000000-0008-0000-0F00-0000A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a:extLst>
            <a:ext uri="{FF2B5EF4-FFF2-40B4-BE49-F238E27FC236}">
              <a16:creationId xmlns:a16="http://schemas.microsoft.com/office/drawing/2014/main" xmlns="" id="{00000000-0008-0000-0F00-0000A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0" name="直線コネクタ 169">
          <a:extLst>
            <a:ext uri="{FF2B5EF4-FFF2-40B4-BE49-F238E27FC236}">
              <a16:creationId xmlns:a16="http://schemas.microsoft.com/office/drawing/2014/main" xmlns="" id="{00000000-0008-0000-0F00-0000A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1" name="テキスト ボックス 170">
          <a:extLst>
            <a:ext uri="{FF2B5EF4-FFF2-40B4-BE49-F238E27FC236}">
              <a16:creationId xmlns:a16="http://schemas.microsoft.com/office/drawing/2014/main" xmlns="" id="{00000000-0008-0000-0F00-0000A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2" name="直線コネクタ 171">
          <a:extLst>
            <a:ext uri="{FF2B5EF4-FFF2-40B4-BE49-F238E27FC236}">
              <a16:creationId xmlns:a16="http://schemas.microsoft.com/office/drawing/2014/main" xmlns="" id="{00000000-0008-0000-0F00-0000A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3" name="テキスト ボックス 172">
          <a:extLst>
            <a:ext uri="{FF2B5EF4-FFF2-40B4-BE49-F238E27FC236}">
              <a16:creationId xmlns:a16="http://schemas.microsoft.com/office/drawing/2014/main" xmlns="" id="{00000000-0008-0000-0F00-0000A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4" name="【体育館・プール】&#10;一人当たり面積グラフ枠">
          <a:extLst>
            <a:ext uri="{FF2B5EF4-FFF2-40B4-BE49-F238E27FC236}">
              <a16:creationId xmlns:a16="http://schemas.microsoft.com/office/drawing/2014/main" xmlns="" id="{00000000-0008-0000-0F00-0000A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75" name="直線コネクタ 174">
          <a:extLst>
            <a:ext uri="{FF2B5EF4-FFF2-40B4-BE49-F238E27FC236}">
              <a16:creationId xmlns:a16="http://schemas.microsoft.com/office/drawing/2014/main" xmlns="" id="{00000000-0008-0000-0F00-0000AF000000}"/>
            </a:ext>
          </a:extLst>
        </xdr:cNvPr>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76" name="【体育館・プール】&#10;一人当たり面積最小値テキスト">
          <a:extLst>
            <a:ext uri="{FF2B5EF4-FFF2-40B4-BE49-F238E27FC236}">
              <a16:creationId xmlns:a16="http://schemas.microsoft.com/office/drawing/2014/main" xmlns="" id="{00000000-0008-0000-0F00-0000B0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77" name="直線コネクタ 176">
          <a:extLst>
            <a:ext uri="{FF2B5EF4-FFF2-40B4-BE49-F238E27FC236}">
              <a16:creationId xmlns:a16="http://schemas.microsoft.com/office/drawing/2014/main" xmlns="" id="{00000000-0008-0000-0F00-0000B1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78" name="【体育館・プール】&#10;一人当たり面積最大値テキスト">
          <a:extLst>
            <a:ext uri="{FF2B5EF4-FFF2-40B4-BE49-F238E27FC236}">
              <a16:creationId xmlns:a16="http://schemas.microsoft.com/office/drawing/2014/main" xmlns="" id="{00000000-0008-0000-0F00-0000B2000000}"/>
            </a:ext>
          </a:extLst>
        </xdr:cNvPr>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79" name="直線コネクタ 178">
          <a:extLst>
            <a:ext uri="{FF2B5EF4-FFF2-40B4-BE49-F238E27FC236}">
              <a16:creationId xmlns:a16="http://schemas.microsoft.com/office/drawing/2014/main" xmlns="" id="{00000000-0008-0000-0F00-0000B3000000}"/>
            </a:ext>
          </a:extLst>
        </xdr:cNvPr>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0" name="【体育館・プール】&#10;一人当たり面積平均値テキスト">
          <a:extLst>
            <a:ext uri="{FF2B5EF4-FFF2-40B4-BE49-F238E27FC236}">
              <a16:creationId xmlns:a16="http://schemas.microsoft.com/office/drawing/2014/main" xmlns="" id="{00000000-0008-0000-0F00-0000B4000000}"/>
            </a:ext>
          </a:extLst>
        </xdr:cNvPr>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81" name="フローチャート: 判断 180">
          <a:extLst>
            <a:ext uri="{FF2B5EF4-FFF2-40B4-BE49-F238E27FC236}">
              <a16:creationId xmlns:a16="http://schemas.microsoft.com/office/drawing/2014/main" xmlns="" id="{00000000-0008-0000-0F00-0000B5000000}"/>
            </a:ext>
          </a:extLst>
        </xdr:cNvPr>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82" name="フローチャート: 判断 181">
          <a:extLst>
            <a:ext uri="{FF2B5EF4-FFF2-40B4-BE49-F238E27FC236}">
              <a16:creationId xmlns:a16="http://schemas.microsoft.com/office/drawing/2014/main" xmlns="" id="{00000000-0008-0000-0F00-0000B6000000}"/>
            </a:ext>
          </a:extLst>
        </xdr:cNvPr>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83" name="n_1aveValue【体育館・プール】&#10;一人当たり面積">
          <a:extLst>
            <a:ext uri="{FF2B5EF4-FFF2-40B4-BE49-F238E27FC236}">
              <a16:creationId xmlns:a16="http://schemas.microsoft.com/office/drawing/2014/main" xmlns="" id="{00000000-0008-0000-0F00-0000B7000000}"/>
            </a:ext>
          </a:extLst>
        </xdr:cNvPr>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84" name="フローチャート: 判断 183">
          <a:extLst>
            <a:ext uri="{FF2B5EF4-FFF2-40B4-BE49-F238E27FC236}">
              <a16:creationId xmlns:a16="http://schemas.microsoft.com/office/drawing/2014/main" xmlns="" id="{00000000-0008-0000-0F00-0000B8000000}"/>
            </a:ext>
          </a:extLst>
        </xdr:cNvPr>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85" name="n_2aveValue【体育館・プール】&#10;一人当たり面積">
          <a:extLst>
            <a:ext uri="{FF2B5EF4-FFF2-40B4-BE49-F238E27FC236}">
              <a16:creationId xmlns:a16="http://schemas.microsoft.com/office/drawing/2014/main" xmlns="" id="{00000000-0008-0000-0F00-0000B9000000}"/>
            </a:ext>
          </a:extLst>
        </xdr:cNvPr>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F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F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F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F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00000000-0008-0000-0F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xdr:rowOff>
    </xdr:from>
    <xdr:to>
      <xdr:col>50</xdr:col>
      <xdr:colOff>165100</xdr:colOff>
      <xdr:row>60</xdr:row>
      <xdr:rowOff>115951</xdr:rowOff>
    </xdr:to>
    <xdr:sp macro="" textlink="">
      <xdr:nvSpPr>
        <xdr:cNvPr id="191" name="楕円 190">
          <a:extLst>
            <a:ext uri="{FF2B5EF4-FFF2-40B4-BE49-F238E27FC236}">
              <a16:creationId xmlns:a16="http://schemas.microsoft.com/office/drawing/2014/main" xmlns="" id="{00000000-0008-0000-0F00-0000BF000000}"/>
            </a:ext>
          </a:extLst>
        </xdr:cNvPr>
        <xdr:cNvSpPr/>
      </xdr:nvSpPr>
      <xdr:spPr>
        <a:xfrm>
          <a:off x="95885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132478</xdr:rowOff>
    </xdr:from>
    <xdr:ext cx="469744" cy="259045"/>
    <xdr:sp macro="" textlink="">
      <xdr:nvSpPr>
        <xdr:cNvPr id="192" name="n_1mainValue【体育館・プール】&#10;一人当たり面積">
          <a:extLst>
            <a:ext uri="{FF2B5EF4-FFF2-40B4-BE49-F238E27FC236}">
              <a16:creationId xmlns:a16="http://schemas.microsoft.com/office/drawing/2014/main" xmlns="" id="{00000000-0008-0000-0F00-0000C0000000}"/>
            </a:ext>
          </a:extLst>
        </xdr:cNvPr>
        <xdr:cNvSpPr txBox="1"/>
      </xdr:nvSpPr>
      <xdr:spPr>
        <a:xfrm>
          <a:off x="9391727"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a:extLst>
            <a:ext uri="{FF2B5EF4-FFF2-40B4-BE49-F238E27FC236}">
              <a16:creationId xmlns:a16="http://schemas.microsoft.com/office/drawing/2014/main" xmlns="" id="{00000000-0008-0000-0F00-0000C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4" name="正方形/長方形 193">
          <a:extLst>
            <a:ext uri="{FF2B5EF4-FFF2-40B4-BE49-F238E27FC236}">
              <a16:creationId xmlns:a16="http://schemas.microsoft.com/office/drawing/2014/main" xmlns="" id="{00000000-0008-0000-0F00-0000C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5" name="正方形/長方形 194">
          <a:extLst>
            <a:ext uri="{FF2B5EF4-FFF2-40B4-BE49-F238E27FC236}">
              <a16:creationId xmlns:a16="http://schemas.microsoft.com/office/drawing/2014/main" xmlns="" id="{00000000-0008-0000-0F00-0000C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6" name="正方形/長方形 195">
          <a:extLst>
            <a:ext uri="{FF2B5EF4-FFF2-40B4-BE49-F238E27FC236}">
              <a16:creationId xmlns:a16="http://schemas.microsoft.com/office/drawing/2014/main" xmlns="" id="{00000000-0008-0000-0F00-0000C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7" name="正方形/長方形 196">
          <a:extLst>
            <a:ext uri="{FF2B5EF4-FFF2-40B4-BE49-F238E27FC236}">
              <a16:creationId xmlns:a16="http://schemas.microsoft.com/office/drawing/2014/main" xmlns="" id="{00000000-0008-0000-0F00-0000C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8" name="正方形/長方形 197">
          <a:extLst>
            <a:ext uri="{FF2B5EF4-FFF2-40B4-BE49-F238E27FC236}">
              <a16:creationId xmlns:a16="http://schemas.microsoft.com/office/drawing/2014/main" xmlns="" id="{00000000-0008-0000-0F00-0000C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9" name="正方形/長方形 198">
          <a:extLst>
            <a:ext uri="{FF2B5EF4-FFF2-40B4-BE49-F238E27FC236}">
              <a16:creationId xmlns:a16="http://schemas.microsoft.com/office/drawing/2014/main" xmlns="" id="{00000000-0008-0000-0F00-0000C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0" name="正方形/長方形 199">
          <a:extLst>
            <a:ext uri="{FF2B5EF4-FFF2-40B4-BE49-F238E27FC236}">
              <a16:creationId xmlns:a16="http://schemas.microsoft.com/office/drawing/2014/main" xmlns="" id="{00000000-0008-0000-0F00-0000C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1" name="テキスト ボックス 200">
          <a:extLst>
            <a:ext uri="{FF2B5EF4-FFF2-40B4-BE49-F238E27FC236}">
              <a16:creationId xmlns:a16="http://schemas.microsoft.com/office/drawing/2014/main" xmlns="" id="{00000000-0008-0000-0F00-0000C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2" name="直線コネクタ 201">
          <a:extLst>
            <a:ext uri="{FF2B5EF4-FFF2-40B4-BE49-F238E27FC236}">
              <a16:creationId xmlns:a16="http://schemas.microsoft.com/office/drawing/2014/main" xmlns="" id="{00000000-0008-0000-0F00-0000C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3" name="テキスト ボックス 202">
          <a:extLst>
            <a:ext uri="{FF2B5EF4-FFF2-40B4-BE49-F238E27FC236}">
              <a16:creationId xmlns:a16="http://schemas.microsoft.com/office/drawing/2014/main" xmlns="" id="{00000000-0008-0000-0F00-0000C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4" name="直線コネクタ 203">
          <a:extLst>
            <a:ext uri="{FF2B5EF4-FFF2-40B4-BE49-F238E27FC236}">
              <a16:creationId xmlns:a16="http://schemas.microsoft.com/office/drawing/2014/main" xmlns="" id="{00000000-0008-0000-0F00-0000C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5" name="テキスト ボックス 204">
          <a:extLst>
            <a:ext uri="{FF2B5EF4-FFF2-40B4-BE49-F238E27FC236}">
              <a16:creationId xmlns:a16="http://schemas.microsoft.com/office/drawing/2014/main" xmlns="" id="{00000000-0008-0000-0F00-0000C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6" name="直線コネクタ 205">
          <a:extLst>
            <a:ext uri="{FF2B5EF4-FFF2-40B4-BE49-F238E27FC236}">
              <a16:creationId xmlns:a16="http://schemas.microsoft.com/office/drawing/2014/main" xmlns="" id="{00000000-0008-0000-0F00-0000C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7" name="テキスト ボックス 206">
          <a:extLst>
            <a:ext uri="{FF2B5EF4-FFF2-40B4-BE49-F238E27FC236}">
              <a16:creationId xmlns:a16="http://schemas.microsoft.com/office/drawing/2014/main" xmlns="" id="{00000000-0008-0000-0F00-0000C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8" name="直線コネクタ 207">
          <a:extLst>
            <a:ext uri="{FF2B5EF4-FFF2-40B4-BE49-F238E27FC236}">
              <a16:creationId xmlns:a16="http://schemas.microsoft.com/office/drawing/2014/main" xmlns="" id="{00000000-0008-0000-0F00-0000D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9" name="テキスト ボックス 208">
          <a:extLst>
            <a:ext uri="{FF2B5EF4-FFF2-40B4-BE49-F238E27FC236}">
              <a16:creationId xmlns:a16="http://schemas.microsoft.com/office/drawing/2014/main" xmlns="" id="{00000000-0008-0000-0F00-0000D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0" name="直線コネクタ 209">
          <a:extLst>
            <a:ext uri="{FF2B5EF4-FFF2-40B4-BE49-F238E27FC236}">
              <a16:creationId xmlns:a16="http://schemas.microsoft.com/office/drawing/2014/main" xmlns="" id="{00000000-0008-0000-0F00-0000D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1" name="テキスト ボックス 210">
          <a:extLst>
            <a:ext uri="{FF2B5EF4-FFF2-40B4-BE49-F238E27FC236}">
              <a16:creationId xmlns:a16="http://schemas.microsoft.com/office/drawing/2014/main" xmlns="" id="{00000000-0008-0000-0F00-0000D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2" name="直線コネクタ 211">
          <a:extLst>
            <a:ext uri="{FF2B5EF4-FFF2-40B4-BE49-F238E27FC236}">
              <a16:creationId xmlns:a16="http://schemas.microsoft.com/office/drawing/2014/main" xmlns="" id="{00000000-0008-0000-0F00-0000D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xmlns="" id="{00000000-0008-0000-0F00-0000D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a:extLst>
            <a:ext uri="{FF2B5EF4-FFF2-40B4-BE49-F238E27FC236}">
              <a16:creationId xmlns:a16="http://schemas.microsoft.com/office/drawing/2014/main" xmlns="" id="{00000000-0008-0000-0F00-0000D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xmlns="" id="{00000000-0008-0000-0F00-0000D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a:extLst>
            <a:ext uri="{FF2B5EF4-FFF2-40B4-BE49-F238E27FC236}">
              <a16:creationId xmlns:a16="http://schemas.microsoft.com/office/drawing/2014/main" xmlns="" id="{00000000-0008-0000-0F00-0000D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17" name="直線コネクタ 216">
          <a:extLst>
            <a:ext uri="{FF2B5EF4-FFF2-40B4-BE49-F238E27FC236}">
              <a16:creationId xmlns:a16="http://schemas.microsoft.com/office/drawing/2014/main" xmlns="" id="{00000000-0008-0000-0F00-0000D9000000}"/>
            </a:ext>
          </a:extLst>
        </xdr:cNvPr>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18" name="【福祉施設】&#10;有形固定資産減価償却率最小値テキスト">
          <a:extLst>
            <a:ext uri="{FF2B5EF4-FFF2-40B4-BE49-F238E27FC236}">
              <a16:creationId xmlns:a16="http://schemas.microsoft.com/office/drawing/2014/main" xmlns="" id="{00000000-0008-0000-0F00-0000DA00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19" name="直線コネクタ 218">
          <a:extLst>
            <a:ext uri="{FF2B5EF4-FFF2-40B4-BE49-F238E27FC236}">
              <a16:creationId xmlns:a16="http://schemas.microsoft.com/office/drawing/2014/main" xmlns="" id="{00000000-0008-0000-0F00-0000DB00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20" name="【福祉施設】&#10;有形固定資産減価償却率最大値テキスト">
          <a:extLst>
            <a:ext uri="{FF2B5EF4-FFF2-40B4-BE49-F238E27FC236}">
              <a16:creationId xmlns:a16="http://schemas.microsoft.com/office/drawing/2014/main" xmlns="" id="{00000000-0008-0000-0F00-0000DC000000}"/>
            </a:ext>
          </a:extLst>
        </xdr:cNvPr>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21" name="直線コネクタ 220">
          <a:extLst>
            <a:ext uri="{FF2B5EF4-FFF2-40B4-BE49-F238E27FC236}">
              <a16:creationId xmlns:a16="http://schemas.microsoft.com/office/drawing/2014/main" xmlns="" id="{00000000-0008-0000-0F00-0000DD000000}"/>
            </a:ext>
          </a:extLst>
        </xdr:cNvPr>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22" name="【福祉施設】&#10;有形固定資産減価償却率平均値テキスト">
          <a:extLst>
            <a:ext uri="{FF2B5EF4-FFF2-40B4-BE49-F238E27FC236}">
              <a16:creationId xmlns:a16="http://schemas.microsoft.com/office/drawing/2014/main" xmlns="" id="{00000000-0008-0000-0F00-0000DE000000}"/>
            </a:ext>
          </a:extLst>
        </xdr:cNvPr>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23" name="フローチャート: 判断 222">
          <a:extLst>
            <a:ext uri="{FF2B5EF4-FFF2-40B4-BE49-F238E27FC236}">
              <a16:creationId xmlns:a16="http://schemas.microsoft.com/office/drawing/2014/main" xmlns="" id="{00000000-0008-0000-0F00-0000DF000000}"/>
            </a:ext>
          </a:extLst>
        </xdr:cNvPr>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24" name="フローチャート: 判断 223">
          <a:extLst>
            <a:ext uri="{FF2B5EF4-FFF2-40B4-BE49-F238E27FC236}">
              <a16:creationId xmlns:a16="http://schemas.microsoft.com/office/drawing/2014/main" xmlns="" id="{00000000-0008-0000-0F00-0000E0000000}"/>
            </a:ext>
          </a:extLst>
        </xdr:cNvPr>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225" name="n_1aveValue【福祉施設】&#10;有形固定資産減価償却率">
          <a:extLst>
            <a:ext uri="{FF2B5EF4-FFF2-40B4-BE49-F238E27FC236}">
              <a16:creationId xmlns:a16="http://schemas.microsoft.com/office/drawing/2014/main" xmlns="" id="{00000000-0008-0000-0F00-0000E1000000}"/>
            </a:ext>
          </a:extLst>
        </xdr:cNvPr>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26" name="フローチャート: 判断 225">
          <a:extLst>
            <a:ext uri="{FF2B5EF4-FFF2-40B4-BE49-F238E27FC236}">
              <a16:creationId xmlns:a16="http://schemas.microsoft.com/office/drawing/2014/main" xmlns="" id="{00000000-0008-0000-0F00-0000E2000000}"/>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227" name="n_2aveValue【福祉施設】&#10;有形固定資産減価償却率">
          <a:extLst>
            <a:ext uri="{FF2B5EF4-FFF2-40B4-BE49-F238E27FC236}">
              <a16:creationId xmlns:a16="http://schemas.microsoft.com/office/drawing/2014/main" xmlns="" id="{00000000-0008-0000-0F00-0000E3000000}"/>
            </a:ext>
          </a:extLst>
        </xdr:cNvPr>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00000000-0008-0000-0F00-0000E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xmlns="" id="{00000000-0008-0000-0F00-0000E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00000000-0008-0000-0F00-0000E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00000000-0008-0000-0F00-0000E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xmlns="" id="{00000000-0008-0000-0F00-0000E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233" name="楕円 232">
          <a:extLst>
            <a:ext uri="{FF2B5EF4-FFF2-40B4-BE49-F238E27FC236}">
              <a16:creationId xmlns:a16="http://schemas.microsoft.com/office/drawing/2014/main" xmlns="" id="{00000000-0008-0000-0F00-0000E9000000}"/>
            </a:ext>
          </a:extLst>
        </xdr:cNvPr>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652</xdr:rowOff>
    </xdr:from>
    <xdr:ext cx="405111" cy="259045"/>
    <xdr:sp macro="" textlink="">
      <xdr:nvSpPr>
        <xdr:cNvPr id="234" name="n_1mainValue【福祉施設】&#10;有形固定資産減価償却率">
          <a:extLst>
            <a:ext uri="{FF2B5EF4-FFF2-40B4-BE49-F238E27FC236}">
              <a16:creationId xmlns:a16="http://schemas.microsoft.com/office/drawing/2014/main" xmlns="" id="{00000000-0008-0000-0F00-0000EA000000}"/>
            </a:ext>
          </a:extLst>
        </xdr:cNvPr>
        <xdr:cNvSpPr txBox="1"/>
      </xdr:nvSpPr>
      <xdr:spPr>
        <a:xfrm>
          <a:off x="3582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a:extLst>
            <a:ext uri="{FF2B5EF4-FFF2-40B4-BE49-F238E27FC236}">
              <a16:creationId xmlns:a16="http://schemas.microsoft.com/office/drawing/2014/main" xmlns="" id="{00000000-0008-0000-0F00-0000E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a:extLst>
            <a:ext uri="{FF2B5EF4-FFF2-40B4-BE49-F238E27FC236}">
              <a16:creationId xmlns:a16="http://schemas.microsoft.com/office/drawing/2014/main" xmlns="" id="{00000000-0008-0000-0F00-0000E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a:extLst>
            <a:ext uri="{FF2B5EF4-FFF2-40B4-BE49-F238E27FC236}">
              <a16:creationId xmlns:a16="http://schemas.microsoft.com/office/drawing/2014/main" xmlns="" id="{00000000-0008-0000-0F00-0000E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a:extLst>
            <a:ext uri="{FF2B5EF4-FFF2-40B4-BE49-F238E27FC236}">
              <a16:creationId xmlns:a16="http://schemas.microsoft.com/office/drawing/2014/main" xmlns="" id="{00000000-0008-0000-0F00-0000E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a:extLst>
            <a:ext uri="{FF2B5EF4-FFF2-40B4-BE49-F238E27FC236}">
              <a16:creationId xmlns:a16="http://schemas.microsoft.com/office/drawing/2014/main" xmlns="" id="{00000000-0008-0000-0F00-0000E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a:extLst>
            <a:ext uri="{FF2B5EF4-FFF2-40B4-BE49-F238E27FC236}">
              <a16:creationId xmlns:a16="http://schemas.microsoft.com/office/drawing/2014/main" xmlns="" id="{00000000-0008-0000-0F00-0000F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a:extLst>
            <a:ext uri="{FF2B5EF4-FFF2-40B4-BE49-F238E27FC236}">
              <a16:creationId xmlns:a16="http://schemas.microsoft.com/office/drawing/2014/main" xmlns="" id="{00000000-0008-0000-0F00-0000F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a:extLst>
            <a:ext uri="{FF2B5EF4-FFF2-40B4-BE49-F238E27FC236}">
              <a16:creationId xmlns:a16="http://schemas.microsoft.com/office/drawing/2014/main" xmlns="" id="{00000000-0008-0000-0F00-0000F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a:extLst>
            <a:ext uri="{FF2B5EF4-FFF2-40B4-BE49-F238E27FC236}">
              <a16:creationId xmlns:a16="http://schemas.microsoft.com/office/drawing/2014/main" xmlns="" id="{00000000-0008-0000-0F00-0000F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a:extLst>
            <a:ext uri="{FF2B5EF4-FFF2-40B4-BE49-F238E27FC236}">
              <a16:creationId xmlns:a16="http://schemas.microsoft.com/office/drawing/2014/main" xmlns="" id="{00000000-0008-0000-0F00-0000F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5" name="直線コネクタ 244">
          <a:extLst>
            <a:ext uri="{FF2B5EF4-FFF2-40B4-BE49-F238E27FC236}">
              <a16:creationId xmlns:a16="http://schemas.microsoft.com/office/drawing/2014/main" xmlns="" id="{00000000-0008-0000-0F00-0000F5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6" name="テキスト ボックス 245">
          <a:extLst>
            <a:ext uri="{FF2B5EF4-FFF2-40B4-BE49-F238E27FC236}">
              <a16:creationId xmlns:a16="http://schemas.microsoft.com/office/drawing/2014/main" xmlns="" id="{00000000-0008-0000-0F00-0000F6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7" name="直線コネクタ 246">
          <a:extLst>
            <a:ext uri="{FF2B5EF4-FFF2-40B4-BE49-F238E27FC236}">
              <a16:creationId xmlns:a16="http://schemas.microsoft.com/office/drawing/2014/main" xmlns="" id="{00000000-0008-0000-0F00-0000F7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8" name="テキスト ボックス 247">
          <a:extLst>
            <a:ext uri="{FF2B5EF4-FFF2-40B4-BE49-F238E27FC236}">
              <a16:creationId xmlns:a16="http://schemas.microsoft.com/office/drawing/2014/main" xmlns="" id="{00000000-0008-0000-0F00-0000F8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a:extLst>
            <a:ext uri="{FF2B5EF4-FFF2-40B4-BE49-F238E27FC236}">
              <a16:creationId xmlns:a16="http://schemas.microsoft.com/office/drawing/2014/main" xmlns="" id="{00000000-0008-0000-0F00-0000F9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a:extLst>
            <a:ext uri="{FF2B5EF4-FFF2-40B4-BE49-F238E27FC236}">
              <a16:creationId xmlns:a16="http://schemas.microsoft.com/office/drawing/2014/main" xmlns="" id="{00000000-0008-0000-0F00-0000FA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1" name="直線コネクタ 250">
          <a:extLst>
            <a:ext uri="{FF2B5EF4-FFF2-40B4-BE49-F238E27FC236}">
              <a16:creationId xmlns:a16="http://schemas.microsoft.com/office/drawing/2014/main" xmlns="" id="{00000000-0008-0000-0F00-0000FB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2" name="テキスト ボックス 251">
          <a:extLst>
            <a:ext uri="{FF2B5EF4-FFF2-40B4-BE49-F238E27FC236}">
              <a16:creationId xmlns:a16="http://schemas.microsoft.com/office/drawing/2014/main" xmlns="" id="{00000000-0008-0000-0F00-0000FC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3" name="直線コネクタ 252">
          <a:extLst>
            <a:ext uri="{FF2B5EF4-FFF2-40B4-BE49-F238E27FC236}">
              <a16:creationId xmlns:a16="http://schemas.microsoft.com/office/drawing/2014/main" xmlns="" id="{00000000-0008-0000-0F00-0000FD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4" name="テキスト ボックス 253">
          <a:extLst>
            <a:ext uri="{FF2B5EF4-FFF2-40B4-BE49-F238E27FC236}">
              <a16:creationId xmlns:a16="http://schemas.microsoft.com/office/drawing/2014/main" xmlns="" id="{00000000-0008-0000-0F00-0000FE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a:extLst>
            <a:ext uri="{FF2B5EF4-FFF2-40B4-BE49-F238E27FC236}">
              <a16:creationId xmlns:a16="http://schemas.microsoft.com/office/drawing/2014/main" xmlns="" id="{00000000-0008-0000-0F00-0000F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xmlns="" id="{00000000-0008-0000-0F00-00000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a:extLst>
            <a:ext uri="{FF2B5EF4-FFF2-40B4-BE49-F238E27FC236}">
              <a16:creationId xmlns:a16="http://schemas.microsoft.com/office/drawing/2014/main" xmlns="" id="{00000000-0008-0000-0F00-00000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58" name="直線コネクタ 257">
          <a:extLst>
            <a:ext uri="{FF2B5EF4-FFF2-40B4-BE49-F238E27FC236}">
              <a16:creationId xmlns:a16="http://schemas.microsoft.com/office/drawing/2014/main" xmlns="" id="{00000000-0008-0000-0F00-000002010000}"/>
            </a:ext>
          </a:extLst>
        </xdr:cNvPr>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59" name="【福祉施設】&#10;一人当たり面積最小値テキスト">
          <a:extLst>
            <a:ext uri="{FF2B5EF4-FFF2-40B4-BE49-F238E27FC236}">
              <a16:creationId xmlns:a16="http://schemas.microsoft.com/office/drawing/2014/main" xmlns="" id="{00000000-0008-0000-0F00-000003010000}"/>
            </a:ext>
          </a:extLst>
        </xdr:cNvPr>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60" name="直線コネクタ 259">
          <a:extLst>
            <a:ext uri="{FF2B5EF4-FFF2-40B4-BE49-F238E27FC236}">
              <a16:creationId xmlns:a16="http://schemas.microsoft.com/office/drawing/2014/main" xmlns="" id="{00000000-0008-0000-0F00-000004010000}"/>
            </a:ext>
          </a:extLst>
        </xdr:cNvPr>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61" name="【福祉施設】&#10;一人当たり面積最大値テキスト">
          <a:extLst>
            <a:ext uri="{FF2B5EF4-FFF2-40B4-BE49-F238E27FC236}">
              <a16:creationId xmlns:a16="http://schemas.microsoft.com/office/drawing/2014/main" xmlns="" id="{00000000-0008-0000-0F00-000005010000}"/>
            </a:ext>
          </a:extLst>
        </xdr:cNvPr>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62" name="直線コネクタ 261">
          <a:extLst>
            <a:ext uri="{FF2B5EF4-FFF2-40B4-BE49-F238E27FC236}">
              <a16:creationId xmlns:a16="http://schemas.microsoft.com/office/drawing/2014/main" xmlns="" id="{00000000-0008-0000-0F00-000006010000}"/>
            </a:ext>
          </a:extLst>
        </xdr:cNvPr>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63" name="【福祉施設】&#10;一人当たり面積平均値テキスト">
          <a:extLst>
            <a:ext uri="{FF2B5EF4-FFF2-40B4-BE49-F238E27FC236}">
              <a16:creationId xmlns:a16="http://schemas.microsoft.com/office/drawing/2014/main" xmlns="" id="{00000000-0008-0000-0F00-000007010000}"/>
            </a:ext>
          </a:extLst>
        </xdr:cNvPr>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64" name="フローチャート: 判断 263">
          <a:extLst>
            <a:ext uri="{FF2B5EF4-FFF2-40B4-BE49-F238E27FC236}">
              <a16:creationId xmlns:a16="http://schemas.microsoft.com/office/drawing/2014/main" xmlns="" id="{00000000-0008-0000-0F00-000008010000}"/>
            </a:ext>
          </a:extLst>
        </xdr:cNvPr>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65" name="フローチャート: 判断 264">
          <a:extLst>
            <a:ext uri="{FF2B5EF4-FFF2-40B4-BE49-F238E27FC236}">
              <a16:creationId xmlns:a16="http://schemas.microsoft.com/office/drawing/2014/main" xmlns="" id="{00000000-0008-0000-0F00-000009010000}"/>
            </a:ext>
          </a:extLst>
        </xdr:cNvPr>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66" name="n_1aveValue【福祉施設】&#10;一人当たり面積">
          <a:extLst>
            <a:ext uri="{FF2B5EF4-FFF2-40B4-BE49-F238E27FC236}">
              <a16:creationId xmlns:a16="http://schemas.microsoft.com/office/drawing/2014/main" xmlns="" id="{00000000-0008-0000-0F00-00000A010000}"/>
            </a:ext>
          </a:extLst>
        </xdr:cNvPr>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67" name="フローチャート: 判断 266">
          <a:extLst>
            <a:ext uri="{FF2B5EF4-FFF2-40B4-BE49-F238E27FC236}">
              <a16:creationId xmlns:a16="http://schemas.microsoft.com/office/drawing/2014/main" xmlns="" id="{00000000-0008-0000-0F00-00000B010000}"/>
            </a:ext>
          </a:extLst>
        </xdr:cNvPr>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68" name="n_2aveValue【福祉施設】&#10;一人当たり面積">
          <a:extLst>
            <a:ext uri="{FF2B5EF4-FFF2-40B4-BE49-F238E27FC236}">
              <a16:creationId xmlns:a16="http://schemas.microsoft.com/office/drawing/2014/main" xmlns="" id="{00000000-0008-0000-0F00-00000C010000}"/>
            </a:ext>
          </a:extLst>
        </xdr:cNvPr>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00000000-0008-0000-0F00-00000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00000000-0008-0000-0F00-00000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00000000-0008-0000-0F00-00000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00000000-0008-0000-0F00-00001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F00-00001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54611</xdr:rowOff>
    </xdr:from>
    <xdr:to>
      <xdr:col>50</xdr:col>
      <xdr:colOff>165100</xdr:colOff>
      <xdr:row>84</xdr:row>
      <xdr:rowOff>156211</xdr:rowOff>
    </xdr:to>
    <xdr:sp macro="" textlink="">
      <xdr:nvSpPr>
        <xdr:cNvPr id="274" name="楕円 273">
          <a:extLst>
            <a:ext uri="{FF2B5EF4-FFF2-40B4-BE49-F238E27FC236}">
              <a16:creationId xmlns:a16="http://schemas.microsoft.com/office/drawing/2014/main" xmlns="" id="{00000000-0008-0000-0F00-000012010000}"/>
            </a:ext>
          </a:extLst>
        </xdr:cNvPr>
        <xdr:cNvSpPr/>
      </xdr:nvSpPr>
      <xdr:spPr>
        <a:xfrm>
          <a:off x="9588500" y="144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147338</xdr:rowOff>
    </xdr:from>
    <xdr:ext cx="469744" cy="259045"/>
    <xdr:sp macro="" textlink="">
      <xdr:nvSpPr>
        <xdr:cNvPr id="275" name="n_1mainValue【福祉施設】&#10;一人当たり面積">
          <a:extLst>
            <a:ext uri="{FF2B5EF4-FFF2-40B4-BE49-F238E27FC236}">
              <a16:creationId xmlns:a16="http://schemas.microsoft.com/office/drawing/2014/main" xmlns="" id="{00000000-0008-0000-0F00-000013010000}"/>
            </a:ext>
          </a:extLst>
        </xdr:cNvPr>
        <xdr:cNvSpPr txBox="1"/>
      </xdr:nvSpPr>
      <xdr:spPr>
        <a:xfrm>
          <a:off x="9391727" y="1454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xmlns="" id="{00000000-0008-0000-0F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xmlns="" id="{00000000-0008-0000-0F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xmlns="" id="{00000000-0008-0000-0F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xmlns="" id="{00000000-0008-0000-0F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xmlns="" id="{00000000-0008-0000-0F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xmlns="" id="{00000000-0008-0000-0F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xmlns="" id="{00000000-0008-0000-0F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xmlns="" id="{00000000-0008-0000-0F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xmlns="" id="{00000000-0008-0000-0F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xmlns="" id="{00000000-0008-0000-0F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xmlns="" id="{00000000-0008-0000-0F00-00001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7" name="テキスト ボックス 286">
          <a:extLst>
            <a:ext uri="{FF2B5EF4-FFF2-40B4-BE49-F238E27FC236}">
              <a16:creationId xmlns:a16="http://schemas.microsoft.com/office/drawing/2014/main" xmlns="" id="{00000000-0008-0000-0F00-00001F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xmlns="" id="{00000000-0008-0000-0F00-00002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xmlns="" id="{00000000-0008-0000-0F00-00002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xmlns="" id="{00000000-0008-0000-0F00-00002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xmlns="" id="{00000000-0008-0000-0F00-00002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xmlns="" id="{00000000-0008-0000-0F00-00002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xmlns="" id="{00000000-0008-0000-0F00-00002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xmlns="" id="{00000000-0008-0000-0F00-00002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xmlns="" id="{00000000-0008-0000-0F00-00002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xmlns="" id="{00000000-0008-0000-0F00-00002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7" name="テキスト ボックス 296">
          <a:extLst>
            <a:ext uri="{FF2B5EF4-FFF2-40B4-BE49-F238E27FC236}">
              <a16:creationId xmlns:a16="http://schemas.microsoft.com/office/drawing/2014/main" xmlns="" id="{00000000-0008-0000-0F00-000029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xmlns="" id="{00000000-0008-0000-0F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a:extLst>
            <a:ext uri="{FF2B5EF4-FFF2-40B4-BE49-F238E27FC236}">
              <a16:creationId xmlns:a16="http://schemas.microsoft.com/office/drawing/2014/main" xmlns="" id="{00000000-0008-0000-0F00-00002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xmlns="" id="{00000000-0008-0000-0F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301" name="直線コネクタ 300">
          <a:extLst>
            <a:ext uri="{FF2B5EF4-FFF2-40B4-BE49-F238E27FC236}">
              <a16:creationId xmlns:a16="http://schemas.microsoft.com/office/drawing/2014/main" xmlns="" id="{00000000-0008-0000-0F00-00002D010000}"/>
            </a:ext>
          </a:extLst>
        </xdr:cNvPr>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302" name="【市民会館】&#10;有形固定資産減価償却率最小値テキスト">
          <a:extLst>
            <a:ext uri="{FF2B5EF4-FFF2-40B4-BE49-F238E27FC236}">
              <a16:creationId xmlns:a16="http://schemas.microsoft.com/office/drawing/2014/main" xmlns="" id="{00000000-0008-0000-0F00-00002E010000}"/>
            </a:ext>
          </a:extLst>
        </xdr:cNvPr>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303" name="直線コネクタ 302">
          <a:extLst>
            <a:ext uri="{FF2B5EF4-FFF2-40B4-BE49-F238E27FC236}">
              <a16:creationId xmlns:a16="http://schemas.microsoft.com/office/drawing/2014/main" xmlns="" id="{00000000-0008-0000-0F00-00002F010000}"/>
            </a:ext>
          </a:extLst>
        </xdr:cNvPr>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4" name="【市民会館】&#10;有形固定資産減価償却率最大値テキスト">
          <a:extLst>
            <a:ext uri="{FF2B5EF4-FFF2-40B4-BE49-F238E27FC236}">
              <a16:creationId xmlns:a16="http://schemas.microsoft.com/office/drawing/2014/main" xmlns="" id="{00000000-0008-0000-0F00-000030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5" name="直線コネクタ 304">
          <a:extLst>
            <a:ext uri="{FF2B5EF4-FFF2-40B4-BE49-F238E27FC236}">
              <a16:creationId xmlns:a16="http://schemas.microsoft.com/office/drawing/2014/main" xmlns="" id="{00000000-0008-0000-0F00-000031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306" name="【市民会館】&#10;有形固定資産減価償却率平均値テキスト">
          <a:extLst>
            <a:ext uri="{FF2B5EF4-FFF2-40B4-BE49-F238E27FC236}">
              <a16:creationId xmlns:a16="http://schemas.microsoft.com/office/drawing/2014/main" xmlns="" id="{00000000-0008-0000-0F00-000032010000}"/>
            </a:ext>
          </a:extLst>
        </xdr:cNvPr>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07" name="フローチャート: 判断 306">
          <a:extLst>
            <a:ext uri="{FF2B5EF4-FFF2-40B4-BE49-F238E27FC236}">
              <a16:creationId xmlns:a16="http://schemas.microsoft.com/office/drawing/2014/main" xmlns="" id="{00000000-0008-0000-0F00-000033010000}"/>
            </a:ext>
          </a:extLst>
        </xdr:cNvPr>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08" name="フローチャート: 判断 307">
          <a:extLst>
            <a:ext uri="{FF2B5EF4-FFF2-40B4-BE49-F238E27FC236}">
              <a16:creationId xmlns:a16="http://schemas.microsoft.com/office/drawing/2014/main" xmlns="" id="{00000000-0008-0000-0F00-000034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115769</xdr:rowOff>
    </xdr:from>
    <xdr:ext cx="405111" cy="259045"/>
    <xdr:sp macro="" textlink="">
      <xdr:nvSpPr>
        <xdr:cNvPr id="309" name="n_1aveValue【市民会館】&#10;有形固定資産減価償却率">
          <a:extLst>
            <a:ext uri="{FF2B5EF4-FFF2-40B4-BE49-F238E27FC236}">
              <a16:creationId xmlns:a16="http://schemas.microsoft.com/office/drawing/2014/main" xmlns="" id="{00000000-0008-0000-0F00-000035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310" name="フローチャート: 判断 309">
          <a:extLst>
            <a:ext uri="{FF2B5EF4-FFF2-40B4-BE49-F238E27FC236}">
              <a16:creationId xmlns:a16="http://schemas.microsoft.com/office/drawing/2014/main" xmlns="" id="{00000000-0008-0000-0F00-000036010000}"/>
            </a:ext>
          </a:extLst>
        </xdr:cNvPr>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311" name="n_2aveValue【市民会館】&#10;有形固定資産減価償却率">
          <a:extLst>
            <a:ext uri="{FF2B5EF4-FFF2-40B4-BE49-F238E27FC236}">
              <a16:creationId xmlns:a16="http://schemas.microsoft.com/office/drawing/2014/main" xmlns="" id="{00000000-0008-0000-0F00-000037010000}"/>
            </a:ext>
          </a:extLst>
        </xdr:cNvPr>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F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F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F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F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F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108676</xdr:rowOff>
    </xdr:from>
    <xdr:to>
      <xdr:col>20</xdr:col>
      <xdr:colOff>38100</xdr:colOff>
      <xdr:row>105</xdr:row>
      <xdr:rowOff>38826</xdr:rowOff>
    </xdr:to>
    <xdr:sp macro="" textlink="">
      <xdr:nvSpPr>
        <xdr:cNvPr id="317" name="楕円 316">
          <a:extLst>
            <a:ext uri="{FF2B5EF4-FFF2-40B4-BE49-F238E27FC236}">
              <a16:creationId xmlns:a16="http://schemas.microsoft.com/office/drawing/2014/main" xmlns="" id="{00000000-0008-0000-0F00-00003D010000}"/>
            </a:ext>
          </a:extLst>
        </xdr:cNvPr>
        <xdr:cNvSpPr/>
      </xdr:nvSpPr>
      <xdr:spPr>
        <a:xfrm>
          <a:off x="3746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29953</xdr:rowOff>
    </xdr:from>
    <xdr:ext cx="405111" cy="259045"/>
    <xdr:sp macro="" textlink="">
      <xdr:nvSpPr>
        <xdr:cNvPr id="318" name="n_1mainValue【市民会館】&#10;有形固定資産減価償却率">
          <a:extLst>
            <a:ext uri="{FF2B5EF4-FFF2-40B4-BE49-F238E27FC236}">
              <a16:creationId xmlns:a16="http://schemas.microsoft.com/office/drawing/2014/main" xmlns="" id="{00000000-0008-0000-0F00-00003E010000}"/>
            </a:ext>
          </a:extLst>
        </xdr:cNvPr>
        <xdr:cNvSpPr txBox="1"/>
      </xdr:nvSpPr>
      <xdr:spPr>
        <a:xfrm>
          <a:off x="3582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xmlns="" id="{00000000-0008-0000-0F00-00003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xmlns="" id="{00000000-0008-0000-0F00-00004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xmlns="" id="{00000000-0008-0000-0F00-00004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xmlns="" id="{00000000-0008-0000-0F00-00004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xmlns="" id="{00000000-0008-0000-0F00-00004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xmlns="" id="{00000000-0008-0000-0F00-00004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xmlns="" id="{00000000-0008-0000-0F00-00004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xmlns="" id="{00000000-0008-0000-0F00-00004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xmlns="" id="{00000000-0008-0000-0F00-00004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xmlns="" id="{00000000-0008-0000-0F00-00004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a:extLst>
            <a:ext uri="{FF2B5EF4-FFF2-40B4-BE49-F238E27FC236}">
              <a16:creationId xmlns:a16="http://schemas.microsoft.com/office/drawing/2014/main" xmlns="" id="{00000000-0008-0000-0F00-00004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a:extLst>
            <a:ext uri="{FF2B5EF4-FFF2-40B4-BE49-F238E27FC236}">
              <a16:creationId xmlns:a16="http://schemas.microsoft.com/office/drawing/2014/main" xmlns="" id="{00000000-0008-0000-0F00-00004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a:extLst>
            <a:ext uri="{FF2B5EF4-FFF2-40B4-BE49-F238E27FC236}">
              <a16:creationId xmlns:a16="http://schemas.microsoft.com/office/drawing/2014/main" xmlns="" id="{00000000-0008-0000-0F00-00004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a:extLst>
            <a:ext uri="{FF2B5EF4-FFF2-40B4-BE49-F238E27FC236}">
              <a16:creationId xmlns:a16="http://schemas.microsoft.com/office/drawing/2014/main" xmlns="" id="{00000000-0008-0000-0F00-00004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a:extLst>
            <a:ext uri="{FF2B5EF4-FFF2-40B4-BE49-F238E27FC236}">
              <a16:creationId xmlns:a16="http://schemas.microsoft.com/office/drawing/2014/main" xmlns="" id="{00000000-0008-0000-0F00-00004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a:extLst>
            <a:ext uri="{FF2B5EF4-FFF2-40B4-BE49-F238E27FC236}">
              <a16:creationId xmlns:a16="http://schemas.microsoft.com/office/drawing/2014/main" xmlns="" id="{00000000-0008-0000-0F00-00004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a:extLst>
            <a:ext uri="{FF2B5EF4-FFF2-40B4-BE49-F238E27FC236}">
              <a16:creationId xmlns:a16="http://schemas.microsoft.com/office/drawing/2014/main" xmlns="" id="{00000000-0008-0000-0F00-00004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a:extLst>
            <a:ext uri="{FF2B5EF4-FFF2-40B4-BE49-F238E27FC236}">
              <a16:creationId xmlns:a16="http://schemas.microsoft.com/office/drawing/2014/main" xmlns="" id="{00000000-0008-0000-0F00-00005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a:extLst>
            <a:ext uri="{FF2B5EF4-FFF2-40B4-BE49-F238E27FC236}">
              <a16:creationId xmlns:a16="http://schemas.microsoft.com/office/drawing/2014/main" xmlns="" id="{00000000-0008-0000-0F00-00005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xmlns="" id="{00000000-0008-0000-0F00-00005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a:extLst>
            <a:ext uri="{FF2B5EF4-FFF2-40B4-BE49-F238E27FC236}">
              <a16:creationId xmlns:a16="http://schemas.microsoft.com/office/drawing/2014/main" xmlns="" id="{00000000-0008-0000-0F00-00005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xmlns="" id="{00000000-0008-0000-0F00-00005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a:extLst>
            <a:ext uri="{FF2B5EF4-FFF2-40B4-BE49-F238E27FC236}">
              <a16:creationId xmlns:a16="http://schemas.microsoft.com/office/drawing/2014/main" xmlns="" id="{00000000-0008-0000-0F00-00005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42" name="直線コネクタ 341">
          <a:extLst>
            <a:ext uri="{FF2B5EF4-FFF2-40B4-BE49-F238E27FC236}">
              <a16:creationId xmlns:a16="http://schemas.microsoft.com/office/drawing/2014/main" xmlns="" id="{00000000-0008-0000-0F00-000056010000}"/>
            </a:ext>
          </a:extLst>
        </xdr:cNvPr>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43" name="【市民会館】&#10;一人当たり面積最小値テキスト">
          <a:extLst>
            <a:ext uri="{FF2B5EF4-FFF2-40B4-BE49-F238E27FC236}">
              <a16:creationId xmlns:a16="http://schemas.microsoft.com/office/drawing/2014/main" xmlns="" id="{00000000-0008-0000-0F00-000057010000}"/>
            </a:ext>
          </a:extLst>
        </xdr:cNvPr>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44" name="直線コネクタ 343">
          <a:extLst>
            <a:ext uri="{FF2B5EF4-FFF2-40B4-BE49-F238E27FC236}">
              <a16:creationId xmlns:a16="http://schemas.microsoft.com/office/drawing/2014/main" xmlns="" id="{00000000-0008-0000-0F00-000058010000}"/>
            </a:ext>
          </a:extLst>
        </xdr:cNvPr>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45" name="【市民会館】&#10;一人当たり面積最大値テキスト">
          <a:extLst>
            <a:ext uri="{FF2B5EF4-FFF2-40B4-BE49-F238E27FC236}">
              <a16:creationId xmlns:a16="http://schemas.microsoft.com/office/drawing/2014/main" xmlns="" id="{00000000-0008-0000-0F00-000059010000}"/>
            </a:ext>
          </a:extLst>
        </xdr:cNvPr>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46" name="直線コネクタ 345">
          <a:extLst>
            <a:ext uri="{FF2B5EF4-FFF2-40B4-BE49-F238E27FC236}">
              <a16:creationId xmlns:a16="http://schemas.microsoft.com/office/drawing/2014/main" xmlns="" id="{00000000-0008-0000-0F00-00005A010000}"/>
            </a:ext>
          </a:extLst>
        </xdr:cNvPr>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47" name="【市民会館】&#10;一人当たり面積平均値テキスト">
          <a:extLst>
            <a:ext uri="{FF2B5EF4-FFF2-40B4-BE49-F238E27FC236}">
              <a16:creationId xmlns:a16="http://schemas.microsoft.com/office/drawing/2014/main" xmlns="" id="{00000000-0008-0000-0F00-00005B010000}"/>
            </a:ext>
          </a:extLst>
        </xdr:cNvPr>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48" name="フローチャート: 判断 347">
          <a:extLst>
            <a:ext uri="{FF2B5EF4-FFF2-40B4-BE49-F238E27FC236}">
              <a16:creationId xmlns:a16="http://schemas.microsoft.com/office/drawing/2014/main" xmlns="" id="{00000000-0008-0000-0F00-00005C010000}"/>
            </a:ext>
          </a:extLst>
        </xdr:cNvPr>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49" name="フローチャート: 判断 348">
          <a:extLst>
            <a:ext uri="{FF2B5EF4-FFF2-40B4-BE49-F238E27FC236}">
              <a16:creationId xmlns:a16="http://schemas.microsoft.com/office/drawing/2014/main" xmlns="" id="{00000000-0008-0000-0F00-00005D010000}"/>
            </a:ext>
          </a:extLst>
        </xdr:cNvPr>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19829</xdr:rowOff>
    </xdr:from>
    <xdr:ext cx="469744" cy="259045"/>
    <xdr:sp macro="" textlink="">
      <xdr:nvSpPr>
        <xdr:cNvPr id="350" name="n_1aveValue【市民会館】&#10;一人当たり面積">
          <a:extLst>
            <a:ext uri="{FF2B5EF4-FFF2-40B4-BE49-F238E27FC236}">
              <a16:creationId xmlns:a16="http://schemas.microsoft.com/office/drawing/2014/main" xmlns="" id="{00000000-0008-0000-0F00-00005E010000}"/>
            </a:ext>
          </a:extLst>
        </xdr:cNvPr>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351" name="フローチャート: 判断 350">
          <a:extLst>
            <a:ext uri="{FF2B5EF4-FFF2-40B4-BE49-F238E27FC236}">
              <a16:creationId xmlns:a16="http://schemas.microsoft.com/office/drawing/2014/main" xmlns="" id="{00000000-0008-0000-0F00-00005F010000}"/>
            </a:ext>
          </a:extLst>
        </xdr:cNvPr>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94759</xdr:rowOff>
    </xdr:from>
    <xdr:ext cx="469744" cy="259045"/>
    <xdr:sp macro="" textlink="">
      <xdr:nvSpPr>
        <xdr:cNvPr id="352" name="n_2aveValue【市民会館】&#10;一人当たり面積">
          <a:extLst>
            <a:ext uri="{FF2B5EF4-FFF2-40B4-BE49-F238E27FC236}">
              <a16:creationId xmlns:a16="http://schemas.microsoft.com/office/drawing/2014/main" xmlns="" id="{00000000-0008-0000-0F00-000060010000}"/>
            </a:ext>
          </a:extLst>
        </xdr:cNvPr>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xmlns="" id="{00000000-0008-0000-0F00-00006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xmlns="" id="{00000000-0008-0000-0F00-00006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xmlns="" id="{00000000-0008-0000-0F00-00006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xmlns="" id="{00000000-0008-0000-0F00-00006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xmlns="" id="{00000000-0008-0000-0F00-00006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74168</xdr:rowOff>
    </xdr:from>
    <xdr:to>
      <xdr:col>50</xdr:col>
      <xdr:colOff>165100</xdr:colOff>
      <xdr:row>107</xdr:row>
      <xdr:rowOff>4318</xdr:rowOff>
    </xdr:to>
    <xdr:sp macro="" textlink="">
      <xdr:nvSpPr>
        <xdr:cNvPr id="358" name="楕円 357">
          <a:extLst>
            <a:ext uri="{FF2B5EF4-FFF2-40B4-BE49-F238E27FC236}">
              <a16:creationId xmlns:a16="http://schemas.microsoft.com/office/drawing/2014/main" xmlns="" id="{00000000-0008-0000-0F00-000066010000}"/>
            </a:ext>
          </a:extLst>
        </xdr:cNvPr>
        <xdr:cNvSpPr/>
      </xdr:nvSpPr>
      <xdr:spPr>
        <a:xfrm>
          <a:off x="9588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20845</xdr:rowOff>
    </xdr:from>
    <xdr:ext cx="469744" cy="259045"/>
    <xdr:sp macro="" textlink="">
      <xdr:nvSpPr>
        <xdr:cNvPr id="359" name="n_1mainValue【市民会館】&#10;一人当たり面積">
          <a:extLst>
            <a:ext uri="{FF2B5EF4-FFF2-40B4-BE49-F238E27FC236}">
              <a16:creationId xmlns:a16="http://schemas.microsoft.com/office/drawing/2014/main" xmlns="" id="{00000000-0008-0000-0F00-000067010000}"/>
            </a:ext>
          </a:extLst>
        </xdr:cNvPr>
        <xdr:cNvSpPr txBox="1"/>
      </xdr:nvSpPr>
      <xdr:spPr>
        <a:xfrm>
          <a:off x="93917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xmlns="" id="{00000000-0008-0000-0F00-00006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xmlns="" id="{00000000-0008-0000-0F00-00006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xmlns="" id="{00000000-0008-0000-0F00-00006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xmlns="" id="{00000000-0008-0000-0F00-00006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xmlns="" id="{00000000-0008-0000-0F00-00006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xmlns="" id="{00000000-0008-0000-0F00-00006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xmlns="" id="{00000000-0008-0000-0F00-00006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xmlns="" id="{00000000-0008-0000-0F00-00006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a:extLst>
            <a:ext uri="{FF2B5EF4-FFF2-40B4-BE49-F238E27FC236}">
              <a16:creationId xmlns:a16="http://schemas.microsoft.com/office/drawing/2014/main" xmlns="" id="{00000000-0008-0000-0F00-00007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a:extLst>
            <a:ext uri="{FF2B5EF4-FFF2-40B4-BE49-F238E27FC236}">
              <a16:creationId xmlns:a16="http://schemas.microsoft.com/office/drawing/2014/main" xmlns="" id="{00000000-0008-0000-0F00-00007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a:extLst>
            <a:ext uri="{FF2B5EF4-FFF2-40B4-BE49-F238E27FC236}">
              <a16:creationId xmlns:a16="http://schemas.microsoft.com/office/drawing/2014/main" xmlns="" id="{00000000-0008-0000-0F00-00007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a:extLst>
            <a:ext uri="{FF2B5EF4-FFF2-40B4-BE49-F238E27FC236}">
              <a16:creationId xmlns:a16="http://schemas.microsoft.com/office/drawing/2014/main" xmlns="" id="{00000000-0008-0000-0F00-00007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a:extLst>
            <a:ext uri="{FF2B5EF4-FFF2-40B4-BE49-F238E27FC236}">
              <a16:creationId xmlns:a16="http://schemas.microsoft.com/office/drawing/2014/main" xmlns="" id="{00000000-0008-0000-0F00-00007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a:extLst>
            <a:ext uri="{FF2B5EF4-FFF2-40B4-BE49-F238E27FC236}">
              <a16:creationId xmlns:a16="http://schemas.microsoft.com/office/drawing/2014/main" xmlns="" id="{00000000-0008-0000-0F00-00007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a:extLst>
            <a:ext uri="{FF2B5EF4-FFF2-40B4-BE49-F238E27FC236}">
              <a16:creationId xmlns:a16="http://schemas.microsoft.com/office/drawing/2014/main" xmlns="" id="{00000000-0008-0000-0F00-00007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a:extLst>
            <a:ext uri="{FF2B5EF4-FFF2-40B4-BE49-F238E27FC236}">
              <a16:creationId xmlns:a16="http://schemas.microsoft.com/office/drawing/2014/main" xmlns="" id="{00000000-0008-0000-0F00-00007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xmlns="" id="{00000000-0008-0000-0F00-00007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xmlns="" id="{00000000-0008-0000-0F00-00007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xmlns="" id="{00000000-0008-0000-0F00-00007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xmlns="" id="{00000000-0008-0000-0F00-00007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xmlns="" id="{00000000-0008-0000-0F00-00007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xmlns="" id="{00000000-0008-0000-0F00-00007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xmlns="" id="{00000000-0008-0000-0F00-00007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xmlns="" id="{00000000-0008-0000-0F00-00007F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a:extLst>
            <a:ext uri="{FF2B5EF4-FFF2-40B4-BE49-F238E27FC236}">
              <a16:creationId xmlns:a16="http://schemas.microsoft.com/office/drawing/2014/main" xmlns="" id="{00000000-0008-0000-0F00-00008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a:extLst>
            <a:ext uri="{FF2B5EF4-FFF2-40B4-BE49-F238E27FC236}">
              <a16:creationId xmlns:a16="http://schemas.microsoft.com/office/drawing/2014/main" xmlns="" id="{00000000-0008-0000-0F00-00008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a:extLst>
            <a:ext uri="{FF2B5EF4-FFF2-40B4-BE49-F238E27FC236}">
              <a16:creationId xmlns:a16="http://schemas.microsoft.com/office/drawing/2014/main" xmlns="" id="{00000000-0008-0000-0F00-00008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a:extLst>
            <a:ext uri="{FF2B5EF4-FFF2-40B4-BE49-F238E27FC236}">
              <a16:creationId xmlns:a16="http://schemas.microsoft.com/office/drawing/2014/main" xmlns="" id="{00000000-0008-0000-0F00-00008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a:extLst>
            <a:ext uri="{FF2B5EF4-FFF2-40B4-BE49-F238E27FC236}">
              <a16:creationId xmlns:a16="http://schemas.microsoft.com/office/drawing/2014/main" xmlns="" id="{00000000-0008-0000-0F00-00008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a:extLst>
            <a:ext uri="{FF2B5EF4-FFF2-40B4-BE49-F238E27FC236}">
              <a16:creationId xmlns:a16="http://schemas.microsoft.com/office/drawing/2014/main" xmlns="" id="{00000000-0008-0000-0F00-00008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a:extLst>
            <a:ext uri="{FF2B5EF4-FFF2-40B4-BE49-F238E27FC236}">
              <a16:creationId xmlns:a16="http://schemas.microsoft.com/office/drawing/2014/main" xmlns="" id="{00000000-0008-0000-0F00-00008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a:extLst>
            <a:ext uri="{FF2B5EF4-FFF2-40B4-BE49-F238E27FC236}">
              <a16:creationId xmlns:a16="http://schemas.microsoft.com/office/drawing/2014/main" xmlns="" id="{00000000-0008-0000-0F00-000087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a:extLst>
            <a:ext uri="{FF2B5EF4-FFF2-40B4-BE49-F238E27FC236}">
              <a16:creationId xmlns:a16="http://schemas.microsoft.com/office/drawing/2014/main" xmlns="" id="{00000000-0008-0000-0F00-00008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a:extLst>
            <a:ext uri="{FF2B5EF4-FFF2-40B4-BE49-F238E27FC236}">
              <a16:creationId xmlns:a16="http://schemas.microsoft.com/office/drawing/2014/main" xmlns="" id="{00000000-0008-0000-0F00-00008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a:extLst>
            <a:ext uri="{FF2B5EF4-FFF2-40B4-BE49-F238E27FC236}">
              <a16:creationId xmlns:a16="http://schemas.microsoft.com/office/drawing/2014/main" xmlns="" id="{00000000-0008-0000-0F00-00008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a:extLst>
            <a:ext uri="{FF2B5EF4-FFF2-40B4-BE49-F238E27FC236}">
              <a16:creationId xmlns:a16="http://schemas.microsoft.com/office/drawing/2014/main" xmlns="" id="{00000000-0008-0000-0F00-00008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a:extLst>
            <a:ext uri="{FF2B5EF4-FFF2-40B4-BE49-F238E27FC236}">
              <a16:creationId xmlns:a16="http://schemas.microsoft.com/office/drawing/2014/main" xmlns="" id="{00000000-0008-0000-0F00-00008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a:extLst>
            <a:ext uri="{FF2B5EF4-FFF2-40B4-BE49-F238E27FC236}">
              <a16:creationId xmlns:a16="http://schemas.microsoft.com/office/drawing/2014/main" xmlns="" id="{00000000-0008-0000-0F00-00008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a:extLst>
            <a:ext uri="{FF2B5EF4-FFF2-40B4-BE49-F238E27FC236}">
              <a16:creationId xmlns:a16="http://schemas.microsoft.com/office/drawing/2014/main" xmlns="" id="{00000000-0008-0000-0F00-00008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a:extLst>
            <a:ext uri="{FF2B5EF4-FFF2-40B4-BE49-F238E27FC236}">
              <a16:creationId xmlns:a16="http://schemas.microsoft.com/office/drawing/2014/main" xmlns="" id="{00000000-0008-0000-0F00-00008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a:extLst>
            <a:ext uri="{FF2B5EF4-FFF2-40B4-BE49-F238E27FC236}">
              <a16:creationId xmlns:a16="http://schemas.microsoft.com/office/drawing/2014/main" xmlns="" id="{00000000-0008-0000-0F00-00009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a:extLst>
            <a:ext uri="{FF2B5EF4-FFF2-40B4-BE49-F238E27FC236}">
              <a16:creationId xmlns:a16="http://schemas.microsoft.com/office/drawing/2014/main" xmlns="" id="{00000000-0008-0000-0F00-00009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a:extLst>
            <a:ext uri="{FF2B5EF4-FFF2-40B4-BE49-F238E27FC236}">
              <a16:creationId xmlns:a16="http://schemas.microsoft.com/office/drawing/2014/main" xmlns="" id="{00000000-0008-0000-0F00-00009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a:extLst>
            <a:ext uri="{FF2B5EF4-FFF2-40B4-BE49-F238E27FC236}">
              <a16:creationId xmlns:a16="http://schemas.microsoft.com/office/drawing/2014/main" xmlns="" id="{00000000-0008-0000-0F00-000093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a:extLst>
            <a:ext uri="{FF2B5EF4-FFF2-40B4-BE49-F238E27FC236}">
              <a16:creationId xmlns:a16="http://schemas.microsoft.com/office/drawing/2014/main" xmlns="" id="{00000000-0008-0000-0F00-00009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a:extLst>
            <a:ext uri="{FF2B5EF4-FFF2-40B4-BE49-F238E27FC236}">
              <a16:creationId xmlns:a16="http://schemas.microsoft.com/office/drawing/2014/main" xmlns="" id="{00000000-0008-0000-0F00-00009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a:extLst>
            <a:ext uri="{FF2B5EF4-FFF2-40B4-BE49-F238E27FC236}">
              <a16:creationId xmlns:a16="http://schemas.microsoft.com/office/drawing/2014/main" xmlns="" id="{00000000-0008-0000-0F00-00009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a:extLst>
            <a:ext uri="{FF2B5EF4-FFF2-40B4-BE49-F238E27FC236}">
              <a16:creationId xmlns:a16="http://schemas.microsoft.com/office/drawing/2014/main" xmlns="" id="{00000000-0008-0000-0F00-00009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a:extLst>
            <a:ext uri="{FF2B5EF4-FFF2-40B4-BE49-F238E27FC236}">
              <a16:creationId xmlns:a16="http://schemas.microsoft.com/office/drawing/2014/main" xmlns="" id="{00000000-0008-0000-0F00-00009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a:extLst>
            <a:ext uri="{FF2B5EF4-FFF2-40B4-BE49-F238E27FC236}">
              <a16:creationId xmlns:a16="http://schemas.microsoft.com/office/drawing/2014/main" xmlns="" id="{00000000-0008-0000-0F00-00009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a:extLst>
            <a:ext uri="{FF2B5EF4-FFF2-40B4-BE49-F238E27FC236}">
              <a16:creationId xmlns:a16="http://schemas.microsoft.com/office/drawing/2014/main" xmlns="" id="{00000000-0008-0000-0F00-00009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a:extLst>
            <a:ext uri="{FF2B5EF4-FFF2-40B4-BE49-F238E27FC236}">
              <a16:creationId xmlns:a16="http://schemas.microsoft.com/office/drawing/2014/main" xmlns="" id="{00000000-0008-0000-0F00-00009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a:extLst>
            <a:ext uri="{FF2B5EF4-FFF2-40B4-BE49-F238E27FC236}">
              <a16:creationId xmlns:a16="http://schemas.microsoft.com/office/drawing/2014/main" xmlns="" id="{00000000-0008-0000-0F00-00009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a:extLst>
            <a:ext uri="{FF2B5EF4-FFF2-40B4-BE49-F238E27FC236}">
              <a16:creationId xmlns:a16="http://schemas.microsoft.com/office/drawing/2014/main" xmlns="" id="{00000000-0008-0000-0F00-00009D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a:extLst>
            <a:ext uri="{FF2B5EF4-FFF2-40B4-BE49-F238E27FC236}">
              <a16:creationId xmlns:a16="http://schemas.microsoft.com/office/drawing/2014/main" xmlns="" id="{00000000-0008-0000-0F00-00009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a:extLst>
            <a:ext uri="{FF2B5EF4-FFF2-40B4-BE49-F238E27FC236}">
              <a16:creationId xmlns:a16="http://schemas.microsoft.com/office/drawing/2014/main" xmlns="" id="{00000000-0008-0000-0F00-00009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a:extLst>
            <a:ext uri="{FF2B5EF4-FFF2-40B4-BE49-F238E27FC236}">
              <a16:creationId xmlns:a16="http://schemas.microsoft.com/office/drawing/2014/main" xmlns="" id="{00000000-0008-0000-0F00-0000A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17" name="直線コネクタ 416">
          <a:extLst>
            <a:ext uri="{FF2B5EF4-FFF2-40B4-BE49-F238E27FC236}">
              <a16:creationId xmlns:a16="http://schemas.microsoft.com/office/drawing/2014/main" xmlns="" id="{00000000-0008-0000-0F00-0000A1010000}"/>
            </a:ext>
          </a:extLst>
        </xdr:cNvPr>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18" name="【消防施設】&#10;有形固定資産減価償却率最小値テキスト">
          <a:extLst>
            <a:ext uri="{FF2B5EF4-FFF2-40B4-BE49-F238E27FC236}">
              <a16:creationId xmlns:a16="http://schemas.microsoft.com/office/drawing/2014/main" xmlns="" id="{00000000-0008-0000-0F00-0000A2010000}"/>
            </a:ext>
          </a:extLst>
        </xdr:cNvPr>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19" name="直線コネクタ 418">
          <a:extLst>
            <a:ext uri="{FF2B5EF4-FFF2-40B4-BE49-F238E27FC236}">
              <a16:creationId xmlns:a16="http://schemas.microsoft.com/office/drawing/2014/main" xmlns="" id="{00000000-0008-0000-0F00-0000A3010000}"/>
            </a:ext>
          </a:extLst>
        </xdr:cNvPr>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0" name="【消防施設】&#10;有形固定資産減価償却率最大値テキスト">
          <a:extLst>
            <a:ext uri="{FF2B5EF4-FFF2-40B4-BE49-F238E27FC236}">
              <a16:creationId xmlns:a16="http://schemas.microsoft.com/office/drawing/2014/main" xmlns="" id="{00000000-0008-0000-0F00-0000A4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1" name="直線コネクタ 420">
          <a:extLst>
            <a:ext uri="{FF2B5EF4-FFF2-40B4-BE49-F238E27FC236}">
              <a16:creationId xmlns:a16="http://schemas.microsoft.com/office/drawing/2014/main" xmlns="" id="{00000000-0008-0000-0F00-0000A5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22" name="【消防施設】&#10;有形固定資産減価償却率平均値テキスト">
          <a:extLst>
            <a:ext uri="{FF2B5EF4-FFF2-40B4-BE49-F238E27FC236}">
              <a16:creationId xmlns:a16="http://schemas.microsoft.com/office/drawing/2014/main" xmlns="" id="{00000000-0008-0000-0F00-0000A6010000}"/>
            </a:ext>
          </a:extLst>
        </xdr:cNvPr>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23" name="フローチャート: 判断 422">
          <a:extLst>
            <a:ext uri="{FF2B5EF4-FFF2-40B4-BE49-F238E27FC236}">
              <a16:creationId xmlns:a16="http://schemas.microsoft.com/office/drawing/2014/main" xmlns="" id="{00000000-0008-0000-0F00-0000A7010000}"/>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24" name="フローチャート: 判断 423">
          <a:extLst>
            <a:ext uri="{FF2B5EF4-FFF2-40B4-BE49-F238E27FC236}">
              <a16:creationId xmlns:a16="http://schemas.microsoft.com/office/drawing/2014/main" xmlns="" id="{00000000-0008-0000-0F00-0000A8010000}"/>
            </a:ext>
          </a:extLst>
        </xdr:cNvPr>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425" name="n_1aveValue【消防施設】&#10;有形固定資産減価償却率">
          <a:extLst>
            <a:ext uri="{FF2B5EF4-FFF2-40B4-BE49-F238E27FC236}">
              <a16:creationId xmlns:a16="http://schemas.microsoft.com/office/drawing/2014/main" xmlns="" id="{00000000-0008-0000-0F00-0000A9010000}"/>
            </a:ext>
          </a:extLst>
        </xdr:cNvPr>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26" name="フローチャート: 判断 425">
          <a:extLst>
            <a:ext uri="{FF2B5EF4-FFF2-40B4-BE49-F238E27FC236}">
              <a16:creationId xmlns:a16="http://schemas.microsoft.com/office/drawing/2014/main" xmlns="" id="{00000000-0008-0000-0F00-0000AA010000}"/>
            </a:ext>
          </a:extLst>
        </xdr:cNvPr>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27" name="n_2aveValue【消防施設】&#10;有形固定資産減価償却率">
          <a:extLst>
            <a:ext uri="{FF2B5EF4-FFF2-40B4-BE49-F238E27FC236}">
              <a16:creationId xmlns:a16="http://schemas.microsoft.com/office/drawing/2014/main" xmlns="" id="{00000000-0008-0000-0F00-0000AB010000}"/>
            </a:ext>
          </a:extLst>
        </xdr:cNvPr>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xmlns="" id="{00000000-0008-0000-0F00-0000A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xmlns="" id="{00000000-0008-0000-0F00-0000A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xmlns="" id="{00000000-0008-0000-0F00-0000A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xmlns="" id="{00000000-0008-0000-0F00-0000A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xmlns="" id="{00000000-0008-0000-0F00-0000B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433" name="楕円 432">
          <a:extLst>
            <a:ext uri="{FF2B5EF4-FFF2-40B4-BE49-F238E27FC236}">
              <a16:creationId xmlns:a16="http://schemas.microsoft.com/office/drawing/2014/main" xmlns="" id="{00000000-0008-0000-0F00-0000B1010000}"/>
            </a:ext>
          </a:extLst>
        </xdr:cNvPr>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71138</xdr:rowOff>
    </xdr:from>
    <xdr:ext cx="405111" cy="259045"/>
    <xdr:sp macro="" textlink="">
      <xdr:nvSpPr>
        <xdr:cNvPr id="434" name="n_1mainValue【消防施設】&#10;有形固定資産減価償却率">
          <a:extLst>
            <a:ext uri="{FF2B5EF4-FFF2-40B4-BE49-F238E27FC236}">
              <a16:creationId xmlns:a16="http://schemas.microsoft.com/office/drawing/2014/main" xmlns="" id="{00000000-0008-0000-0F00-0000B2010000}"/>
            </a:ext>
          </a:extLst>
        </xdr:cNvPr>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a:extLst>
            <a:ext uri="{FF2B5EF4-FFF2-40B4-BE49-F238E27FC236}">
              <a16:creationId xmlns:a16="http://schemas.microsoft.com/office/drawing/2014/main" xmlns="" id="{00000000-0008-0000-0F00-0000B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a:extLst>
            <a:ext uri="{FF2B5EF4-FFF2-40B4-BE49-F238E27FC236}">
              <a16:creationId xmlns:a16="http://schemas.microsoft.com/office/drawing/2014/main" xmlns="" id="{00000000-0008-0000-0F00-0000B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a:extLst>
            <a:ext uri="{FF2B5EF4-FFF2-40B4-BE49-F238E27FC236}">
              <a16:creationId xmlns:a16="http://schemas.microsoft.com/office/drawing/2014/main" xmlns="" id="{00000000-0008-0000-0F00-0000B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a:extLst>
            <a:ext uri="{FF2B5EF4-FFF2-40B4-BE49-F238E27FC236}">
              <a16:creationId xmlns:a16="http://schemas.microsoft.com/office/drawing/2014/main" xmlns="" id="{00000000-0008-0000-0F00-0000B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a:extLst>
            <a:ext uri="{FF2B5EF4-FFF2-40B4-BE49-F238E27FC236}">
              <a16:creationId xmlns:a16="http://schemas.microsoft.com/office/drawing/2014/main" xmlns="" id="{00000000-0008-0000-0F00-0000B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a:extLst>
            <a:ext uri="{FF2B5EF4-FFF2-40B4-BE49-F238E27FC236}">
              <a16:creationId xmlns:a16="http://schemas.microsoft.com/office/drawing/2014/main" xmlns="" id="{00000000-0008-0000-0F00-0000B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a:extLst>
            <a:ext uri="{FF2B5EF4-FFF2-40B4-BE49-F238E27FC236}">
              <a16:creationId xmlns:a16="http://schemas.microsoft.com/office/drawing/2014/main" xmlns="" id="{00000000-0008-0000-0F00-0000B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a:extLst>
            <a:ext uri="{FF2B5EF4-FFF2-40B4-BE49-F238E27FC236}">
              <a16:creationId xmlns:a16="http://schemas.microsoft.com/office/drawing/2014/main" xmlns="" id="{00000000-0008-0000-0F00-0000B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3" name="テキスト ボックス 442">
          <a:extLst>
            <a:ext uri="{FF2B5EF4-FFF2-40B4-BE49-F238E27FC236}">
              <a16:creationId xmlns:a16="http://schemas.microsoft.com/office/drawing/2014/main" xmlns="" id="{00000000-0008-0000-0F00-0000B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4" name="直線コネクタ 443">
          <a:extLst>
            <a:ext uri="{FF2B5EF4-FFF2-40B4-BE49-F238E27FC236}">
              <a16:creationId xmlns:a16="http://schemas.microsoft.com/office/drawing/2014/main" xmlns="" id="{00000000-0008-0000-0F00-0000B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5" name="直線コネクタ 444">
          <a:extLst>
            <a:ext uri="{FF2B5EF4-FFF2-40B4-BE49-F238E27FC236}">
              <a16:creationId xmlns:a16="http://schemas.microsoft.com/office/drawing/2014/main" xmlns="" id="{00000000-0008-0000-0F00-0000BD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6" name="テキスト ボックス 445">
          <a:extLst>
            <a:ext uri="{FF2B5EF4-FFF2-40B4-BE49-F238E27FC236}">
              <a16:creationId xmlns:a16="http://schemas.microsoft.com/office/drawing/2014/main" xmlns="" id="{00000000-0008-0000-0F00-0000BE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47" name="直線コネクタ 446">
          <a:extLst>
            <a:ext uri="{FF2B5EF4-FFF2-40B4-BE49-F238E27FC236}">
              <a16:creationId xmlns:a16="http://schemas.microsoft.com/office/drawing/2014/main" xmlns="" id="{00000000-0008-0000-0F00-0000BF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48" name="テキスト ボックス 447">
          <a:extLst>
            <a:ext uri="{FF2B5EF4-FFF2-40B4-BE49-F238E27FC236}">
              <a16:creationId xmlns:a16="http://schemas.microsoft.com/office/drawing/2014/main" xmlns="" id="{00000000-0008-0000-0F00-0000C0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49" name="直線コネクタ 448">
          <a:extLst>
            <a:ext uri="{FF2B5EF4-FFF2-40B4-BE49-F238E27FC236}">
              <a16:creationId xmlns:a16="http://schemas.microsoft.com/office/drawing/2014/main" xmlns="" id="{00000000-0008-0000-0F00-0000C1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0" name="テキスト ボックス 449">
          <a:extLst>
            <a:ext uri="{FF2B5EF4-FFF2-40B4-BE49-F238E27FC236}">
              <a16:creationId xmlns:a16="http://schemas.microsoft.com/office/drawing/2014/main" xmlns="" id="{00000000-0008-0000-0F00-0000C2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1" name="直線コネクタ 450">
          <a:extLst>
            <a:ext uri="{FF2B5EF4-FFF2-40B4-BE49-F238E27FC236}">
              <a16:creationId xmlns:a16="http://schemas.microsoft.com/office/drawing/2014/main" xmlns="" id="{00000000-0008-0000-0F00-0000C3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2" name="テキスト ボックス 451">
          <a:extLst>
            <a:ext uri="{FF2B5EF4-FFF2-40B4-BE49-F238E27FC236}">
              <a16:creationId xmlns:a16="http://schemas.microsoft.com/office/drawing/2014/main" xmlns="" id="{00000000-0008-0000-0F00-0000C4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3" name="直線コネクタ 452">
          <a:extLst>
            <a:ext uri="{FF2B5EF4-FFF2-40B4-BE49-F238E27FC236}">
              <a16:creationId xmlns:a16="http://schemas.microsoft.com/office/drawing/2014/main" xmlns="" id="{00000000-0008-0000-0F00-0000C5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4" name="テキスト ボックス 453">
          <a:extLst>
            <a:ext uri="{FF2B5EF4-FFF2-40B4-BE49-F238E27FC236}">
              <a16:creationId xmlns:a16="http://schemas.microsoft.com/office/drawing/2014/main" xmlns="" id="{00000000-0008-0000-0F00-0000C6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5" name="直線コネクタ 454">
          <a:extLst>
            <a:ext uri="{FF2B5EF4-FFF2-40B4-BE49-F238E27FC236}">
              <a16:creationId xmlns:a16="http://schemas.microsoft.com/office/drawing/2014/main" xmlns="" id="{00000000-0008-0000-0F00-0000C7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6" name="テキスト ボックス 455">
          <a:extLst>
            <a:ext uri="{FF2B5EF4-FFF2-40B4-BE49-F238E27FC236}">
              <a16:creationId xmlns:a16="http://schemas.microsoft.com/office/drawing/2014/main" xmlns="" id="{00000000-0008-0000-0F00-0000C8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7" name="直線コネクタ 456">
          <a:extLst>
            <a:ext uri="{FF2B5EF4-FFF2-40B4-BE49-F238E27FC236}">
              <a16:creationId xmlns:a16="http://schemas.microsoft.com/office/drawing/2014/main" xmlns="" id="{00000000-0008-0000-0F00-0000C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8" name="テキスト ボックス 457">
          <a:extLst>
            <a:ext uri="{FF2B5EF4-FFF2-40B4-BE49-F238E27FC236}">
              <a16:creationId xmlns:a16="http://schemas.microsoft.com/office/drawing/2014/main" xmlns="" id="{00000000-0008-0000-0F00-0000C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9" name="【消防施設】&#10;一人当たり面積グラフ枠">
          <a:extLst>
            <a:ext uri="{FF2B5EF4-FFF2-40B4-BE49-F238E27FC236}">
              <a16:creationId xmlns:a16="http://schemas.microsoft.com/office/drawing/2014/main" xmlns="" id="{00000000-0008-0000-0F00-0000C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60" name="直線コネクタ 459">
          <a:extLst>
            <a:ext uri="{FF2B5EF4-FFF2-40B4-BE49-F238E27FC236}">
              <a16:creationId xmlns:a16="http://schemas.microsoft.com/office/drawing/2014/main" xmlns="" id="{00000000-0008-0000-0F00-0000CC010000}"/>
            </a:ext>
          </a:extLst>
        </xdr:cNvPr>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61" name="【消防施設】&#10;一人当たり面積最小値テキスト">
          <a:extLst>
            <a:ext uri="{FF2B5EF4-FFF2-40B4-BE49-F238E27FC236}">
              <a16:creationId xmlns:a16="http://schemas.microsoft.com/office/drawing/2014/main" xmlns="" id="{00000000-0008-0000-0F00-0000CD010000}"/>
            </a:ext>
          </a:extLst>
        </xdr:cNvPr>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62" name="直線コネクタ 461">
          <a:extLst>
            <a:ext uri="{FF2B5EF4-FFF2-40B4-BE49-F238E27FC236}">
              <a16:creationId xmlns:a16="http://schemas.microsoft.com/office/drawing/2014/main" xmlns="" id="{00000000-0008-0000-0F00-0000CE010000}"/>
            </a:ext>
          </a:extLst>
        </xdr:cNvPr>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63" name="【消防施設】&#10;一人当たり面積最大値テキスト">
          <a:extLst>
            <a:ext uri="{FF2B5EF4-FFF2-40B4-BE49-F238E27FC236}">
              <a16:creationId xmlns:a16="http://schemas.microsoft.com/office/drawing/2014/main" xmlns="" id="{00000000-0008-0000-0F00-0000CF010000}"/>
            </a:ext>
          </a:extLst>
        </xdr:cNvPr>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64" name="直線コネクタ 463">
          <a:extLst>
            <a:ext uri="{FF2B5EF4-FFF2-40B4-BE49-F238E27FC236}">
              <a16:creationId xmlns:a16="http://schemas.microsoft.com/office/drawing/2014/main" xmlns="" id="{00000000-0008-0000-0F00-0000D0010000}"/>
            </a:ext>
          </a:extLst>
        </xdr:cNvPr>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65" name="【消防施設】&#10;一人当たり面積平均値テキスト">
          <a:extLst>
            <a:ext uri="{FF2B5EF4-FFF2-40B4-BE49-F238E27FC236}">
              <a16:creationId xmlns:a16="http://schemas.microsoft.com/office/drawing/2014/main" xmlns="" id="{00000000-0008-0000-0F00-0000D1010000}"/>
            </a:ext>
          </a:extLst>
        </xdr:cNvPr>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66" name="フローチャート: 判断 465">
          <a:extLst>
            <a:ext uri="{FF2B5EF4-FFF2-40B4-BE49-F238E27FC236}">
              <a16:creationId xmlns:a16="http://schemas.microsoft.com/office/drawing/2014/main" xmlns="" id="{00000000-0008-0000-0F00-0000D2010000}"/>
            </a:ext>
          </a:extLst>
        </xdr:cNvPr>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67" name="フローチャート: 判断 466">
          <a:extLst>
            <a:ext uri="{FF2B5EF4-FFF2-40B4-BE49-F238E27FC236}">
              <a16:creationId xmlns:a16="http://schemas.microsoft.com/office/drawing/2014/main" xmlns="" id="{00000000-0008-0000-0F00-0000D3010000}"/>
            </a:ext>
          </a:extLst>
        </xdr:cNvPr>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68" name="n_1aveValue【消防施設】&#10;一人当たり面積">
          <a:extLst>
            <a:ext uri="{FF2B5EF4-FFF2-40B4-BE49-F238E27FC236}">
              <a16:creationId xmlns:a16="http://schemas.microsoft.com/office/drawing/2014/main" xmlns="" id="{00000000-0008-0000-0F00-0000D4010000}"/>
            </a:ext>
          </a:extLst>
        </xdr:cNvPr>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69" name="フローチャート: 判断 468">
          <a:extLst>
            <a:ext uri="{FF2B5EF4-FFF2-40B4-BE49-F238E27FC236}">
              <a16:creationId xmlns:a16="http://schemas.microsoft.com/office/drawing/2014/main" xmlns="" id="{00000000-0008-0000-0F00-0000D5010000}"/>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70" name="n_2aveValue【消防施設】&#10;一人当たり面積">
          <a:extLst>
            <a:ext uri="{FF2B5EF4-FFF2-40B4-BE49-F238E27FC236}">
              <a16:creationId xmlns:a16="http://schemas.microsoft.com/office/drawing/2014/main" xmlns="" id="{00000000-0008-0000-0F00-0000D6010000}"/>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xmlns="" id="{00000000-0008-0000-0F00-0000D7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xmlns="" id="{00000000-0008-0000-0F00-0000D8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xmlns="" id="{00000000-0008-0000-0F00-0000D9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xmlns="" id="{00000000-0008-0000-0F00-0000DA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xmlns="" id="{00000000-0008-0000-0F00-0000DB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57513</xdr:rowOff>
    </xdr:from>
    <xdr:to>
      <xdr:col>112</xdr:col>
      <xdr:colOff>38100</xdr:colOff>
      <xdr:row>85</xdr:row>
      <xdr:rowOff>159113</xdr:rowOff>
    </xdr:to>
    <xdr:sp macro="" textlink="">
      <xdr:nvSpPr>
        <xdr:cNvPr id="476" name="楕円 475">
          <a:extLst>
            <a:ext uri="{FF2B5EF4-FFF2-40B4-BE49-F238E27FC236}">
              <a16:creationId xmlns:a16="http://schemas.microsoft.com/office/drawing/2014/main" xmlns="" id="{00000000-0008-0000-0F00-0000DC010000}"/>
            </a:ext>
          </a:extLst>
        </xdr:cNvPr>
        <xdr:cNvSpPr/>
      </xdr:nvSpPr>
      <xdr:spPr>
        <a:xfrm>
          <a:off x="21272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477" name="n_1mainValue【消防施設】&#10;一人当たり面積">
          <a:extLst>
            <a:ext uri="{FF2B5EF4-FFF2-40B4-BE49-F238E27FC236}">
              <a16:creationId xmlns:a16="http://schemas.microsoft.com/office/drawing/2014/main" xmlns="" id="{00000000-0008-0000-0F00-0000DD010000}"/>
            </a:ext>
          </a:extLst>
        </xdr:cNvPr>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xmlns="" id="{00000000-0008-0000-0F00-0000D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xmlns="" id="{00000000-0008-0000-0F00-0000D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xmlns="" id="{00000000-0008-0000-0F00-0000E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xmlns="" id="{00000000-0008-0000-0F00-0000E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xmlns="" id="{00000000-0008-0000-0F00-0000E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xmlns="" id="{00000000-0008-0000-0F00-0000E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xmlns="" id="{00000000-0008-0000-0F00-0000E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xmlns="" id="{00000000-0008-0000-0F00-0000E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xmlns="" id="{00000000-0008-0000-0F00-0000E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xmlns="" id="{00000000-0008-0000-0F00-0000E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8" name="テキスト ボックス 487">
          <a:extLst>
            <a:ext uri="{FF2B5EF4-FFF2-40B4-BE49-F238E27FC236}">
              <a16:creationId xmlns:a16="http://schemas.microsoft.com/office/drawing/2014/main" xmlns="" id="{00000000-0008-0000-0F00-0000E8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9" name="直線コネクタ 488">
          <a:extLst>
            <a:ext uri="{FF2B5EF4-FFF2-40B4-BE49-F238E27FC236}">
              <a16:creationId xmlns:a16="http://schemas.microsoft.com/office/drawing/2014/main" xmlns="" id="{00000000-0008-0000-0F00-0000E9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0" name="テキスト ボックス 489">
          <a:extLst>
            <a:ext uri="{FF2B5EF4-FFF2-40B4-BE49-F238E27FC236}">
              <a16:creationId xmlns:a16="http://schemas.microsoft.com/office/drawing/2014/main" xmlns="" id="{00000000-0008-0000-0F00-0000EA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1" name="直線コネクタ 490">
          <a:extLst>
            <a:ext uri="{FF2B5EF4-FFF2-40B4-BE49-F238E27FC236}">
              <a16:creationId xmlns:a16="http://schemas.microsoft.com/office/drawing/2014/main" xmlns="" id="{00000000-0008-0000-0F00-0000EB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2" name="テキスト ボックス 491">
          <a:extLst>
            <a:ext uri="{FF2B5EF4-FFF2-40B4-BE49-F238E27FC236}">
              <a16:creationId xmlns:a16="http://schemas.microsoft.com/office/drawing/2014/main" xmlns="" id="{00000000-0008-0000-0F00-0000EC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3" name="直線コネクタ 492">
          <a:extLst>
            <a:ext uri="{FF2B5EF4-FFF2-40B4-BE49-F238E27FC236}">
              <a16:creationId xmlns:a16="http://schemas.microsoft.com/office/drawing/2014/main" xmlns="" id="{00000000-0008-0000-0F00-0000ED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4" name="テキスト ボックス 493">
          <a:extLst>
            <a:ext uri="{FF2B5EF4-FFF2-40B4-BE49-F238E27FC236}">
              <a16:creationId xmlns:a16="http://schemas.microsoft.com/office/drawing/2014/main" xmlns="" id="{00000000-0008-0000-0F00-0000EE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5" name="直線コネクタ 494">
          <a:extLst>
            <a:ext uri="{FF2B5EF4-FFF2-40B4-BE49-F238E27FC236}">
              <a16:creationId xmlns:a16="http://schemas.microsoft.com/office/drawing/2014/main" xmlns="" id="{00000000-0008-0000-0F00-0000EF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6" name="テキスト ボックス 495">
          <a:extLst>
            <a:ext uri="{FF2B5EF4-FFF2-40B4-BE49-F238E27FC236}">
              <a16:creationId xmlns:a16="http://schemas.microsoft.com/office/drawing/2014/main" xmlns="" id="{00000000-0008-0000-0F00-0000F0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a:extLst>
            <a:ext uri="{FF2B5EF4-FFF2-40B4-BE49-F238E27FC236}">
              <a16:creationId xmlns:a16="http://schemas.microsoft.com/office/drawing/2014/main" xmlns="" id="{00000000-0008-0000-0F00-0000F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a:extLst>
            <a:ext uri="{FF2B5EF4-FFF2-40B4-BE49-F238E27FC236}">
              <a16:creationId xmlns:a16="http://schemas.microsoft.com/office/drawing/2014/main" xmlns="" id="{00000000-0008-0000-0F00-0000F2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庁舎】&#10;有形固定資産減価償却率グラフ枠">
          <a:extLst>
            <a:ext uri="{FF2B5EF4-FFF2-40B4-BE49-F238E27FC236}">
              <a16:creationId xmlns:a16="http://schemas.microsoft.com/office/drawing/2014/main" xmlns="" id="{00000000-0008-0000-0F00-0000F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00" name="直線コネクタ 499">
          <a:extLst>
            <a:ext uri="{FF2B5EF4-FFF2-40B4-BE49-F238E27FC236}">
              <a16:creationId xmlns:a16="http://schemas.microsoft.com/office/drawing/2014/main" xmlns="" id="{00000000-0008-0000-0F00-0000F4010000}"/>
            </a:ext>
          </a:extLst>
        </xdr:cNvPr>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01" name="【庁舎】&#10;有形固定資産減価償却率最小値テキスト">
          <a:extLst>
            <a:ext uri="{FF2B5EF4-FFF2-40B4-BE49-F238E27FC236}">
              <a16:creationId xmlns:a16="http://schemas.microsoft.com/office/drawing/2014/main" xmlns="" id="{00000000-0008-0000-0F00-0000F501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02" name="直線コネクタ 501">
          <a:extLst>
            <a:ext uri="{FF2B5EF4-FFF2-40B4-BE49-F238E27FC236}">
              <a16:creationId xmlns:a16="http://schemas.microsoft.com/office/drawing/2014/main" xmlns="" id="{00000000-0008-0000-0F00-0000F601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3" name="【庁舎】&#10;有形固定資産減価償却率最大値テキスト">
          <a:extLst>
            <a:ext uri="{FF2B5EF4-FFF2-40B4-BE49-F238E27FC236}">
              <a16:creationId xmlns:a16="http://schemas.microsoft.com/office/drawing/2014/main" xmlns="" id="{00000000-0008-0000-0F00-0000F701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4" name="直線コネクタ 503">
          <a:extLst>
            <a:ext uri="{FF2B5EF4-FFF2-40B4-BE49-F238E27FC236}">
              <a16:creationId xmlns:a16="http://schemas.microsoft.com/office/drawing/2014/main" xmlns="" id="{00000000-0008-0000-0F00-0000F8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05" name="【庁舎】&#10;有形固定資産減価償却率平均値テキスト">
          <a:extLst>
            <a:ext uri="{FF2B5EF4-FFF2-40B4-BE49-F238E27FC236}">
              <a16:creationId xmlns:a16="http://schemas.microsoft.com/office/drawing/2014/main" xmlns="" id="{00000000-0008-0000-0F00-0000F9010000}"/>
            </a:ext>
          </a:extLst>
        </xdr:cNvPr>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06" name="フローチャート: 判断 505">
          <a:extLst>
            <a:ext uri="{FF2B5EF4-FFF2-40B4-BE49-F238E27FC236}">
              <a16:creationId xmlns:a16="http://schemas.microsoft.com/office/drawing/2014/main" xmlns="" id="{00000000-0008-0000-0F00-0000FA010000}"/>
            </a:ext>
          </a:extLst>
        </xdr:cNvPr>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07" name="フローチャート: 判断 506">
          <a:extLst>
            <a:ext uri="{FF2B5EF4-FFF2-40B4-BE49-F238E27FC236}">
              <a16:creationId xmlns:a16="http://schemas.microsoft.com/office/drawing/2014/main" xmlns="" id="{00000000-0008-0000-0F00-0000FB010000}"/>
            </a:ext>
          </a:extLst>
        </xdr:cNvPr>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508" name="n_1aveValue【庁舎】&#10;有形固定資産減価償却率">
          <a:extLst>
            <a:ext uri="{FF2B5EF4-FFF2-40B4-BE49-F238E27FC236}">
              <a16:creationId xmlns:a16="http://schemas.microsoft.com/office/drawing/2014/main" xmlns="" id="{00000000-0008-0000-0F00-0000FC010000}"/>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09" name="フローチャート: 判断 508">
          <a:extLst>
            <a:ext uri="{FF2B5EF4-FFF2-40B4-BE49-F238E27FC236}">
              <a16:creationId xmlns:a16="http://schemas.microsoft.com/office/drawing/2014/main" xmlns="" id="{00000000-0008-0000-0F00-0000FD010000}"/>
            </a:ext>
          </a:extLst>
        </xdr:cNvPr>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10" name="n_2aveValue【庁舎】&#10;有形固定資産減価償却率">
          <a:extLst>
            <a:ext uri="{FF2B5EF4-FFF2-40B4-BE49-F238E27FC236}">
              <a16:creationId xmlns:a16="http://schemas.microsoft.com/office/drawing/2014/main" xmlns="" id="{00000000-0008-0000-0F00-0000FE010000}"/>
            </a:ext>
          </a:extLst>
        </xdr:cNvPr>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xmlns="" id="{00000000-0008-0000-0F00-0000F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xmlns="" id="{00000000-0008-0000-0F00-00000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xmlns="" id="{00000000-0008-0000-0F00-00000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xmlns="" id="{00000000-0008-0000-0F00-00000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xmlns="" id="{00000000-0008-0000-0F00-00000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41402</xdr:rowOff>
    </xdr:from>
    <xdr:to>
      <xdr:col>81</xdr:col>
      <xdr:colOff>101600</xdr:colOff>
      <xdr:row>103</xdr:row>
      <xdr:rowOff>143002</xdr:rowOff>
    </xdr:to>
    <xdr:sp macro="" textlink="">
      <xdr:nvSpPr>
        <xdr:cNvPr id="516" name="楕円 515">
          <a:extLst>
            <a:ext uri="{FF2B5EF4-FFF2-40B4-BE49-F238E27FC236}">
              <a16:creationId xmlns:a16="http://schemas.microsoft.com/office/drawing/2014/main" xmlns="" id="{00000000-0008-0000-0F00-000004020000}"/>
            </a:ext>
          </a:extLst>
        </xdr:cNvPr>
        <xdr:cNvSpPr/>
      </xdr:nvSpPr>
      <xdr:spPr>
        <a:xfrm>
          <a:off x="15430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159529</xdr:rowOff>
    </xdr:from>
    <xdr:ext cx="405111" cy="259045"/>
    <xdr:sp macro="" textlink="">
      <xdr:nvSpPr>
        <xdr:cNvPr id="517" name="n_1mainValue【庁舎】&#10;有形固定資産減価償却率">
          <a:extLst>
            <a:ext uri="{FF2B5EF4-FFF2-40B4-BE49-F238E27FC236}">
              <a16:creationId xmlns:a16="http://schemas.microsoft.com/office/drawing/2014/main" xmlns="" id="{00000000-0008-0000-0F00-000005020000}"/>
            </a:ext>
          </a:extLst>
        </xdr:cNvPr>
        <xdr:cNvSpPr txBox="1"/>
      </xdr:nvSpPr>
      <xdr:spPr>
        <a:xfrm>
          <a:off x="15266044" y="1747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a:extLst>
            <a:ext uri="{FF2B5EF4-FFF2-40B4-BE49-F238E27FC236}">
              <a16:creationId xmlns:a16="http://schemas.microsoft.com/office/drawing/2014/main" xmlns="" id="{00000000-0008-0000-0F00-00000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a:extLst>
            <a:ext uri="{FF2B5EF4-FFF2-40B4-BE49-F238E27FC236}">
              <a16:creationId xmlns:a16="http://schemas.microsoft.com/office/drawing/2014/main" xmlns="" id="{00000000-0008-0000-0F00-00000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a:extLst>
            <a:ext uri="{FF2B5EF4-FFF2-40B4-BE49-F238E27FC236}">
              <a16:creationId xmlns:a16="http://schemas.microsoft.com/office/drawing/2014/main" xmlns="" id="{00000000-0008-0000-0F00-00000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a:extLst>
            <a:ext uri="{FF2B5EF4-FFF2-40B4-BE49-F238E27FC236}">
              <a16:creationId xmlns:a16="http://schemas.microsoft.com/office/drawing/2014/main" xmlns="" id="{00000000-0008-0000-0F00-00000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a:extLst>
            <a:ext uri="{FF2B5EF4-FFF2-40B4-BE49-F238E27FC236}">
              <a16:creationId xmlns:a16="http://schemas.microsoft.com/office/drawing/2014/main" xmlns="" id="{00000000-0008-0000-0F00-00000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a:extLst>
            <a:ext uri="{FF2B5EF4-FFF2-40B4-BE49-F238E27FC236}">
              <a16:creationId xmlns:a16="http://schemas.microsoft.com/office/drawing/2014/main" xmlns="" id="{00000000-0008-0000-0F00-00000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a:extLst>
            <a:ext uri="{FF2B5EF4-FFF2-40B4-BE49-F238E27FC236}">
              <a16:creationId xmlns:a16="http://schemas.microsoft.com/office/drawing/2014/main" xmlns="" id="{00000000-0008-0000-0F00-00000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a:extLst>
            <a:ext uri="{FF2B5EF4-FFF2-40B4-BE49-F238E27FC236}">
              <a16:creationId xmlns:a16="http://schemas.microsoft.com/office/drawing/2014/main" xmlns="" id="{00000000-0008-0000-0F00-00000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a:extLst>
            <a:ext uri="{FF2B5EF4-FFF2-40B4-BE49-F238E27FC236}">
              <a16:creationId xmlns:a16="http://schemas.microsoft.com/office/drawing/2014/main" xmlns="" id="{00000000-0008-0000-0F00-00000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a:extLst>
            <a:ext uri="{FF2B5EF4-FFF2-40B4-BE49-F238E27FC236}">
              <a16:creationId xmlns:a16="http://schemas.microsoft.com/office/drawing/2014/main" xmlns="" id="{00000000-0008-0000-0F00-00000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8" name="テキスト ボックス 527">
          <a:extLst>
            <a:ext uri="{FF2B5EF4-FFF2-40B4-BE49-F238E27FC236}">
              <a16:creationId xmlns:a16="http://schemas.microsoft.com/office/drawing/2014/main" xmlns="" id="{00000000-0008-0000-0F00-000010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29" name="直線コネクタ 528">
          <a:extLst>
            <a:ext uri="{FF2B5EF4-FFF2-40B4-BE49-F238E27FC236}">
              <a16:creationId xmlns:a16="http://schemas.microsoft.com/office/drawing/2014/main" xmlns="" id="{00000000-0008-0000-0F00-00001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0" name="テキスト ボックス 529">
          <a:extLst>
            <a:ext uri="{FF2B5EF4-FFF2-40B4-BE49-F238E27FC236}">
              <a16:creationId xmlns:a16="http://schemas.microsoft.com/office/drawing/2014/main" xmlns="" id="{00000000-0008-0000-0F00-00001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1" name="直線コネクタ 530">
          <a:extLst>
            <a:ext uri="{FF2B5EF4-FFF2-40B4-BE49-F238E27FC236}">
              <a16:creationId xmlns:a16="http://schemas.microsoft.com/office/drawing/2014/main" xmlns="" id="{00000000-0008-0000-0F00-00001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2" name="テキスト ボックス 531">
          <a:extLst>
            <a:ext uri="{FF2B5EF4-FFF2-40B4-BE49-F238E27FC236}">
              <a16:creationId xmlns:a16="http://schemas.microsoft.com/office/drawing/2014/main" xmlns="" id="{00000000-0008-0000-0F00-00001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3" name="直線コネクタ 532">
          <a:extLst>
            <a:ext uri="{FF2B5EF4-FFF2-40B4-BE49-F238E27FC236}">
              <a16:creationId xmlns:a16="http://schemas.microsoft.com/office/drawing/2014/main" xmlns="" id="{00000000-0008-0000-0F00-00001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4" name="テキスト ボックス 533">
          <a:extLst>
            <a:ext uri="{FF2B5EF4-FFF2-40B4-BE49-F238E27FC236}">
              <a16:creationId xmlns:a16="http://schemas.microsoft.com/office/drawing/2014/main" xmlns="" id="{00000000-0008-0000-0F00-00001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5" name="直線コネクタ 534">
          <a:extLst>
            <a:ext uri="{FF2B5EF4-FFF2-40B4-BE49-F238E27FC236}">
              <a16:creationId xmlns:a16="http://schemas.microsoft.com/office/drawing/2014/main" xmlns="" id="{00000000-0008-0000-0F00-00001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6" name="テキスト ボックス 535">
          <a:extLst>
            <a:ext uri="{FF2B5EF4-FFF2-40B4-BE49-F238E27FC236}">
              <a16:creationId xmlns:a16="http://schemas.microsoft.com/office/drawing/2014/main" xmlns="" id="{00000000-0008-0000-0F00-00001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7" name="直線コネクタ 536">
          <a:extLst>
            <a:ext uri="{FF2B5EF4-FFF2-40B4-BE49-F238E27FC236}">
              <a16:creationId xmlns:a16="http://schemas.microsoft.com/office/drawing/2014/main" xmlns="" id="{00000000-0008-0000-0F00-00001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8" name="テキスト ボックス 537">
          <a:extLst>
            <a:ext uri="{FF2B5EF4-FFF2-40B4-BE49-F238E27FC236}">
              <a16:creationId xmlns:a16="http://schemas.microsoft.com/office/drawing/2014/main" xmlns="" id="{00000000-0008-0000-0F00-00001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9" name="直線コネクタ 538">
          <a:extLst>
            <a:ext uri="{FF2B5EF4-FFF2-40B4-BE49-F238E27FC236}">
              <a16:creationId xmlns:a16="http://schemas.microsoft.com/office/drawing/2014/main" xmlns="" id="{00000000-0008-0000-0F00-00001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0" name="テキスト ボックス 539">
          <a:extLst>
            <a:ext uri="{FF2B5EF4-FFF2-40B4-BE49-F238E27FC236}">
              <a16:creationId xmlns:a16="http://schemas.microsoft.com/office/drawing/2014/main" xmlns="" id="{00000000-0008-0000-0F00-00001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a:extLst>
            <a:ext uri="{FF2B5EF4-FFF2-40B4-BE49-F238E27FC236}">
              <a16:creationId xmlns:a16="http://schemas.microsoft.com/office/drawing/2014/main" xmlns="" id="{00000000-0008-0000-0F00-00001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2" name="テキスト ボックス 541">
          <a:extLst>
            <a:ext uri="{FF2B5EF4-FFF2-40B4-BE49-F238E27FC236}">
              <a16:creationId xmlns:a16="http://schemas.microsoft.com/office/drawing/2014/main" xmlns="" id="{00000000-0008-0000-0F00-00001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庁舎】&#10;一人当たり面積グラフ枠">
          <a:extLst>
            <a:ext uri="{FF2B5EF4-FFF2-40B4-BE49-F238E27FC236}">
              <a16:creationId xmlns:a16="http://schemas.microsoft.com/office/drawing/2014/main" xmlns="" id="{00000000-0008-0000-0F00-00001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44" name="直線コネクタ 543">
          <a:extLst>
            <a:ext uri="{FF2B5EF4-FFF2-40B4-BE49-F238E27FC236}">
              <a16:creationId xmlns:a16="http://schemas.microsoft.com/office/drawing/2014/main" xmlns="" id="{00000000-0008-0000-0F00-000020020000}"/>
            </a:ext>
          </a:extLst>
        </xdr:cNvPr>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45" name="【庁舎】&#10;一人当たり面積最小値テキスト">
          <a:extLst>
            <a:ext uri="{FF2B5EF4-FFF2-40B4-BE49-F238E27FC236}">
              <a16:creationId xmlns:a16="http://schemas.microsoft.com/office/drawing/2014/main" xmlns="" id="{00000000-0008-0000-0F00-00002102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46" name="直線コネクタ 545">
          <a:extLst>
            <a:ext uri="{FF2B5EF4-FFF2-40B4-BE49-F238E27FC236}">
              <a16:creationId xmlns:a16="http://schemas.microsoft.com/office/drawing/2014/main" xmlns="" id="{00000000-0008-0000-0F00-00002202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47" name="【庁舎】&#10;一人当たり面積最大値テキスト">
          <a:extLst>
            <a:ext uri="{FF2B5EF4-FFF2-40B4-BE49-F238E27FC236}">
              <a16:creationId xmlns:a16="http://schemas.microsoft.com/office/drawing/2014/main" xmlns="" id="{00000000-0008-0000-0F00-00002302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48" name="直線コネクタ 547">
          <a:extLst>
            <a:ext uri="{FF2B5EF4-FFF2-40B4-BE49-F238E27FC236}">
              <a16:creationId xmlns:a16="http://schemas.microsoft.com/office/drawing/2014/main" xmlns="" id="{00000000-0008-0000-0F00-00002402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49" name="【庁舎】&#10;一人当たり面積平均値テキスト">
          <a:extLst>
            <a:ext uri="{FF2B5EF4-FFF2-40B4-BE49-F238E27FC236}">
              <a16:creationId xmlns:a16="http://schemas.microsoft.com/office/drawing/2014/main" xmlns="" id="{00000000-0008-0000-0F00-000025020000}"/>
            </a:ext>
          </a:extLst>
        </xdr:cNvPr>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50" name="フローチャート: 判断 549">
          <a:extLst>
            <a:ext uri="{FF2B5EF4-FFF2-40B4-BE49-F238E27FC236}">
              <a16:creationId xmlns:a16="http://schemas.microsoft.com/office/drawing/2014/main" xmlns="" id="{00000000-0008-0000-0F00-000026020000}"/>
            </a:ext>
          </a:extLst>
        </xdr:cNvPr>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51" name="フローチャート: 判断 550">
          <a:extLst>
            <a:ext uri="{FF2B5EF4-FFF2-40B4-BE49-F238E27FC236}">
              <a16:creationId xmlns:a16="http://schemas.microsoft.com/office/drawing/2014/main" xmlns="" id="{00000000-0008-0000-0F00-000027020000}"/>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52" name="n_1aveValue【庁舎】&#10;一人当たり面積">
          <a:extLst>
            <a:ext uri="{FF2B5EF4-FFF2-40B4-BE49-F238E27FC236}">
              <a16:creationId xmlns:a16="http://schemas.microsoft.com/office/drawing/2014/main" xmlns="" id="{00000000-0008-0000-0F00-000028020000}"/>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53" name="フローチャート: 判断 552">
          <a:extLst>
            <a:ext uri="{FF2B5EF4-FFF2-40B4-BE49-F238E27FC236}">
              <a16:creationId xmlns:a16="http://schemas.microsoft.com/office/drawing/2014/main" xmlns="" id="{00000000-0008-0000-0F00-000029020000}"/>
            </a:ext>
          </a:extLst>
        </xdr:cNvPr>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54" name="n_2aveValue【庁舎】&#10;一人当たり面積">
          <a:extLst>
            <a:ext uri="{FF2B5EF4-FFF2-40B4-BE49-F238E27FC236}">
              <a16:creationId xmlns:a16="http://schemas.microsoft.com/office/drawing/2014/main" xmlns="" id="{00000000-0008-0000-0F00-00002A020000}"/>
            </a:ext>
          </a:extLst>
        </xdr:cNvPr>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xmlns="" id="{00000000-0008-0000-0F00-00002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xmlns="" id="{00000000-0008-0000-0F00-00002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xmlns="" id="{00000000-0008-0000-0F00-00002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xmlns="" id="{00000000-0008-0000-0F00-00002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xmlns="" id="{00000000-0008-0000-0F00-00002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4173</xdr:rowOff>
    </xdr:from>
    <xdr:to>
      <xdr:col>112</xdr:col>
      <xdr:colOff>38100</xdr:colOff>
      <xdr:row>106</xdr:row>
      <xdr:rowOff>105773</xdr:rowOff>
    </xdr:to>
    <xdr:sp macro="" textlink="">
      <xdr:nvSpPr>
        <xdr:cNvPr id="560" name="楕円 559">
          <a:extLst>
            <a:ext uri="{FF2B5EF4-FFF2-40B4-BE49-F238E27FC236}">
              <a16:creationId xmlns:a16="http://schemas.microsoft.com/office/drawing/2014/main" xmlns="" id="{00000000-0008-0000-0F00-000030020000}"/>
            </a:ext>
          </a:extLst>
        </xdr:cNvPr>
        <xdr:cNvSpPr/>
      </xdr:nvSpPr>
      <xdr:spPr>
        <a:xfrm>
          <a:off x="2127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96900</xdr:rowOff>
    </xdr:from>
    <xdr:ext cx="469744" cy="259045"/>
    <xdr:sp macro="" textlink="">
      <xdr:nvSpPr>
        <xdr:cNvPr id="561" name="n_1mainValue【庁舎】&#10;一人当たり面積">
          <a:extLst>
            <a:ext uri="{FF2B5EF4-FFF2-40B4-BE49-F238E27FC236}">
              <a16:creationId xmlns:a16="http://schemas.microsoft.com/office/drawing/2014/main" xmlns="" id="{00000000-0008-0000-0F00-000031020000}"/>
            </a:ext>
          </a:extLst>
        </xdr:cNvPr>
        <xdr:cNvSpPr txBox="1"/>
      </xdr:nvSpPr>
      <xdr:spPr>
        <a:xfrm>
          <a:off x="210757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xmlns="" id="{00000000-0008-0000-0F00-00003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xmlns="" id="{00000000-0008-0000-0F00-00003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xmlns="" id="{00000000-0008-0000-0F00-00003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まず、「庁舎」については建築から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２か年で耐震化と併せて大規模改修を行うなど、公共施設としての機能を保持するよう努めている。また、「図書館」についても同様に建築から相当年数が経過しているが、現状では最低限の維持管理を実施するに留まっているが、策定された個別施設計画に基づき随時長寿命化を図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一報で、「市民会館」に位置付けられている文化ホールについては、平成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年度から３か年で屋根・空調等の改修を早い段階から実施し、財政負担の平準化に繋げている。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c r="B1" s="579" t="s">
        <v>72</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60"/>
      <c r="DK1" s="160"/>
      <c r="DL1" s="160"/>
      <c r="DM1" s="160"/>
      <c r="DN1" s="160"/>
      <c r="DO1" s="160"/>
    </row>
    <row r="2" spans="1:119" ht="24.75" thickBot="1">
      <c r="B2" s="161" t="s">
        <v>73</v>
      </c>
      <c r="C2" s="161"/>
      <c r="D2" s="162"/>
    </row>
    <row r="3" spans="1:119" ht="18.75" customHeight="1" thickBot="1">
      <c r="A3" s="160"/>
      <c r="B3" s="580" t="s">
        <v>74</v>
      </c>
      <c r="C3" s="581"/>
      <c r="D3" s="581"/>
      <c r="E3" s="582"/>
      <c r="F3" s="582"/>
      <c r="G3" s="582"/>
      <c r="H3" s="582"/>
      <c r="I3" s="582"/>
      <c r="J3" s="582"/>
      <c r="K3" s="582"/>
      <c r="L3" s="582" t="s">
        <v>75</v>
      </c>
      <c r="M3" s="582"/>
      <c r="N3" s="582"/>
      <c r="O3" s="582"/>
      <c r="P3" s="582"/>
      <c r="Q3" s="582"/>
      <c r="R3" s="585"/>
      <c r="S3" s="585"/>
      <c r="T3" s="585"/>
      <c r="U3" s="585"/>
      <c r="V3" s="586"/>
      <c r="W3" s="479" t="s">
        <v>76</v>
      </c>
      <c r="X3" s="480"/>
      <c r="Y3" s="480"/>
      <c r="Z3" s="480"/>
      <c r="AA3" s="480"/>
      <c r="AB3" s="581"/>
      <c r="AC3" s="585" t="s">
        <v>77</v>
      </c>
      <c r="AD3" s="480"/>
      <c r="AE3" s="480"/>
      <c r="AF3" s="480"/>
      <c r="AG3" s="480"/>
      <c r="AH3" s="480"/>
      <c r="AI3" s="480"/>
      <c r="AJ3" s="480"/>
      <c r="AK3" s="480"/>
      <c r="AL3" s="547"/>
      <c r="AM3" s="479" t="s">
        <v>78</v>
      </c>
      <c r="AN3" s="480"/>
      <c r="AO3" s="480"/>
      <c r="AP3" s="480"/>
      <c r="AQ3" s="480"/>
      <c r="AR3" s="480"/>
      <c r="AS3" s="480"/>
      <c r="AT3" s="480"/>
      <c r="AU3" s="480"/>
      <c r="AV3" s="480"/>
      <c r="AW3" s="480"/>
      <c r="AX3" s="547"/>
      <c r="AY3" s="539" t="s">
        <v>1</v>
      </c>
      <c r="AZ3" s="540"/>
      <c r="BA3" s="540"/>
      <c r="BB3" s="540"/>
      <c r="BC3" s="540"/>
      <c r="BD3" s="540"/>
      <c r="BE3" s="540"/>
      <c r="BF3" s="540"/>
      <c r="BG3" s="540"/>
      <c r="BH3" s="540"/>
      <c r="BI3" s="540"/>
      <c r="BJ3" s="540"/>
      <c r="BK3" s="540"/>
      <c r="BL3" s="540"/>
      <c r="BM3" s="589"/>
      <c r="BN3" s="479" t="s">
        <v>79</v>
      </c>
      <c r="BO3" s="480"/>
      <c r="BP3" s="480"/>
      <c r="BQ3" s="480"/>
      <c r="BR3" s="480"/>
      <c r="BS3" s="480"/>
      <c r="BT3" s="480"/>
      <c r="BU3" s="547"/>
      <c r="BV3" s="479" t="s">
        <v>80</v>
      </c>
      <c r="BW3" s="480"/>
      <c r="BX3" s="480"/>
      <c r="BY3" s="480"/>
      <c r="BZ3" s="480"/>
      <c r="CA3" s="480"/>
      <c r="CB3" s="480"/>
      <c r="CC3" s="547"/>
      <c r="CD3" s="539" t="s">
        <v>1</v>
      </c>
      <c r="CE3" s="540"/>
      <c r="CF3" s="540"/>
      <c r="CG3" s="540"/>
      <c r="CH3" s="540"/>
      <c r="CI3" s="540"/>
      <c r="CJ3" s="540"/>
      <c r="CK3" s="540"/>
      <c r="CL3" s="540"/>
      <c r="CM3" s="540"/>
      <c r="CN3" s="540"/>
      <c r="CO3" s="540"/>
      <c r="CP3" s="540"/>
      <c r="CQ3" s="540"/>
      <c r="CR3" s="540"/>
      <c r="CS3" s="589"/>
      <c r="CT3" s="479" t="s">
        <v>81</v>
      </c>
      <c r="CU3" s="480"/>
      <c r="CV3" s="480"/>
      <c r="CW3" s="480"/>
      <c r="CX3" s="480"/>
      <c r="CY3" s="480"/>
      <c r="CZ3" s="480"/>
      <c r="DA3" s="547"/>
      <c r="DB3" s="479" t="s">
        <v>82</v>
      </c>
      <c r="DC3" s="480"/>
      <c r="DD3" s="480"/>
      <c r="DE3" s="480"/>
      <c r="DF3" s="480"/>
      <c r="DG3" s="480"/>
      <c r="DH3" s="480"/>
      <c r="DI3" s="547"/>
    </row>
    <row r="4" spans="1:119" ht="18.75" customHeight="1">
      <c r="A4" s="160"/>
      <c r="B4" s="555"/>
      <c r="C4" s="556"/>
      <c r="D4" s="556"/>
      <c r="E4" s="557"/>
      <c r="F4" s="557"/>
      <c r="G4" s="557"/>
      <c r="H4" s="557"/>
      <c r="I4" s="557"/>
      <c r="J4" s="557"/>
      <c r="K4" s="557"/>
      <c r="L4" s="557"/>
      <c r="M4" s="557"/>
      <c r="N4" s="557"/>
      <c r="O4" s="557"/>
      <c r="P4" s="557"/>
      <c r="Q4" s="557"/>
      <c r="R4" s="561"/>
      <c r="S4" s="561"/>
      <c r="T4" s="561"/>
      <c r="U4" s="561"/>
      <c r="V4" s="562"/>
      <c r="W4" s="548"/>
      <c r="X4" s="362"/>
      <c r="Y4" s="362"/>
      <c r="Z4" s="362"/>
      <c r="AA4" s="362"/>
      <c r="AB4" s="556"/>
      <c r="AC4" s="561"/>
      <c r="AD4" s="362"/>
      <c r="AE4" s="362"/>
      <c r="AF4" s="362"/>
      <c r="AG4" s="362"/>
      <c r="AH4" s="362"/>
      <c r="AI4" s="362"/>
      <c r="AJ4" s="362"/>
      <c r="AK4" s="362"/>
      <c r="AL4" s="549"/>
      <c r="AM4" s="506"/>
      <c r="AN4" s="416"/>
      <c r="AO4" s="416"/>
      <c r="AP4" s="416"/>
      <c r="AQ4" s="416"/>
      <c r="AR4" s="416"/>
      <c r="AS4" s="416"/>
      <c r="AT4" s="416"/>
      <c r="AU4" s="416"/>
      <c r="AV4" s="416"/>
      <c r="AW4" s="416"/>
      <c r="AX4" s="588"/>
      <c r="AY4" s="392" t="s">
        <v>83</v>
      </c>
      <c r="AZ4" s="393"/>
      <c r="BA4" s="393"/>
      <c r="BB4" s="393"/>
      <c r="BC4" s="393"/>
      <c r="BD4" s="393"/>
      <c r="BE4" s="393"/>
      <c r="BF4" s="393"/>
      <c r="BG4" s="393"/>
      <c r="BH4" s="393"/>
      <c r="BI4" s="393"/>
      <c r="BJ4" s="393"/>
      <c r="BK4" s="393"/>
      <c r="BL4" s="393"/>
      <c r="BM4" s="394"/>
      <c r="BN4" s="395">
        <v>4852991</v>
      </c>
      <c r="BO4" s="396"/>
      <c r="BP4" s="396"/>
      <c r="BQ4" s="396"/>
      <c r="BR4" s="396"/>
      <c r="BS4" s="396"/>
      <c r="BT4" s="396"/>
      <c r="BU4" s="397"/>
      <c r="BV4" s="395">
        <v>4955940</v>
      </c>
      <c r="BW4" s="396"/>
      <c r="BX4" s="396"/>
      <c r="BY4" s="396"/>
      <c r="BZ4" s="396"/>
      <c r="CA4" s="396"/>
      <c r="CB4" s="396"/>
      <c r="CC4" s="397"/>
      <c r="CD4" s="573" t="s">
        <v>84</v>
      </c>
      <c r="CE4" s="574"/>
      <c r="CF4" s="574"/>
      <c r="CG4" s="574"/>
      <c r="CH4" s="574"/>
      <c r="CI4" s="574"/>
      <c r="CJ4" s="574"/>
      <c r="CK4" s="574"/>
      <c r="CL4" s="574"/>
      <c r="CM4" s="574"/>
      <c r="CN4" s="574"/>
      <c r="CO4" s="574"/>
      <c r="CP4" s="574"/>
      <c r="CQ4" s="574"/>
      <c r="CR4" s="574"/>
      <c r="CS4" s="575"/>
      <c r="CT4" s="576">
        <v>2.5</v>
      </c>
      <c r="CU4" s="577"/>
      <c r="CV4" s="577"/>
      <c r="CW4" s="577"/>
      <c r="CX4" s="577"/>
      <c r="CY4" s="577"/>
      <c r="CZ4" s="577"/>
      <c r="DA4" s="578"/>
      <c r="DB4" s="576">
        <v>2.9</v>
      </c>
      <c r="DC4" s="577"/>
      <c r="DD4" s="577"/>
      <c r="DE4" s="577"/>
      <c r="DF4" s="577"/>
      <c r="DG4" s="577"/>
      <c r="DH4" s="577"/>
      <c r="DI4" s="578"/>
    </row>
    <row r="5" spans="1:119" ht="18.75" customHeight="1">
      <c r="A5" s="160"/>
      <c r="B5" s="583"/>
      <c r="C5" s="417"/>
      <c r="D5" s="417"/>
      <c r="E5" s="584"/>
      <c r="F5" s="584"/>
      <c r="G5" s="584"/>
      <c r="H5" s="584"/>
      <c r="I5" s="584"/>
      <c r="J5" s="584"/>
      <c r="K5" s="584"/>
      <c r="L5" s="584"/>
      <c r="M5" s="584"/>
      <c r="N5" s="584"/>
      <c r="O5" s="584"/>
      <c r="P5" s="584"/>
      <c r="Q5" s="584"/>
      <c r="R5" s="415"/>
      <c r="S5" s="415"/>
      <c r="T5" s="415"/>
      <c r="U5" s="415"/>
      <c r="V5" s="587"/>
      <c r="W5" s="506"/>
      <c r="X5" s="416"/>
      <c r="Y5" s="416"/>
      <c r="Z5" s="416"/>
      <c r="AA5" s="416"/>
      <c r="AB5" s="417"/>
      <c r="AC5" s="415"/>
      <c r="AD5" s="416"/>
      <c r="AE5" s="416"/>
      <c r="AF5" s="416"/>
      <c r="AG5" s="416"/>
      <c r="AH5" s="416"/>
      <c r="AI5" s="416"/>
      <c r="AJ5" s="416"/>
      <c r="AK5" s="416"/>
      <c r="AL5" s="588"/>
      <c r="AM5" s="469" t="s">
        <v>85</v>
      </c>
      <c r="AN5" s="374"/>
      <c r="AO5" s="374"/>
      <c r="AP5" s="374"/>
      <c r="AQ5" s="374"/>
      <c r="AR5" s="374"/>
      <c r="AS5" s="374"/>
      <c r="AT5" s="375"/>
      <c r="AU5" s="457" t="s">
        <v>86</v>
      </c>
      <c r="AV5" s="458"/>
      <c r="AW5" s="458"/>
      <c r="AX5" s="458"/>
      <c r="AY5" s="380" t="s">
        <v>87</v>
      </c>
      <c r="AZ5" s="381"/>
      <c r="BA5" s="381"/>
      <c r="BB5" s="381"/>
      <c r="BC5" s="381"/>
      <c r="BD5" s="381"/>
      <c r="BE5" s="381"/>
      <c r="BF5" s="381"/>
      <c r="BG5" s="381"/>
      <c r="BH5" s="381"/>
      <c r="BI5" s="381"/>
      <c r="BJ5" s="381"/>
      <c r="BK5" s="381"/>
      <c r="BL5" s="381"/>
      <c r="BM5" s="382"/>
      <c r="BN5" s="400">
        <v>4765097</v>
      </c>
      <c r="BO5" s="401"/>
      <c r="BP5" s="401"/>
      <c r="BQ5" s="401"/>
      <c r="BR5" s="401"/>
      <c r="BS5" s="401"/>
      <c r="BT5" s="401"/>
      <c r="BU5" s="402"/>
      <c r="BV5" s="400">
        <v>4759607</v>
      </c>
      <c r="BW5" s="401"/>
      <c r="BX5" s="401"/>
      <c r="BY5" s="401"/>
      <c r="BZ5" s="401"/>
      <c r="CA5" s="401"/>
      <c r="CB5" s="401"/>
      <c r="CC5" s="402"/>
      <c r="CD5" s="409" t="s">
        <v>88</v>
      </c>
      <c r="CE5" s="410"/>
      <c r="CF5" s="410"/>
      <c r="CG5" s="410"/>
      <c r="CH5" s="410"/>
      <c r="CI5" s="410"/>
      <c r="CJ5" s="410"/>
      <c r="CK5" s="410"/>
      <c r="CL5" s="410"/>
      <c r="CM5" s="410"/>
      <c r="CN5" s="410"/>
      <c r="CO5" s="410"/>
      <c r="CP5" s="410"/>
      <c r="CQ5" s="410"/>
      <c r="CR5" s="410"/>
      <c r="CS5" s="411"/>
      <c r="CT5" s="370">
        <v>88.9</v>
      </c>
      <c r="CU5" s="371"/>
      <c r="CV5" s="371"/>
      <c r="CW5" s="371"/>
      <c r="CX5" s="371"/>
      <c r="CY5" s="371"/>
      <c r="CZ5" s="371"/>
      <c r="DA5" s="372"/>
      <c r="DB5" s="370">
        <v>85.3</v>
      </c>
      <c r="DC5" s="371"/>
      <c r="DD5" s="371"/>
      <c r="DE5" s="371"/>
      <c r="DF5" s="371"/>
      <c r="DG5" s="371"/>
      <c r="DH5" s="371"/>
      <c r="DI5" s="372"/>
    </row>
    <row r="6" spans="1:119" ht="18.75" customHeight="1">
      <c r="A6" s="160"/>
      <c r="B6" s="553" t="s">
        <v>89</v>
      </c>
      <c r="C6" s="414"/>
      <c r="D6" s="414"/>
      <c r="E6" s="554"/>
      <c r="F6" s="554"/>
      <c r="G6" s="554"/>
      <c r="H6" s="554"/>
      <c r="I6" s="554"/>
      <c r="J6" s="554"/>
      <c r="K6" s="554"/>
      <c r="L6" s="554" t="s">
        <v>90</v>
      </c>
      <c r="M6" s="554"/>
      <c r="N6" s="554"/>
      <c r="O6" s="554"/>
      <c r="P6" s="554"/>
      <c r="Q6" s="554"/>
      <c r="R6" s="438"/>
      <c r="S6" s="438"/>
      <c r="T6" s="438"/>
      <c r="U6" s="438"/>
      <c r="V6" s="560"/>
      <c r="W6" s="491" t="s">
        <v>91</v>
      </c>
      <c r="X6" s="413"/>
      <c r="Y6" s="413"/>
      <c r="Z6" s="413"/>
      <c r="AA6" s="413"/>
      <c r="AB6" s="414"/>
      <c r="AC6" s="565" t="s">
        <v>92</v>
      </c>
      <c r="AD6" s="566"/>
      <c r="AE6" s="566"/>
      <c r="AF6" s="566"/>
      <c r="AG6" s="566"/>
      <c r="AH6" s="566"/>
      <c r="AI6" s="566"/>
      <c r="AJ6" s="566"/>
      <c r="AK6" s="566"/>
      <c r="AL6" s="567"/>
      <c r="AM6" s="469" t="s">
        <v>93</v>
      </c>
      <c r="AN6" s="374"/>
      <c r="AO6" s="374"/>
      <c r="AP6" s="374"/>
      <c r="AQ6" s="374"/>
      <c r="AR6" s="374"/>
      <c r="AS6" s="374"/>
      <c r="AT6" s="375"/>
      <c r="AU6" s="457" t="s">
        <v>94</v>
      </c>
      <c r="AV6" s="458"/>
      <c r="AW6" s="458"/>
      <c r="AX6" s="458"/>
      <c r="AY6" s="380" t="s">
        <v>95</v>
      </c>
      <c r="AZ6" s="381"/>
      <c r="BA6" s="381"/>
      <c r="BB6" s="381"/>
      <c r="BC6" s="381"/>
      <c r="BD6" s="381"/>
      <c r="BE6" s="381"/>
      <c r="BF6" s="381"/>
      <c r="BG6" s="381"/>
      <c r="BH6" s="381"/>
      <c r="BI6" s="381"/>
      <c r="BJ6" s="381"/>
      <c r="BK6" s="381"/>
      <c r="BL6" s="381"/>
      <c r="BM6" s="382"/>
      <c r="BN6" s="400">
        <v>87894</v>
      </c>
      <c r="BO6" s="401"/>
      <c r="BP6" s="401"/>
      <c r="BQ6" s="401"/>
      <c r="BR6" s="401"/>
      <c r="BS6" s="401"/>
      <c r="BT6" s="401"/>
      <c r="BU6" s="402"/>
      <c r="BV6" s="400">
        <v>196333</v>
      </c>
      <c r="BW6" s="401"/>
      <c r="BX6" s="401"/>
      <c r="BY6" s="401"/>
      <c r="BZ6" s="401"/>
      <c r="CA6" s="401"/>
      <c r="CB6" s="401"/>
      <c r="CC6" s="402"/>
      <c r="CD6" s="409" t="s">
        <v>96</v>
      </c>
      <c r="CE6" s="410"/>
      <c r="CF6" s="410"/>
      <c r="CG6" s="410"/>
      <c r="CH6" s="410"/>
      <c r="CI6" s="410"/>
      <c r="CJ6" s="410"/>
      <c r="CK6" s="410"/>
      <c r="CL6" s="410"/>
      <c r="CM6" s="410"/>
      <c r="CN6" s="410"/>
      <c r="CO6" s="410"/>
      <c r="CP6" s="410"/>
      <c r="CQ6" s="410"/>
      <c r="CR6" s="410"/>
      <c r="CS6" s="411"/>
      <c r="CT6" s="550">
        <v>92.7</v>
      </c>
      <c r="CU6" s="551"/>
      <c r="CV6" s="551"/>
      <c r="CW6" s="551"/>
      <c r="CX6" s="551"/>
      <c r="CY6" s="551"/>
      <c r="CZ6" s="551"/>
      <c r="DA6" s="552"/>
      <c r="DB6" s="550">
        <v>88.9</v>
      </c>
      <c r="DC6" s="551"/>
      <c r="DD6" s="551"/>
      <c r="DE6" s="551"/>
      <c r="DF6" s="551"/>
      <c r="DG6" s="551"/>
      <c r="DH6" s="551"/>
      <c r="DI6" s="552"/>
    </row>
    <row r="7" spans="1:119" ht="18.75" customHeight="1">
      <c r="A7" s="160"/>
      <c r="B7" s="555"/>
      <c r="C7" s="556"/>
      <c r="D7" s="556"/>
      <c r="E7" s="557"/>
      <c r="F7" s="557"/>
      <c r="G7" s="557"/>
      <c r="H7" s="557"/>
      <c r="I7" s="557"/>
      <c r="J7" s="557"/>
      <c r="K7" s="557"/>
      <c r="L7" s="557"/>
      <c r="M7" s="557"/>
      <c r="N7" s="557"/>
      <c r="O7" s="557"/>
      <c r="P7" s="557"/>
      <c r="Q7" s="557"/>
      <c r="R7" s="561"/>
      <c r="S7" s="561"/>
      <c r="T7" s="561"/>
      <c r="U7" s="561"/>
      <c r="V7" s="562"/>
      <c r="W7" s="548"/>
      <c r="X7" s="362"/>
      <c r="Y7" s="362"/>
      <c r="Z7" s="362"/>
      <c r="AA7" s="362"/>
      <c r="AB7" s="556"/>
      <c r="AC7" s="568"/>
      <c r="AD7" s="363"/>
      <c r="AE7" s="363"/>
      <c r="AF7" s="363"/>
      <c r="AG7" s="363"/>
      <c r="AH7" s="363"/>
      <c r="AI7" s="363"/>
      <c r="AJ7" s="363"/>
      <c r="AK7" s="363"/>
      <c r="AL7" s="569"/>
      <c r="AM7" s="469" t="s">
        <v>97</v>
      </c>
      <c r="AN7" s="374"/>
      <c r="AO7" s="374"/>
      <c r="AP7" s="374"/>
      <c r="AQ7" s="374"/>
      <c r="AR7" s="374"/>
      <c r="AS7" s="374"/>
      <c r="AT7" s="375"/>
      <c r="AU7" s="457" t="s">
        <v>86</v>
      </c>
      <c r="AV7" s="458"/>
      <c r="AW7" s="458"/>
      <c r="AX7" s="458"/>
      <c r="AY7" s="380" t="s">
        <v>98</v>
      </c>
      <c r="AZ7" s="381"/>
      <c r="BA7" s="381"/>
      <c r="BB7" s="381"/>
      <c r="BC7" s="381"/>
      <c r="BD7" s="381"/>
      <c r="BE7" s="381"/>
      <c r="BF7" s="381"/>
      <c r="BG7" s="381"/>
      <c r="BH7" s="381"/>
      <c r="BI7" s="381"/>
      <c r="BJ7" s="381"/>
      <c r="BK7" s="381"/>
      <c r="BL7" s="381"/>
      <c r="BM7" s="382"/>
      <c r="BN7" s="400">
        <v>14957</v>
      </c>
      <c r="BO7" s="401"/>
      <c r="BP7" s="401"/>
      <c r="BQ7" s="401"/>
      <c r="BR7" s="401"/>
      <c r="BS7" s="401"/>
      <c r="BT7" s="401"/>
      <c r="BU7" s="402"/>
      <c r="BV7" s="400">
        <v>111654</v>
      </c>
      <c r="BW7" s="401"/>
      <c r="BX7" s="401"/>
      <c r="BY7" s="401"/>
      <c r="BZ7" s="401"/>
      <c r="CA7" s="401"/>
      <c r="CB7" s="401"/>
      <c r="CC7" s="402"/>
      <c r="CD7" s="409" t="s">
        <v>99</v>
      </c>
      <c r="CE7" s="410"/>
      <c r="CF7" s="410"/>
      <c r="CG7" s="410"/>
      <c r="CH7" s="410"/>
      <c r="CI7" s="410"/>
      <c r="CJ7" s="410"/>
      <c r="CK7" s="410"/>
      <c r="CL7" s="410"/>
      <c r="CM7" s="410"/>
      <c r="CN7" s="410"/>
      <c r="CO7" s="410"/>
      <c r="CP7" s="410"/>
      <c r="CQ7" s="410"/>
      <c r="CR7" s="410"/>
      <c r="CS7" s="411"/>
      <c r="CT7" s="400">
        <v>2878111</v>
      </c>
      <c r="CU7" s="401"/>
      <c r="CV7" s="401"/>
      <c r="CW7" s="401"/>
      <c r="CX7" s="401"/>
      <c r="CY7" s="401"/>
      <c r="CZ7" s="401"/>
      <c r="DA7" s="402"/>
      <c r="DB7" s="400">
        <v>2891185</v>
      </c>
      <c r="DC7" s="401"/>
      <c r="DD7" s="401"/>
      <c r="DE7" s="401"/>
      <c r="DF7" s="401"/>
      <c r="DG7" s="401"/>
      <c r="DH7" s="401"/>
      <c r="DI7" s="402"/>
    </row>
    <row r="8" spans="1:119" ht="18.75" customHeight="1" thickBot="1">
      <c r="A8" s="160"/>
      <c r="B8" s="558"/>
      <c r="C8" s="492"/>
      <c r="D8" s="492"/>
      <c r="E8" s="559"/>
      <c r="F8" s="559"/>
      <c r="G8" s="559"/>
      <c r="H8" s="559"/>
      <c r="I8" s="559"/>
      <c r="J8" s="559"/>
      <c r="K8" s="559"/>
      <c r="L8" s="559"/>
      <c r="M8" s="559"/>
      <c r="N8" s="559"/>
      <c r="O8" s="559"/>
      <c r="P8" s="559"/>
      <c r="Q8" s="559"/>
      <c r="R8" s="563"/>
      <c r="S8" s="563"/>
      <c r="T8" s="563"/>
      <c r="U8" s="563"/>
      <c r="V8" s="564"/>
      <c r="W8" s="481"/>
      <c r="X8" s="482"/>
      <c r="Y8" s="482"/>
      <c r="Z8" s="482"/>
      <c r="AA8" s="482"/>
      <c r="AB8" s="492"/>
      <c r="AC8" s="570"/>
      <c r="AD8" s="571"/>
      <c r="AE8" s="571"/>
      <c r="AF8" s="571"/>
      <c r="AG8" s="571"/>
      <c r="AH8" s="571"/>
      <c r="AI8" s="571"/>
      <c r="AJ8" s="571"/>
      <c r="AK8" s="571"/>
      <c r="AL8" s="572"/>
      <c r="AM8" s="469" t="s">
        <v>100</v>
      </c>
      <c r="AN8" s="374"/>
      <c r="AO8" s="374"/>
      <c r="AP8" s="374"/>
      <c r="AQ8" s="374"/>
      <c r="AR8" s="374"/>
      <c r="AS8" s="374"/>
      <c r="AT8" s="375"/>
      <c r="AU8" s="457" t="s">
        <v>86</v>
      </c>
      <c r="AV8" s="458"/>
      <c r="AW8" s="458"/>
      <c r="AX8" s="458"/>
      <c r="AY8" s="380" t="s">
        <v>101</v>
      </c>
      <c r="AZ8" s="381"/>
      <c r="BA8" s="381"/>
      <c r="BB8" s="381"/>
      <c r="BC8" s="381"/>
      <c r="BD8" s="381"/>
      <c r="BE8" s="381"/>
      <c r="BF8" s="381"/>
      <c r="BG8" s="381"/>
      <c r="BH8" s="381"/>
      <c r="BI8" s="381"/>
      <c r="BJ8" s="381"/>
      <c r="BK8" s="381"/>
      <c r="BL8" s="381"/>
      <c r="BM8" s="382"/>
      <c r="BN8" s="400">
        <v>72937</v>
      </c>
      <c r="BO8" s="401"/>
      <c r="BP8" s="401"/>
      <c r="BQ8" s="401"/>
      <c r="BR8" s="401"/>
      <c r="BS8" s="401"/>
      <c r="BT8" s="401"/>
      <c r="BU8" s="402"/>
      <c r="BV8" s="400">
        <v>84679</v>
      </c>
      <c r="BW8" s="401"/>
      <c r="BX8" s="401"/>
      <c r="BY8" s="401"/>
      <c r="BZ8" s="401"/>
      <c r="CA8" s="401"/>
      <c r="CB8" s="401"/>
      <c r="CC8" s="402"/>
      <c r="CD8" s="409" t="s">
        <v>102</v>
      </c>
      <c r="CE8" s="410"/>
      <c r="CF8" s="410"/>
      <c r="CG8" s="410"/>
      <c r="CH8" s="410"/>
      <c r="CI8" s="410"/>
      <c r="CJ8" s="410"/>
      <c r="CK8" s="410"/>
      <c r="CL8" s="410"/>
      <c r="CM8" s="410"/>
      <c r="CN8" s="410"/>
      <c r="CO8" s="410"/>
      <c r="CP8" s="410"/>
      <c r="CQ8" s="410"/>
      <c r="CR8" s="410"/>
      <c r="CS8" s="411"/>
      <c r="CT8" s="513">
        <v>0.24</v>
      </c>
      <c r="CU8" s="514"/>
      <c r="CV8" s="514"/>
      <c r="CW8" s="514"/>
      <c r="CX8" s="514"/>
      <c r="CY8" s="514"/>
      <c r="CZ8" s="514"/>
      <c r="DA8" s="515"/>
      <c r="DB8" s="513">
        <v>0.24</v>
      </c>
      <c r="DC8" s="514"/>
      <c r="DD8" s="514"/>
      <c r="DE8" s="514"/>
      <c r="DF8" s="514"/>
      <c r="DG8" s="514"/>
      <c r="DH8" s="514"/>
      <c r="DI8" s="515"/>
    </row>
    <row r="9" spans="1:119" ht="18.75" customHeight="1" thickBot="1">
      <c r="A9" s="160"/>
      <c r="B9" s="539" t="s">
        <v>103</v>
      </c>
      <c r="C9" s="540"/>
      <c r="D9" s="540"/>
      <c r="E9" s="540"/>
      <c r="F9" s="540"/>
      <c r="G9" s="540"/>
      <c r="H9" s="540"/>
      <c r="I9" s="540"/>
      <c r="J9" s="540"/>
      <c r="K9" s="463"/>
      <c r="L9" s="541" t="s">
        <v>104</v>
      </c>
      <c r="M9" s="542"/>
      <c r="N9" s="542"/>
      <c r="O9" s="542"/>
      <c r="P9" s="542"/>
      <c r="Q9" s="543"/>
      <c r="R9" s="544">
        <v>6490</v>
      </c>
      <c r="S9" s="545"/>
      <c r="T9" s="545"/>
      <c r="U9" s="545"/>
      <c r="V9" s="546"/>
      <c r="W9" s="479" t="s">
        <v>105</v>
      </c>
      <c r="X9" s="480"/>
      <c r="Y9" s="480"/>
      <c r="Z9" s="480"/>
      <c r="AA9" s="480"/>
      <c r="AB9" s="480"/>
      <c r="AC9" s="480"/>
      <c r="AD9" s="480"/>
      <c r="AE9" s="480"/>
      <c r="AF9" s="480"/>
      <c r="AG9" s="480"/>
      <c r="AH9" s="480"/>
      <c r="AI9" s="480"/>
      <c r="AJ9" s="480"/>
      <c r="AK9" s="480"/>
      <c r="AL9" s="547"/>
      <c r="AM9" s="469" t="s">
        <v>106</v>
      </c>
      <c r="AN9" s="374"/>
      <c r="AO9" s="374"/>
      <c r="AP9" s="374"/>
      <c r="AQ9" s="374"/>
      <c r="AR9" s="374"/>
      <c r="AS9" s="374"/>
      <c r="AT9" s="375"/>
      <c r="AU9" s="457" t="s">
        <v>86</v>
      </c>
      <c r="AV9" s="458"/>
      <c r="AW9" s="458"/>
      <c r="AX9" s="458"/>
      <c r="AY9" s="380" t="s">
        <v>107</v>
      </c>
      <c r="AZ9" s="381"/>
      <c r="BA9" s="381"/>
      <c r="BB9" s="381"/>
      <c r="BC9" s="381"/>
      <c r="BD9" s="381"/>
      <c r="BE9" s="381"/>
      <c r="BF9" s="381"/>
      <c r="BG9" s="381"/>
      <c r="BH9" s="381"/>
      <c r="BI9" s="381"/>
      <c r="BJ9" s="381"/>
      <c r="BK9" s="381"/>
      <c r="BL9" s="381"/>
      <c r="BM9" s="382"/>
      <c r="BN9" s="400">
        <v>-11742</v>
      </c>
      <c r="BO9" s="401"/>
      <c r="BP9" s="401"/>
      <c r="BQ9" s="401"/>
      <c r="BR9" s="401"/>
      <c r="BS9" s="401"/>
      <c r="BT9" s="401"/>
      <c r="BU9" s="402"/>
      <c r="BV9" s="400">
        <v>3741</v>
      </c>
      <c r="BW9" s="401"/>
      <c r="BX9" s="401"/>
      <c r="BY9" s="401"/>
      <c r="BZ9" s="401"/>
      <c r="CA9" s="401"/>
      <c r="CB9" s="401"/>
      <c r="CC9" s="402"/>
      <c r="CD9" s="409" t="s">
        <v>108</v>
      </c>
      <c r="CE9" s="410"/>
      <c r="CF9" s="410"/>
      <c r="CG9" s="410"/>
      <c r="CH9" s="410"/>
      <c r="CI9" s="410"/>
      <c r="CJ9" s="410"/>
      <c r="CK9" s="410"/>
      <c r="CL9" s="410"/>
      <c r="CM9" s="410"/>
      <c r="CN9" s="410"/>
      <c r="CO9" s="410"/>
      <c r="CP9" s="410"/>
      <c r="CQ9" s="410"/>
      <c r="CR9" s="410"/>
      <c r="CS9" s="411"/>
      <c r="CT9" s="370">
        <v>15.6</v>
      </c>
      <c r="CU9" s="371"/>
      <c r="CV9" s="371"/>
      <c r="CW9" s="371"/>
      <c r="CX9" s="371"/>
      <c r="CY9" s="371"/>
      <c r="CZ9" s="371"/>
      <c r="DA9" s="372"/>
      <c r="DB9" s="370">
        <v>12.7</v>
      </c>
      <c r="DC9" s="371"/>
      <c r="DD9" s="371"/>
      <c r="DE9" s="371"/>
      <c r="DF9" s="371"/>
      <c r="DG9" s="371"/>
      <c r="DH9" s="371"/>
      <c r="DI9" s="372"/>
    </row>
    <row r="10" spans="1:119" ht="18.75" customHeight="1" thickBot="1">
      <c r="A10" s="160"/>
      <c r="B10" s="539"/>
      <c r="C10" s="540"/>
      <c r="D10" s="540"/>
      <c r="E10" s="540"/>
      <c r="F10" s="540"/>
      <c r="G10" s="540"/>
      <c r="H10" s="540"/>
      <c r="I10" s="540"/>
      <c r="J10" s="540"/>
      <c r="K10" s="463"/>
      <c r="L10" s="373" t="s">
        <v>109</v>
      </c>
      <c r="M10" s="374"/>
      <c r="N10" s="374"/>
      <c r="O10" s="374"/>
      <c r="P10" s="374"/>
      <c r="Q10" s="375"/>
      <c r="R10" s="376">
        <v>7015</v>
      </c>
      <c r="S10" s="377"/>
      <c r="T10" s="377"/>
      <c r="U10" s="377"/>
      <c r="V10" s="379"/>
      <c r="W10" s="548"/>
      <c r="X10" s="362"/>
      <c r="Y10" s="362"/>
      <c r="Z10" s="362"/>
      <c r="AA10" s="362"/>
      <c r="AB10" s="362"/>
      <c r="AC10" s="362"/>
      <c r="AD10" s="362"/>
      <c r="AE10" s="362"/>
      <c r="AF10" s="362"/>
      <c r="AG10" s="362"/>
      <c r="AH10" s="362"/>
      <c r="AI10" s="362"/>
      <c r="AJ10" s="362"/>
      <c r="AK10" s="362"/>
      <c r="AL10" s="549"/>
      <c r="AM10" s="469" t="s">
        <v>110</v>
      </c>
      <c r="AN10" s="374"/>
      <c r="AO10" s="374"/>
      <c r="AP10" s="374"/>
      <c r="AQ10" s="374"/>
      <c r="AR10" s="374"/>
      <c r="AS10" s="374"/>
      <c r="AT10" s="375"/>
      <c r="AU10" s="457" t="s">
        <v>111</v>
      </c>
      <c r="AV10" s="458"/>
      <c r="AW10" s="458"/>
      <c r="AX10" s="458"/>
      <c r="AY10" s="380" t="s">
        <v>112</v>
      </c>
      <c r="AZ10" s="381"/>
      <c r="BA10" s="381"/>
      <c r="BB10" s="381"/>
      <c r="BC10" s="381"/>
      <c r="BD10" s="381"/>
      <c r="BE10" s="381"/>
      <c r="BF10" s="381"/>
      <c r="BG10" s="381"/>
      <c r="BH10" s="381"/>
      <c r="BI10" s="381"/>
      <c r="BJ10" s="381"/>
      <c r="BK10" s="381"/>
      <c r="BL10" s="381"/>
      <c r="BM10" s="382"/>
      <c r="BN10" s="400">
        <v>976</v>
      </c>
      <c r="BO10" s="401"/>
      <c r="BP10" s="401"/>
      <c r="BQ10" s="401"/>
      <c r="BR10" s="401"/>
      <c r="BS10" s="401"/>
      <c r="BT10" s="401"/>
      <c r="BU10" s="402"/>
      <c r="BV10" s="400">
        <v>821</v>
      </c>
      <c r="BW10" s="401"/>
      <c r="BX10" s="401"/>
      <c r="BY10" s="401"/>
      <c r="BZ10" s="401"/>
      <c r="CA10" s="401"/>
      <c r="CB10" s="401"/>
      <c r="CC10" s="402"/>
      <c r="CD10" s="166" t="s">
        <v>113</v>
      </c>
      <c r="CE10" s="167"/>
      <c r="CF10" s="167"/>
      <c r="CG10" s="167"/>
      <c r="CH10" s="167"/>
      <c r="CI10" s="167"/>
      <c r="CJ10" s="167"/>
      <c r="CK10" s="167"/>
      <c r="CL10" s="167"/>
      <c r="CM10" s="167"/>
      <c r="CN10" s="167"/>
      <c r="CO10" s="167"/>
      <c r="CP10" s="167"/>
      <c r="CQ10" s="167"/>
      <c r="CR10" s="167"/>
      <c r="CS10" s="168"/>
      <c r="CT10" s="172"/>
      <c r="CU10" s="173"/>
      <c r="CV10" s="173"/>
      <c r="CW10" s="173"/>
      <c r="CX10" s="173"/>
      <c r="CY10" s="173"/>
      <c r="CZ10" s="173"/>
      <c r="DA10" s="174"/>
      <c r="DB10" s="172"/>
      <c r="DC10" s="173"/>
      <c r="DD10" s="173"/>
      <c r="DE10" s="173"/>
      <c r="DF10" s="173"/>
      <c r="DG10" s="173"/>
      <c r="DH10" s="173"/>
      <c r="DI10" s="174"/>
    </row>
    <row r="11" spans="1:119" ht="18.75" customHeight="1" thickBot="1">
      <c r="A11" s="160"/>
      <c r="B11" s="539"/>
      <c r="C11" s="540"/>
      <c r="D11" s="540"/>
      <c r="E11" s="540"/>
      <c r="F11" s="540"/>
      <c r="G11" s="540"/>
      <c r="H11" s="540"/>
      <c r="I11" s="540"/>
      <c r="J11" s="540"/>
      <c r="K11" s="463"/>
      <c r="L11" s="446" t="s">
        <v>114</v>
      </c>
      <c r="M11" s="447"/>
      <c r="N11" s="447"/>
      <c r="O11" s="447"/>
      <c r="P11" s="447"/>
      <c r="Q11" s="448"/>
      <c r="R11" s="536" t="s">
        <v>115</v>
      </c>
      <c r="S11" s="537"/>
      <c r="T11" s="537"/>
      <c r="U11" s="537"/>
      <c r="V11" s="538"/>
      <c r="W11" s="548"/>
      <c r="X11" s="362"/>
      <c r="Y11" s="362"/>
      <c r="Z11" s="362"/>
      <c r="AA11" s="362"/>
      <c r="AB11" s="362"/>
      <c r="AC11" s="362"/>
      <c r="AD11" s="362"/>
      <c r="AE11" s="362"/>
      <c r="AF11" s="362"/>
      <c r="AG11" s="362"/>
      <c r="AH11" s="362"/>
      <c r="AI11" s="362"/>
      <c r="AJ11" s="362"/>
      <c r="AK11" s="362"/>
      <c r="AL11" s="549"/>
      <c r="AM11" s="469" t="s">
        <v>116</v>
      </c>
      <c r="AN11" s="374"/>
      <c r="AO11" s="374"/>
      <c r="AP11" s="374"/>
      <c r="AQ11" s="374"/>
      <c r="AR11" s="374"/>
      <c r="AS11" s="374"/>
      <c r="AT11" s="375"/>
      <c r="AU11" s="457" t="s">
        <v>117</v>
      </c>
      <c r="AV11" s="458"/>
      <c r="AW11" s="458"/>
      <c r="AX11" s="458"/>
      <c r="AY11" s="380" t="s">
        <v>118</v>
      </c>
      <c r="AZ11" s="381"/>
      <c r="BA11" s="381"/>
      <c r="BB11" s="381"/>
      <c r="BC11" s="381"/>
      <c r="BD11" s="381"/>
      <c r="BE11" s="381"/>
      <c r="BF11" s="381"/>
      <c r="BG11" s="381"/>
      <c r="BH11" s="381"/>
      <c r="BI11" s="381"/>
      <c r="BJ11" s="381"/>
      <c r="BK11" s="381"/>
      <c r="BL11" s="381"/>
      <c r="BM11" s="382"/>
      <c r="BN11" s="400">
        <v>0</v>
      </c>
      <c r="BO11" s="401"/>
      <c r="BP11" s="401"/>
      <c r="BQ11" s="401"/>
      <c r="BR11" s="401"/>
      <c r="BS11" s="401"/>
      <c r="BT11" s="401"/>
      <c r="BU11" s="402"/>
      <c r="BV11" s="400">
        <v>0</v>
      </c>
      <c r="BW11" s="401"/>
      <c r="BX11" s="401"/>
      <c r="BY11" s="401"/>
      <c r="BZ11" s="401"/>
      <c r="CA11" s="401"/>
      <c r="CB11" s="401"/>
      <c r="CC11" s="402"/>
      <c r="CD11" s="409" t="s">
        <v>119</v>
      </c>
      <c r="CE11" s="410"/>
      <c r="CF11" s="410"/>
      <c r="CG11" s="410"/>
      <c r="CH11" s="410"/>
      <c r="CI11" s="410"/>
      <c r="CJ11" s="410"/>
      <c r="CK11" s="410"/>
      <c r="CL11" s="410"/>
      <c r="CM11" s="410"/>
      <c r="CN11" s="410"/>
      <c r="CO11" s="410"/>
      <c r="CP11" s="410"/>
      <c r="CQ11" s="410"/>
      <c r="CR11" s="410"/>
      <c r="CS11" s="411"/>
      <c r="CT11" s="513" t="s">
        <v>120</v>
      </c>
      <c r="CU11" s="514"/>
      <c r="CV11" s="514"/>
      <c r="CW11" s="514"/>
      <c r="CX11" s="514"/>
      <c r="CY11" s="514"/>
      <c r="CZ11" s="514"/>
      <c r="DA11" s="515"/>
      <c r="DB11" s="513" t="s">
        <v>120</v>
      </c>
      <c r="DC11" s="514"/>
      <c r="DD11" s="514"/>
      <c r="DE11" s="514"/>
      <c r="DF11" s="514"/>
      <c r="DG11" s="514"/>
      <c r="DH11" s="514"/>
      <c r="DI11" s="515"/>
    </row>
    <row r="12" spans="1:119" ht="18.75" customHeight="1">
      <c r="A12" s="160"/>
      <c r="B12" s="516" t="s">
        <v>121</v>
      </c>
      <c r="C12" s="517"/>
      <c r="D12" s="517"/>
      <c r="E12" s="517"/>
      <c r="F12" s="517"/>
      <c r="G12" s="517"/>
      <c r="H12" s="517"/>
      <c r="I12" s="517"/>
      <c r="J12" s="517"/>
      <c r="K12" s="518"/>
      <c r="L12" s="525" t="s">
        <v>122</v>
      </c>
      <c r="M12" s="526"/>
      <c r="N12" s="526"/>
      <c r="O12" s="526"/>
      <c r="P12" s="526"/>
      <c r="Q12" s="527"/>
      <c r="R12" s="528">
        <v>6629</v>
      </c>
      <c r="S12" s="529"/>
      <c r="T12" s="529"/>
      <c r="U12" s="529"/>
      <c r="V12" s="530"/>
      <c r="W12" s="531" t="s">
        <v>1</v>
      </c>
      <c r="X12" s="458"/>
      <c r="Y12" s="458"/>
      <c r="Z12" s="458"/>
      <c r="AA12" s="458"/>
      <c r="AB12" s="532"/>
      <c r="AC12" s="457" t="s">
        <v>123</v>
      </c>
      <c r="AD12" s="458"/>
      <c r="AE12" s="458"/>
      <c r="AF12" s="458"/>
      <c r="AG12" s="532"/>
      <c r="AH12" s="457" t="s">
        <v>124</v>
      </c>
      <c r="AI12" s="458"/>
      <c r="AJ12" s="458"/>
      <c r="AK12" s="458"/>
      <c r="AL12" s="533"/>
      <c r="AM12" s="469" t="s">
        <v>125</v>
      </c>
      <c r="AN12" s="374"/>
      <c r="AO12" s="374"/>
      <c r="AP12" s="374"/>
      <c r="AQ12" s="374"/>
      <c r="AR12" s="374"/>
      <c r="AS12" s="374"/>
      <c r="AT12" s="375"/>
      <c r="AU12" s="457" t="s">
        <v>126</v>
      </c>
      <c r="AV12" s="458"/>
      <c r="AW12" s="458"/>
      <c r="AX12" s="458"/>
      <c r="AY12" s="380" t="s">
        <v>127</v>
      </c>
      <c r="AZ12" s="381"/>
      <c r="BA12" s="381"/>
      <c r="BB12" s="381"/>
      <c r="BC12" s="381"/>
      <c r="BD12" s="381"/>
      <c r="BE12" s="381"/>
      <c r="BF12" s="381"/>
      <c r="BG12" s="381"/>
      <c r="BH12" s="381"/>
      <c r="BI12" s="381"/>
      <c r="BJ12" s="381"/>
      <c r="BK12" s="381"/>
      <c r="BL12" s="381"/>
      <c r="BM12" s="382"/>
      <c r="BN12" s="400">
        <v>0</v>
      </c>
      <c r="BO12" s="401"/>
      <c r="BP12" s="401"/>
      <c r="BQ12" s="401"/>
      <c r="BR12" s="401"/>
      <c r="BS12" s="401"/>
      <c r="BT12" s="401"/>
      <c r="BU12" s="402"/>
      <c r="BV12" s="400">
        <v>20000</v>
      </c>
      <c r="BW12" s="401"/>
      <c r="BX12" s="401"/>
      <c r="BY12" s="401"/>
      <c r="BZ12" s="401"/>
      <c r="CA12" s="401"/>
      <c r="CB12" s="401"/>
      <c r="CC12" s="402"/>
      <c r="CD12" s="409" t="s">
        <v>128</v>
      </c>
      <c r="CE12" s="410"/>
      <c r="CF12" s="410"/>
      <c r="CG12" s="410"/>
      <c r="CH12" s="410"/>
      <c r="CI12" s="410"/>
      <c r="CJ12" s="410"/>
      <c r="CK12" s="410"/>
      <c r="CL12" s="410"/>
      <c r="CM12" s="410"/>
      <c r="CN12" s="410"/>
      <c r="CO12" s="410"/>
      <c r="CP12" s="410"/>
      <c r="CQ12" s="410"/>
      <c r="CR12" s="410"/>
      <c r="CS12" s="411"/>
      <c r="CT12" s="513" t="s">
        <v>129</v>
      </c>
      <c r="CU12" s="514"/>
      <c r="CV12" s="514"/>
      <c r="CW12" s="514"/>
      <c r="CX12" s="514"/>
      <c r="CY12" s="514"/>
      <c r="CZ12" s="514"/>
      <c r="DA12" s="515"/>
      <c r="DB12" s="513" t="s">
        <v>130</v>
      </c>
      <c r="DC12" s="514"/>
      <c r="DD12" s="514"/>
      <c r="DE12" s="514"/>
      <c r="DF12" s="514"/>
      <c r="DG12" s="514"/>
      <c r="DH12" s="514"/>
      <c r="DI12" s="515"/>
    </row>
    <row r="13" spans="1:119" ht="18.75" customHeight="1">
      <c r="A13" s="160"/>
      <c r="B13" s="519"/>
      <c r="C13" s="520"/>
      <c r="D13" s="520"/>
      <c r="E13" s="520"/>
      <c r="F13" s="520"/>
      <c r="G13" s="520"/>
      <c r="H13" s="520"/>
      <c r="I13" s="520"/>
      <c r="J13" s="520"/>
      <c r="K13" s="521"/>
      <c r="L13" s="175"/>
      <c r="M13" s="500" t="s">
        <v>131</v>
      </c>
      <c r="N13" s="501"/>
      <c r="O13" s="501"/>
      <c r="P13" s="501"/>
      <c r="Q13" s="502"/>
      <c r="R13" s="503">
        <v>6560</v>
      </c>
      <c r="S13" s="504"/>
      <c r="T13" s="504"/>
      <c r="U13" s="504"/>
      <c r="V13" s="505"/>
      <c r="W13" s="491" t="s">
        <v>132</v>
      </c>
      <c r="X13" s="413"/>
      <c r="Y13" s="413"/>
      <c r="Z13" s="413"/>
      <c r="AA13" s="413"/>
      <c r="AB13" s="414"/>
      <c r="AC13" s="376">
        <v>523</v>
      </c>
      <c r="AD13" s="377"/>
      <c r="AE13" s="377"/>
      <c r="AF13" s="377"/>
      <c r="AG13" s="378"/>
      <c r="AH13" s="376">
        <v>541</v>
      </c>
      <c r="AI13" s="377"/>
      <c r="AJ13" s="377"/>
      <c r="AK13" s="377"/>
      <c r="AL13" s="379"/>
      <c r="AM13" s="469" t="s">
        <v>133</v>
      </c>
      <c r="AN13" s="374"/>
      <c r="AO13" s="374"/>
      <c r="AP13" s="374"/>
      <c r="AQ13" s="374"/>
      <c r="AR13" s="374"/>
      <c r="AS13" s="374"/>
      <c r="AT13" s="375"/>
      <c r="AU13" s="457" t="s">
        <v>134</v>
      </c>
      <c r="AV13" s="458"/>
      <c r="AW13" s="458"/>
      <c r="AX13" s="458"/>
      <c r="AY13" s="380" t="s">
        <v>135</v>
      </c>
      <c r="AZ13" s="381"/>
      <c r="BA13" s="381"/>
      <c r="BB13" s="381"/>
      <c r="BC13" s="381"/>
      <c r="BD13" s="381"/>
      <c r="BE13" s="381"/>
      <c r="BF13" s="381"/>
      <c r="BG13" s="381"/>
      <c r="BH13" s="381"/>
      <c r="BI13" s="381"/>
      <c r="BJ13" s="381"/>
      <c r="BK13" s="381"/>
      <c r="BL13" s="381"/>
      <c r="BM13" s="382"/>
      <c r="BN13" s="400">
        <v>-10766</v>
      </c>
      <c r="BO13" s="401"/>
      <c r="BP13" s="401"/>
      <c r="BQ13" s="401"/>
      <c r="BR13" s="401"/>
      <c r="BS13" s="401"/>
      <c r="BT13" s="401"/>
      <c r="BU13" s="402"/>
      <c r="BV13" s="400">
        <v>-15438</v>
      </c>
      <c r="BW13" s="401"/>
      <c r="BX13" s="401"/>
      <c r="BY13" s="401"/>
      <c r="BZ13" s="401"/>
      <c r="CA13" s="401"/>
      <c r="CB13" s="401"/>
      <c r="CC13" s="402"/>
      <c r="CD13" s="409" t="s">
        <v>136</v>
      </c>
      <c r="CE13" s="410"/>
      <c r="CF13" s="410"/>
      <c r="CG13" s="410"/>
      <c r="CH13" s="410"/>
      <c r="CI13" s="410"/>
      <c r="CJ13" s="410"/>
      <c r="CK13" s="410"/>
      <c r="CL13" s="410"/>
      <c r="CM13" s="410"/>
      <c r="CN13" s="410"/>
      <c r="CO13" s="410"/>
      <c r="CP13" s="410"/>
      <c r="CQ13" s="410"/>
      <c r="CR13" s="410"/>
      <c r="CS13" s="411"/>
      <c r="CT13" s="370">
        <v>9.4</v>
      </c>
      <c r="CU13" s="371"/>
      <c r="CV13" s="371"/>
      <c r="CW13" s="371"/>
      <c r="CX13" s="371"/>
      <c r="CY13" s="371"/>
      <c r="CZ13" s="371"/>
      <c r="DA13" s="372"/>
      <c r="DB13" s="370">
        <v>9</v>
      </c>
      <c r="DC13" s="371"/>
      <c r="DD13" s="371"/>
      <c r="DE13" s="371"/>
      <c r="DF13" s="371"/>
      <c r="DG13" s="371"/>
      <c r="DH13" s="371"/>
      <c r="DI13" s="372"/>
    </row>
    <row r="14" spans="1:119" ht="18.75" customHeight="1" thickBot="1">
      <c r="A14" s="160"/>
      <c r="B14" s="519"/>
      <c r="C14" s="520"/>
      <c r="D14" s="520"/>
      <c r="E14" s="520"/>
      <c r="F14" s="520"/>
      <c r="G14" s="520"/>
      <c r="H14" s="520"/>
      <c r="I14" s="520"/>
      <c r="J14" s="520"/>
      <c r="K14" s="521"/>
      <c r="L14" s="493" t="s">
        <v>137</v>
      </c>
      <c r="M14" s="534"/>
      <c r="N14" s="534"/>
      <c r="O14" s="534"/>
      <c r="P14" s="534"/>
      <c r="Q14" s="535"/>
      <c r="R14" s="503">
        <v>6720</v>
      </c>
      <c r="S14" s="504"/>
      <c r="T14" s="504"/>
      <c r="U14" s="504"/>
      <c r="V14" s="505"/>
      <c r="W14" s="506"/>
      <c r="X14" s="416"/>
      <c r="Y14" s="416"/>
      <c r="Z14" s="416"/>
      <c r="AA14" s="416"/>
      <c r="AB14" s="417"/>
      <c r="AC14" s="496">
        <v>16</v>
      </c>
      <c r="AD14" s="497"/>
      <c r="AE14" s="497"/>
      <c r="AF14" s="497"/>
      <c r="AG14" s="498"/>
      <c r="AH14" s="496">
        <v>15.5</v>
      </c>
      <c r="AI14" s="497"/>
      <c r="AJ14" s="497"/>
      <c r="AK14" s="497"/>
      <c r="AL14" s="499"/>
      <c r="AM14" s="469"/>
      <c r="AN14" s="374"/>
      <c r="AO14" s="374"/>
      <c r="AP14" s="374"/>
      <c r="AQ14" s="374"/>
      <c r="AR14" s="374"/>
      <c r="AS14" s="374"/>
      <c r="AT14" s="375"/>
      <c r="AU14" s="457"/>
      <c r="AV14" s="458"/>
      <c r="AW14" s="458"/>
      <c r="AX14" s="458"/>
      <c r="AY14" s="380"/>
      <c r="AZ14" s="381"/>
      <c r="BA14" s="381"/>
      <c r="BB14" s="381"/>
      <c r="BC14" s="381"/>
      <c r="BD14" s="381"/>
      <c r="BE14" s="381"/>
      <c r="BF14" s="381"/>
      <c r="BG14" s="381"/>
      <c r="BH14" s="381"/>
      <c r="BI14" s="381"/>
      <c r="BJ14" s="381"/>
      <c r="BK14" s="381"/>
      <c r="BL14" s="381"/>
      <c r="BM14" s="382"/>
      <c r="BN14" s="400"/>
      <c r="BO14" s="401"/>
      <c r="BP14" s="401"/>
      <c r="BQ14" s="401"/>
      <c r="BR14" s="401"/>
      <c r="BS14" s="401"/>
      <c r="BT14" s="401"/>
      <c r="BU14" s="402"/>
      <c r="BV14" s="400"/>
      <c r="BW14" s="401"/>
      <c r="BX14" s="401"/>
      <c r="BY14" s="401"/>
      <c r="BZ14" s="401"/>
      <c r="CA14" s="401"/>
      <c r="CB14" s="401"/>
      <c r="CC14" s="402"/>
      <c r="CD14" s="406" t="s">
        <v>138</v>
      </c>
      <c r="CE14" s="407"/>
      <c r="CF14" s="407"/>
      <c r="CG14" s="407"/>
      <c r="CH14" s="407"/>
      <c r="CI14" s="407"/>
      <c r="CJ14" s="407"/>
      <c r="CK14" s="407"/>
      <c r="CL14" s="407"/>
      <c r="CM14" s="407"/>
      <c r="CN14" s="407"/>
      <c r="CO14" s="407"/>
      <c r="CP14" s="407"/>
      <c r="CQ14" s="407"/>
      <c r="CR14" s="407"/>
      <c r="CS14" s="408"/>
      <c r="CT14" s="507" t="s">
        <v>130</v>
      </c>
      <c r="CU14" s="508"/>
      <c r="CV14" s="508"/>
      <c r="CW14" s="508"/>
      <c r="CX14" s="508"/>
      <c r="CY14" s="508"/>
      <c r="CZ14" s="508"/>
      <c r="DA14" s="509"/>
      <c r="DB14" s="507" t="s">
        <v>130</v>
      </c>
      <c r="DC14" s="508"/>
      <c r="DD14" s="508"/>
      <c r="DE14" s="508"/>
      <c r="DF14" s="508"/>
      <c r="DG14" s="508"/>
      <c r="DH14" s="508"/>
      <c r="DI14" s="509"/>
    </row>
    <row r="15" spans="1:119" ht="18.75" customHeight="1">
      <c r="A15" s="160"/>
      <c r="B15" s="519"/>
      <c r="C15" s="520"/>
      <c r="D15" s="520"/>
      <c r="E15" s="520"/>
      <c r="F15" s="520"/>
      <c r="G15" s="520"/>
      <c r="H15" s="520"/>
      <c r="I15" s="520"/>
      <c r="J15" s="520"/>
      <c r="K15" s="521"/>
      <c r="L15" s="175"/>
      <c r="M15" s="500" t="s">
        <v>139</v>
      </c>
      <c r="N15" s="501"/>
      <c r="O15" s="501"/>
      <c r="P15" s="501"/>
      <c r="Q15" s="502"/>
      <c r="R15" s="503">
        <v>6662</v>
      </c>
      <c r="S15" s="504"/>
      <c r="T15" s="504"/>
      <c r="U15" s="504"/>
      <c r="V15" s="505"/>
      <c r="W15" s="491" t="s">
        <v>140</v>
      </c>
      <c r="X15" s="413"/>
      <c r="Y15" s="413"/>
      <c r="Z15" s="413"/>
      <c r="AA15" s="413"/>
      <c r="AB15" s="414"/>
      <c r="AC15" s="376">
        <v>613</v>
      </c>
      <c r="AD15" s="377"/>
      <c r="AE15" s="377"/>
      <c r="AF15" s="377"/>
      <c r="AG15" s="378"/>
      <c r="AH15" s="376">
        <v>666</v>
      </c>
      <c r="AI15" s="377"/>
      <c r="AJ15" s="377"/>
      <c r="AK15" s="377"/>
      <c r="AL15" s="379"/>
      <c r="AM15" s="469"/>
      <c r="AN15" s="374"/>
      <c r="AO15" s="374"/>
      <c r="AP15" s="374"/>
      <c r="AQ15" s="374"/>
      <c r="AR15" s="374"/>
      <c r="AS15" s="374"/>
      <c r="AT15" s="375"/>
      <c r="AU15" s="457"/>
      <c r="AV15" s="458"/>
      <c r="AW15" s="458"/>
      <c r="AX15" s="458"/>
      <c r="AY15" s="392" t="s">
        <v>141</v>
      </c>
      <c r="AZ15" s="393"/>
      <c r="BA15" s="393"/>
      <c r="BB15" s="393"/>
      <c r="BC15" s="393"/>
      <c r="BD15" s="393"/>
      <c r="BE15" s="393"/>
      <c r="BF15" s="393"/>
      <c r="BG15" s="393"/>
      <c r="BH15" s="393"/>
      <c r="BI15" s="393"/>
      <c r="BJ15" s="393"/>
      <c r="BK15" s="393"/>
      <c r="BL15" s="393"/>
      <c r="BM15" s="394"/>
      <c r="BN15" s="395">
        <v>626804</v>
      </c>
      <c r="BO15" s="396"/>
      <c r="BP15" s="396"/>
      <c r="BQ15" s="396"/>
      <c r="BR15" s="396"/>
      <c r="BS15" s="396"/>
      <c r="BT15" s="396"/>
      <c r="BU15" s="397"/>
      <c r="BV15" s="395">
        <v>622320</v>
      </c>
      <c r="BW15" s="396"/>
      <c r="BX15" s="396"/>
      <c r="BY15" s="396"/>
      <c r="BZ15" s="396"/>
      <c r="CA15" s="396"/>
      <c r="CB15" s="396"/>
      <c r="CC15" s="397"/>
      <c r="CD15" s="510" t="s">
        <v>142</v>
      </c>
      <c r="CE15" s="511"/>
      <c r="CF15" s="511"/>
      <c r="CG15" s="511"/>
      <c r="CH15" s="511"/>
      <c r="CI15" s="511"/>
      <c r="CJ15" s="511"/>
      <c r="CK15" s="511"/>
      <c r="CL15" s="511"/>
      <c r="CM15" s="511"/>
      <c r="CN15" s="511"/>
      <c r="CO15" s="511"/>
      <c r="CP15" s="511"/>
      <c r="CQ15" s="511"/>
      <c r="CR15" s="511"/>
      <c r="CS15" s="512"/>
      <c r="CT15" s="176"/>
      <c r="CU15" s="177"/>
      <c r="CV15" s="177"/>
      <c r="CW15" s="177"/>
      <c r="CX15" s="177"/>
      <c r="CY15" s="177"/>
      <c r="CZ15" s="177"/>
      <c r="DA15" s="178"/>
      <c r="DB15" s="176"/>
      <c r="DC15" s="177"/>
      <c r="DD15" s="177"/>
      <c r="DE15" s="177"/>
      <c r="DF15" s="177"/>
      <c r="DG15" s="177"/>
      <c r="DH15" s="177"/>
      <c r="DI15" s="178"/>
    </row>
    <row r="16" spans="1:119" ht="18.75" customHeight="1">
      <c r="A16" s="160"/>
      <c r="B16" s="519"/>
      <c r="C16" s="520"/>
      <c r="D16" s="520"/>
      <c r="E16" s="520"/>
      <c r="F16" s="520"/>
      <c r="G16" s="520"/>
      <c r="H16" s="520"/>
      <c r="I16" s="520"/>
      <c r="J16" s="520"/>
      <c r="K16" s="521"/>
      <c r="L16" s="493" t="s">
        <v>143</v>
      </c>
      <c r="M16" s="494"/>
      <c r="N16" s="494"/>
      <c r="O16" s="494"/>
      <c r="P16" s="494"/>
      <c r="Q16" s="495"/>
      <c r="R16" s="488" t="s">
        <v>144</v>
      </c>
      <c r="S16" s="489"/>
      <c r="T16" s="489"/>
      <c r="U16" s="489"/>
      <c r="V16" s="490"/>
      <c r="W16" s="506"/>
      <c r="X16" s="416"/>
      <c r="Y16" s="416"/>
      <c r="Z16" s="416"/>
      <c r="AA16" s="416"/>
      <c r="AB16" s="417"/>
      <c r="AC16" s="496">
        <v>18.7</v>
      </c>
      <c r="AD16" s="497"/>
      <c r="AE16" s="497"/>
      <c r="AF16" s="497"/>
      <c r="AG16" s="498"/>
      <c r="AH16" s="496">
        <v>19.100000000000001</v>
      </c>
      <c r="AI16" s="497"/>
      <c r="AJ16" s="497"/>
      <c r="AK16" s="497"/>
      <c r="AL16" s="499"/>
      <c r="AM16" s="469"/>
      <c r="AN16" s="374"/>
      <c r="AO16" s="374"/>
      <c r="AP16" s="374"/>
      <c r="AQ16" s="374"/>
      <c r="AR16" s="374"/>
      <c r="AS16" s="374"/>
      <c r="AT16" s="375"/>
      <c r="AU16" s="457"/>
      <c r="AV16" s="458"/>
      <c r="AW16" s="458"/>
      <c r="AX16" s="458"/>
      <c r="AY16" s="380" t="s">
        <v>145</v>
      </c>
      <c r="AZ16" s="381"/>
      <c r="BA16" s="381"/>
      <c r="BB16" s="381"/>
      <c r="BC16" s="381"/>
      <c r="BD16" s="381"/>
      <c r="BE16" s="381"/>
      <c r="BF16" s="381"/>
      <c r="BG16" s="381"/>
      <c r="BH16" s="381"/>
      <c r="BI16" s="381"/>
      <c r="BJ16" s="381"/>
      <c r="BK16" s="381"/>
      <c r="BL16" s="381"/>
      <c r="BM16" s="382"/>
      <c r="BN16" s="400">
        <v>2596849</v>
      </c>
      <c r="BO16" s="401"/>
      <c r="BP16" s="401"/>
      <c r="BQ16" s="401"/>
      <c r="BR16" s="401"/>
      <c r="BS16" s="401"/>
      <c r="BT16" s="401"/>
      <c r="BU16" s="402"/>
      <c r="BV16" s="400">
        <v>2617194</v>
      </c>
      <c r="BW16" s="401"/>
      <c r="BX16" s="401"/>
      <c r="BY16" s="401"/>
      <c r="BZ16" s="401"/>
      <c r="CA16" s="401"/>
      <c r="CB16" s="401"/>
      <c r="CC16" s="402"/>
      <c r="CD16" s="169"/>
      <c r="CE16" s="398"/>
      <c r="CF16" s="398"/>
      <c r="CG16" s="398"/>
      <c r="CH16" s="398"/>
      <c r="CI16" s="398"/>
      <c r="CJ16" s="398"/>
      <c r="CK16" s="398"/>
      <c r="CL16" s="398"/>
      <c r="CM16" s="398"/>
      <c r="CN16" s="398"/>
      <c r="CO16" s="398"/>
      <c r="CP16" s="398"/>
      <c r="CQ16" s="398"/>
      <c r="CR16" s="398"/>
      <c r="CS16" s="399"/>
      <c r="CT16" s="370"/>
      <c r="CU16" s="371"/>
      <c r="CV16" s="371"/>
      <c r="CW16" s="371"/>
      <c r="CX16" s="371"/>
      <c r="CY16" s="371"/>
      <c r="CZ16" s="371"/>
      <c r="DA16" s="372"/>
      <c r="DB16" s="370"/>
      <c r="DC16" s="371"/>
      <c r="DD16" s="371"/>
      <c r="DE16" s="371"/>
      <c r="DF16" s="371"/>
      <c r="DG16" s="371"/>
      <c r="DH16" s="371"/>
      <c r="DI16" s="372"/>
    </row>
    <row r="17" spans="1:113" ht="18.75" customHeight="1" thickBot="1">
      <c r="A17" s="160"/>
      <c r="B17" s="522"/>
      <c r="C17" s="523"/>
      <c r="D17" s="523"/>
      <c r="E17" s="523"/>
      <c r="F17" s="523"/>
      <c r="G17" s="523"/>
      <c r="H17" s="523"/>
      <c r="I17" s="523"/>
      <c r="J17" s="523"/>
      <c r="K17" s="524"/>
      <c r="L17" s="179"/>
      <c r="M17" s="485" t="s">
        <v>146</v>
      </c>
      <c r="N17" s="486"/>
      <c r="O17" s="486"/>
      <c r="P17" s="486"/>
      <c r="Q17" s="487"/>
      <c r="R17" s="488" t="s">
        <v>147</v>
      </c>
      <c r="S17" s="489"/>
      <c r="T17" s="489"/>
      <c r="U17" s="489"/>
      <c r="V17" s="490"/>
      <c r="W17" s="491" t="s">
        <v>148</v>
      </c>
      <c r="X17" s="413"/>
      <c r="Y17" s="413"/>
      <c r="Z17" s="413"/>
      <c r="AA17" s="413"/>
      <c r="AB17" s="414"/>
      <c r="AC17" s="376">
        <v>2140</v>
      </c>
      <c r="AD17" s="377"/>
      <c r="AE17" s="377"/>
      <c r="AF17" s="377"/>
      <c r="AG17" s="378"/>
      <c r="AH17" s="376">
        <v>2278</v>
      </c>
      <c r="AI17" s="377"/>
      <c r="AJ17" s="377"/>
      <c r="AK17" s="377"/>
      <c r="AL17" s="379"/>
      <c r="AM17" s="469"/>
      <c r="AN17" s="374"/>
      <c r="AO17" s="374"/>
      <c r="AP17" s="374"/>
      <c r="AQ17" s="374"/>
      <c r="AR17" s="374"/>
      <c r="AS17" s="374"/>
      <c r="AT17" s="375"/>
      <c r="AU17" s="457"/>
      <c r="AV17" s="458"/>
      <c r="AW17" s="458"/>
      <c r="AX17" s="458"/>
      <c r="AY17" s="380" t="s">
        <v>149</v>
      </c>
      <c r="AZ17" s="381"/>
      <c r="BA17" s="381"/>
      <c r="BB17" s="381"/>
      <c r="BC17" s="381"/>
      <c r="BD17" s="381"/>
      <c r="BE17" s="381"/>
      <c r="BF17" s="381"/>
      <c r="BG17" s="381"/>
      <c r="BH17" s="381"/>
      <c r="BI17" s="381"/>
      <c r="BJ17" s="381"/>
      <c r="BK17" s="381"/>
      <c r="BL17" s="381"/>
      <c r="BM17" s="382"/>
      <c r="BN17" s="400">
        <v>788584</v>
      </c>
      <c r="BO17" s="401"/>
      <c r="BP17" s="401"/>
      <c r="BQ17" s="401"/>
      <c r="BR17" s="401"/>
      <c r="BS17" s="401"/>
      <c r="BT17" s="401"/>
      <c r="BU17" s="402"/>
      <c r="BV17" s="400">
        <v>778310</v>
      </c>
      <c r="BW17" s="401"/>
      <c r="BX17" s="401"/>
      <c r="BY17" s="401"/>
      <c r="BZ17" s="401"/>
      <c r="CA17" s="401"/>
      <c r="CB17" s="401"/>
      <c r="CC17" s="402"/>
      <c r="CD17" s="169"/>
      <c r="CE17" s="398"/>
      <c r="CF17" s="398"/>
      <c r="CG17" s="398"/>
      <c r="CH17" s="398"/>
      <c r="CI17" s="398"/>
      <c r="CJ17" s="398"/>
      <c r="CK17" s="398"/>
      <c r="CL17" s="398"/>
      <c r="CM17" s="398"/>
      <c r="CN17" s="398"/>
      <c r="CO17" s="398"/>
      <c r="CP17" s="398"/>
      <c r="CQ17" s="398"/>
      <c r="CR17" s="398"/>
      <c r="CS17" s="399"/>
      <c r="CT17" s="370"/>
      <c r="CU17" s="371"/>
      <c r="CV17" s="371"/>
      <c r="CW17" s="371"/>
      <c r="CX17" s="371"/>
      <c r="CY17" s="371"/>
      <c r="CZ17" s="371"/>
      <c r="DA17" s="372"/>
      <c r="DB17" s="370"/>
      <c r="DC17" s="371"/>
      <c r="DD17" s="371"/>
      <c r="DE17" s="371"/>
      <c r="DF17" s="371"/>
      <c r="DG17" s="371"/>
      <c r="DH17" s="371"/>
      <c r="DI17" s="372"/>
    </row>
    <row r="18" spans="1:113" ht="18.75" customHeight="1" thickBot="1">
      <c r="A18" s="160"/>
      <c r="B18" s="462" t="s">
        <v>150</v>
      </c>
      <c r="C18" s="463"/>
      <c r="D18" s="463"/>
      <c r="E18" s="464"/>
      <c r="F18" s="464"/>
      <c r="G18" s="464"/>
      <c r="H18" s="464"/>
      <c r="I18" s="464"/>
      <c r="J18" s="464"/>
      <c r="K18" s="464"/>
      <c r="L18" s="465">
        <v>233.52</v>
      </c>
      <c r="M18" s="465"/>
      <c r="N18" s="465"/>
      <c r="O18" s="465"/>
      <c r="P18" s="465"/>
      <c r="Q18" s="465"/>
      <c r="R18" s="466"/>
      <c r="S18" s="466"/>
      <c r="T18" s="466"/>
      <c r="U18" s="466"/>
      <c r="V18" s="467"/>
      <c r="W18" s="481"/>
      <c r="X18" s="482"/>
      <c r="Y18" s="482"/>
      <c r="Z18" s="482"/>
      <c r="AA18" s="482"/>
      <c r="AB18" s="492"/>
      <c r="AC18" s="364">
        <v>65.3</v>
      </c>
      <c r="AD18" s="365"/>
      <c r="AE18" s="365"/>
      <c r="AF18" s="365"/>
      <c r="AG18" s="468"/>
      <c r="AH18" s="364">
        <v>65.400000000000006</v>
      </c>
      <c r="AI18" s="365"/>
      <c r="AJ18" s="365"/>
      <c r="AK18" s="365"/>
      <c r="AL18" s="366"/>
      <c r="AM18" s="469"/>
      <c r="AN18" s="374"/>
      <c r="AO18" s="374"/>
      <c r="AP18" s="374"/>
      <c r="AQ18" s="374"/>
      <c r="AR18" s="374"/>
      <c r="AS18" s="374"/>
      <c r="AT18" s="375"/>
      <c r="AU18" s="457"/>
      <c r="AV18" s="458"/>
      <c r="AW18" s="458"/>
      <c r="AX18" s="458"/>
      <c r="AY18" s="380" t="s">
        <v>151</v>
      </c>
      <c r="AZ18" s="381"/>
      <c r="BA18" s="381"/>
      <c r="BB18" s="381"/>
      <c r="BC18" s="381"/>
      <c r="BD18" s="381"/>
      <c r="BE18" s="381"/>
      <c r="BF18" s="381"/>
      <c r="BG18" s="381"/>
      <c r="BH18" s="381"/>
      <c r="BI18" s="381"/>
      <c r="BJ18" s="381"/>
      <c r="BK18" s="381"/>
      <c r="BL18" s="381"/>
      <c r="BM18" s="382"/>
      <c r="BN18" s="400">
        <v>2612096</v>
      </c>
      <c r="BO18" s="401"/>
      <c r="BP18" s="401"/>
      <c r="BQ18" s="401"/>
      <c r="BR18" s="401"/>
      <c r="BS18" s="401"/>
      <c r="BT18" s="401"/>
      <c r="BU18" s="402"/>
      <c r="BV18" s="400">
        <v>2518898</v>
      </c>
      <c r="BW18" s="401"/>
      <c r="BX18" s="401"/>
      <c r="BY18" s="401"/>
      <c r="BZ18" s="401"/>
      <c r="CA18" s="401"/>
      <c r="CB18" s="401"/>
      <c r="CC18" s="402"/>
      <c r="CD18" s="169"/>
      <c r="CE18" s="398"/>
      <c r="CF18" s="398"/>
      <c r="CG18" s="398"/>
      <c r="CH18" s="398"/>
      <c r="CI18" s="398"/>
      <c r="CJ18" s="398"/>
      <c r="CK18" s="398"/>
      <c r="CL18" s="398"/>
      <c r="CM18" s="398"/>
      <c r="CN18" s="398"/>
      <c r="CO18" s="398"/>
      <c r="CP18" s="398"/>
      <c r="CQ18" s="398"/>
      <c r="CR18" s="398"/>
      <c r="CS18" s="399"/>
      <c r="CT18" s="370"/>
      <c r="CU18" s="371"/>
      <c r="CV18" s="371"/>
      <c r="CW18" s="371"/>
      <c r="CX18" s="371"/>
      <c r="CY18" s="371"/>
      <c r="CZ18" s="371"/>
      <c r="DA18" s="372"/>
      <c r="DB18" s="370"/>
      <c r="DC18" s="371"/>
      <c r="DD18" s="371"/>
      <c r="DE18" s="371"/>
      <c r="DF18" s="371"/>
      <c r="DG18" s="371"/>
      <c r="DH18" s="371"/>
      <c r="DI18" s="372"/>
    </row>
    <row r="19" spans="1:113" ht="18.75" customHeight="1" thickBot="1">
      <c r="A19" s="160"/>
      <c r="B19" s="462" t="s">
        <v>152</v>
      </c>
      <c r="C19" s="463"/>
      <c r="D19" s="463"/>
      <c r="E19" s="464"/>
      <c r="F19" s="464"/>
      <c r="G19" s="464"/>
      <c r="H19" s="464"/>
      <c r="I19" s="464"/>
      <c r="J19" s="464"/>
      <c r="K19" s="464"/>
      <c r="L19" s="470">
        <v>28</v>
      </c>
      <c r="M19" s="470"/>
      <c r="N19" s="470"/>
      <c r="O19" s="470"/>
      <c r="P19" s="470"/>
      <c r="Q19" s="470"/>
      <c r="R19" s="471"/>
      <c r="S19" s="471"/>
      <c r="T19" s="471"/>
      <c r="U19" s="471"/>
      <c r="V19" s="472"/>
      <c r="W19" s="479"/>
      <c r="X19" s="480"/>
      <c r="Y19" s="480"/>
      <c r="Z19" s="480"/>
      <c r="AA19" s="480"/>
      <c r="AB19" s="480"/>
      <c r="AC19" s="483"/>
      <c r="AD19" s="483"/>
      <c r="AE19" s="483"/>
      <c r="AF19" s="483"/>
      <c r="AG19" s="483"/>
      <c r="AH19" s="483"/>
      <c r="AI19" s="483"/>
      <c r="AJ19" s="483"/>
      <c r="AK19" s="483"/>
      <c r="AL19" s="484"/>
      <c r="AM19" s="469"/>
      <c r="AN19" s="374"/>
      <c r="AO19" s="374"/>
      <c r="AP19" s="374"/>
      <c r="AQ19" s="374"/>
      <c r="AR19" s="374"/>
      <c r="AS19" s="374"/>
      <c r="AT19" s="375"/>
      <c r="AU19" s="457"/>
      <c r="AV19" s="458"/>
      <c r="AW19" s="458"/>
      <c r="AX19" s="458"/>
      <c r="AY19" s="380" t="s">
        <v>153</v>
      </c>
      <c r="AZ19" s="381"/>
      <c r="BA19" s="381"/>
      <c r="BB19" s="381"/>
      <c r="BC19" s="381"/>
      <c r="BD19" s="381"/>
      <c r="BE19" s="381"/>
      <c r="BF19" s="381"/>
      <c r="BG19" s="381"/>
      <c r="BH19" s="381"/>
      <c r="BI19" s="381"/>
      <c r="BJ19" s="381"/>
      <c r="BK19" s="381"/>
      <c r="BL19" s="381"/>
      <c r="BM19" s="382"/>
      <c r="BN19" s="400">
        <v>3400905</v>
      </c>
      <c r="BO19" s="401"/>
      <c r="BP19" s="401"/>
      <c r="BQ19" s="401"/>
      <c r="BR19" s="401"/>
      <c r="BS19" s="401"/>
      <c r="BT19" s="401"/>
      <c r="BU19" s="402"/>
      <c r="BV19" s="400">
        <v>3430126</v>
      </c>
      <c r="BW19" s="401"/>
      <c r="BX19" s="401"/>
      <c r="BY19" s="401"/>
      <c r="BZ19" s="401"/>
      <c r="CA19" s="401"/>
      <c r="CB19" s="401"/>
      <c r="CC19" s="402"/>
      <c r="CD19" s="169"/>
      <c r="CE19" s="398"/>
      <c r="CF19" s="398"/>
      <c r="CG19" s="398"/>
      <c r="CH19" s="398"/>
      <c r="CI19" s="398"/>
      <c r="CJ19" s="398"/>
      <c r="CK19" s="398"/>
      <c r="CL19" s="398"/>
      <c r="CM19" s="398"/>
      <c r="CN19" s="398"/>
      <c r="CO19" s="398"/>
      <c r="CP19" s="398"/>
      <c r="CQ19" s="398"/>
      <c r="CR19" s="398"/>
      <c r="CS19" s="399"/>
      <c r="CT19" s="370"/>
      <c r="CU19" s="371"/>
      <c r="CV19" s="371"/>
      <c r="CW19" s="371"/>
      <c r="CX19" s="371"/>
      <c r="CY19" s="371"/>
      <c r="CZ19" s="371"/>
      <c r="DA19" s="372"/>
      <c r="DB19" s="370"/>
      <c r="DC19" s="371"/>
      <c r="DD19" s="371"/>
      <c r="DE19" s="371"/>
      <c r="DF19" s="371"/>
      <c r="DG19" s="371"/>
      <c r="DH19" s="371"/>
      <c r="DI19" s="372"/>
    </row>
    <row r="20" spans="1:113" ht="18.75" customHeight="1" thickBot="1">
      <c r="A20" s="160"/>
      <c r="B20" s="462" t="s">
        <v>154</v>
      </c>
      <c r="C20" s="463"/>
      <c r="D20" s="463"/>
      <c r="E20" s="464"/>
      <c r="F20" s="464"/>
      <c r="G20" s="464"/>
      <c r="H20" s="464"/>
      <c r="I20" s="464"/>
      <c r="J20" s="464"/>
      <c r="K20" s="464"/>
      <c r="L20" s="470">
        <v>2290</v>
      </c>
      <c r="M20" s="470"/>
      <c r="N20" s="470"/>
      <c r="O20" s="470"/>
      <c r="P20" s="470"/>
      <c r="Q20" s="470"/>
      <c r="R20" s="471"/>
      <c r="S20" s="471"/>
      <c r="T20" s="471"/>
      <c r="U20" s="471"/>
      <c r="V20" s="472"/>
      <c r="W20" s="481"/>
      <c r="X20" s="482"/>
      <c r="Y20" s="482"/>
      <c r="Z20" s="482"/>
      <c r="AA20" s="482"/>
      <c r="AB20" s="482"/>
      <c r="AC20" s="473"/>
      <c r="AD20" s="473"/>
      <c r="AE20" s="473"/>
      <c r="AF20" s="473"/>
      <c r="AG20" s="473"/>
      <c r="AH20" s="473"/>
      <c r="AI20" s="473"/>
      <c r="AJ20" s="473"/>
      <c r="AK20" s="473"/>
      <c r="AL20" s="474"/>
      <c r="AM20" s="475"/>
      <c r="AN20" s="447"/>
      <c r="AO20" s="447"/>
      <c r="AP20" s="447"/>
      <c r="AQ20" s="447"/>
      <c r="AR20" s="447"/>
      <c r="AS20" s="447"/>
      <c r="AT20" s="448"/>
      <c r="AU20" s="476"/>
      <c r="AV20" s="477"/>
      <c r="AW20" s="477"/>
      <c r="AX20" s="478"/>
      <c r="AY20" s="380"/>
      <c r="AZ20" s="381"/>
      <c r="BA20" s="381"/>
      <c r="BB20" s="381"/>
      <c r="BC20" s="381"/>
      <c r="BD20" s="381"/>
      <c r="BE20" s="381"/>
      <c r="BF20" s="381"/>
      <c r="BG20" s="381"/>
      <c r="BH20" s="381"/>
      <c r="BI20" s="381"/>
      <c r="BJ20" s="381"/>
      <c r="BK20" s="381"/>
      <c r="BL20" s="381"/>
      <c r="BM20" s="382"/>
      <c r="BN20" s="400"/>
      <c r="BO20" s="401"/>
      <c r="BP20" s="401"/>
      <c r="BQ20" s="401"/>
      <c r="BR20" s="401"/>
      <c r="BS20" s="401"/>
      <c r="BT20" s="401"/>
      <c r="BU20" s="402"/>
      <c r="BV20" s="400"/>
      <c r="BW20" s="401"/>
      <c r="BX20" s="401"/>
      <c r="BY20" s="401"/>
      <c r="BZ20" s="401"/>
      <c r="CA20" s="401"/>
      <c r="CB20" s="401"/>
      <c r="CC20" s="402"/>
      <c r="CD20" s="169"/>
      <c r="CE20" s="398"/>
      <c r="CF20" s="398"/>
      <c r="CG20" s="398"/>
      <c r="CH20" s="398"/>
      <c r="CI20" s="398"/>
      <c r="CJ20" s="398"/>
      <c r="CK20" s="398"/>
      <c r="CL20" s="398"/>
      <c r="CM20" s="398"/>
      <c r="CN20" s="398"/>
      <c r="CO20" s="398"/>
      <c r="CP20" s="398"/>
      <c r="CQ20" s="398"/>
      <c r="CR20" s="398"/>
      <c r="CS20" s="399"/>
      <c r="CT20" s="370"/>
      <c r="CU20" s="371"/>
      <c r="CV20" s="371"/>
      <c r="CW20" s="371"/>
      <c r="CX20" s="371"/>
      <c r="CY20" s="371"/>
      <c r="CZ20" s="371"/>
      <c r="DA20" s="372"/>
      <c r="DB20" s="370"/>
      <c r="DC20" s="371"/>
      <c r="DD20" s="371"/>
      <c r="DE20" s="371"/>
      <c r="DF20" s="371"/>
      <c r="DG20" s="371"/>
      <c r="DH20" s="371"/>
      <c r="DI20" s="372"/>
    </row>
    <row r="21" spans="1:113" ht="18.75" customHeight="1">
      <c r="A21" s="160"/>
      <c r="B21" s="459" t="s">
        <v>155</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80"/>
      <c r="AZ21" s="381"/>
      <c r="BA21" s="381"/>
      <c r="BB21" s="381"/>
      <c r="BC21" s="381"/>
      <c r="BD21" s="381"/>
      <c r="BE21" s="381"/>
      <c r="BF21" s="381"/>
      <c r="BG21" s="381"/>
      <c r="BH21" s="381"/>
      <c r="BI21" s="381"/>
      <c r="BJ21" s="381"/>
      <c r="BK21" s="381"/>
      <c r="BL21" s="381"/>
      <c r="BM21" s="382"/>
      <c r="BN21" s="400"/>
      <c r="BO21" s="401"/>
      <c r="BP21" s="401"/>
      <c r="BQ21" s="401"/>
      <c r="BR21" s="401"/>
      <c r="BS21" s="401"/>
      <c r="BT21" s="401"/>
      <c r="BU21" s="402"/>
      <c r="BV21" s="400"/>
      <c r="BW21" s="401"/>
      <c r="BX21" s="401"/>
      <c r="BY21" s="401"/>
      <c r="BZ21" s="401"/>
      <c r="CA21" s="401"/>
      <c r="CB21" s="401"/>
      <c r="CC21" s="402"/>
      <c r="CD21" s="169"/>
      <c r="CE21" s="398"/>
      <c r="CF21" s="398"/>
      <c r="CG21" s="398"/>
      <c r="CH21" s="398"/>
      <c r="CI21" s="398"/>
      <c r="CJ21" s="398"/>
      <c r="CK21" s="398"/>
      <c r="CL21" s="398"/>
      <c r="CM21" s="398"/>
      <c r="CN21" s="398"/>
      <c r="CO21" s="398"/>
      <c r="CP21" s="398"/>
      <c r="CQ21" s="398"/>
      <c r="CR21" s="398"/>
      <c r="CS21" s="399"/>
      <c r="CT21" s="370"/>
      <c r="CU21" s="371"/>
      <c r="CV21" s="371"/>
      <c r="CW21" s="371"/>
      <c r="CX21" s="371"/>
      <c r="CY21" s="371"/>
      <c r="CZ21" s="371"/>
      <c r="DA21" s="372"/>
      <c r="DB21" s="370"/>
      <c r="DC21" s="371"/>
      <c r="DD21" s="371"/>
      <c r="DE21" s="371"/>
      <c r="DF21" s="371"/>
      <c r="DG21" s="371"/>
      <c r="DH21" s="371"/>
      <c r="DI21" s="372"/>
    </row>
    <row r="22" spans="1:113" ht="18.75" customHeight="1" thickBot="1">
      <c r="A22" s="160"/>
      <c r="B22" s="429" t="s">
        <v>156</v>
      </c>
      <c r="C22" s="430"/>
      <c r="D22" s="431"/>
      <c r="E22" s="438" t="s">
        <v>1</v>
      </c>
      <c r="F22" s="413"/>
      <c r="G22" s="413"/>
      <c r="H22" s="413"/>
      <c r="I22" s="413"/>
      <c r="J22" s="413"/>
      <c r="K22" s="414"/>
      <c r="L22" s="438" t="s">
        <v>157</v>
      </c>
      <c r="M22" s="413"/>
      <c r="N22" s="413"/>
      <c r="O22" s="413"/>
      <c r="P22" s="414"/>
      <c r="Q22" s="423" t="s">
        <v>158</v>
      </c>
      <c r="R22" s="424"/>
      <c r="S22" s="424"/>
      <c r="T22" s="424"/>
      <c r="U22" s="424"/>
      <c r="V22" s="439"/>
      <c r="W22" s="441" t="s">
        <v>159</v>
      </c>
      <c r="X22" s="430"/>
      <c r="Y22" s="431"/>
      <c r="Z22" s="438" t="s">
        <v>1</v>
      </c>
      <c r="AA22" s="413"/>
      <c r="AB22" s="413"/>
      <c r="AC22" s="413"/>
      <c r="AD22" s="413"/>
      <c r="AE22" s="413"/>
      <c r="AF22" s="413"/>
      <c r="AG22" s="414"/>
      <c r="AH22" s="412" t="s">
        <v>160</v>
      </c>
      <c r="AI22" s="413"/>
      <c r="AJ22" s="413"/>
      <c r="AK22" s="413"/>
      <c r="AL22" s="414"/>
      <c r="AM22" s="412" t="s">
        <v>161</v>
      </c>
      <c r="AN22" s="418"/>
      <c r="AO22" s="418"/>
      <c r="AP22" s="418"/>
      <c r="AQ22" s="418"/>
      <c r="AR22" s="419"/>
      <c r="AS22" s="423" t="s">
        <v>158</v>
      </c>
      <c r="AT22" s="424"/>
      <c r="AU22" s="424"/>
      <c r="AV22" s="424"/>
      <c r="AW22" s="424"/>
      <c r="AX22" s="425"/>
      <c r="AY22" s="367"/>
      <c r="AZ22" s="368"/>
      <c r="BA22" s="368"/>
      <c r="BB22" s="368"/>
      <c r="BC22" s="368"/>
      <c r="BD22" s="368"/>
      <c r="BE22" s="368"/>
      <c r="BF22" s="368"/>
      <c r="BG22" s="368"/>
      <c r="BH22" s="368"/>
      <c r="BI22" s="368"/>
      <c r="BJ22" s="368"/>
      <c r="BK22" s="368"/>
      <c r="BL22" s="368"/>
      <c r="BM22" s="369"/>
      <c r="BN22" s="403"/>
      <c r="BO22" s="404"/>
      <c r="BP22" s="404"/>
      <c r="BQ22" s="404"/>
      <c r="BR22" s="404"/>
      <c r="BS22" s="404"/>
      <c r="BT22" s="404"/>
      <c r="BU22" s="405"/>
      <c r="BV22" s="403"/>
      <c r="BW22" s="404"/>
      <c r="BX22" s="404"/>
      <c r="BY22" s="404"/>
      <c r="BZ22" s="404"/>
      <c r="CA22" s="404"/>
      <c r="CB22" s="404"/>
      <c r="CC22" s="405"/>
      <c r="CD22" s="169"/>
      <c r="CE22" s="398"/>
      <c r="CF22" s="398"/>
      <c r="CG22" s="398"/>
      <c r="CH22" s="398"/>
      <c r="CI22" s="398"/>
      <c r="CJ22" s="398"/>
      <c r="CK22" s="398"/>
      <c r="CL22" s="398"/>
      <c r="CM22" s="398"/>
      <c r="CN22" s="398"/>
      <c r="CO22" s="398"/>
      <c r="CP22" s="398"/>
      <c r="CQ22" s="398"/>
      <c r="CR22" s="398"/>
      <c r="CS22" s="399"/>
      <c r="CT22" s="370"/>
      <c r="CU22" s="371"/>
      <c r="CV22" s="371"/>
      <c r="CW22" s="371"/>
      <c r="CX22" s="371"/>
      <c r="CY22" s="371"/>
      <c r="CZ22" s="371"/>
      <c r="DA22" s="372"/>
      <c r="DB22" s="370"/>
      <c r="DC22" s="371"/>
      <c r="DD22" s="371"/>
      <c r="DE22" s="371"/>
      <c r="DF22" s="371"/>
      <c r="DG22" s="371"/>
      <c r="DH22" s="371"/>
      <c r="DI22" s="372"/>
    </row>
    <row r="23" spans="1:113" ht="18.75" customHeight="1">
      <c r="A23" s="160"/>
      <c r="B23" s="432"/>
      <c r="C23" s="433"/>
      <c r="D23" s="434"/>
      <c r="E23" s="415"/>
      <c r="F23" s="416"/>
      <c r="G23" s="416"/>
      <c r="H23" s="416"/>
      <c r="I23" s="416"/>
      <c r="J23" s="416"/>
      <c r="K23" s="417"/>
      <c r="L23" s="415"/>
      <c r="M23" s="416"/>
      <c r="N23" s="416"/>
      <c r="O23" s="416"/>
      <c r="P23" s="417"/>
      <c r="Q23" s="426"/>
      <c r="R23" s="427"/>
      <c r="S23" s="427"/>
      <c r="T23" s="427"/>
      <c r="U23" s="427"/>
      <c r="V23" s="440"/>
      <c r="W23" s="442"/>
      <c r="X23" s="433"/>
      <c r="Y23" s="434"/>
      <c r="Z23" s="415"/>
      <c r="AA23" s="416"/>
      <c r="AB23" s="416"/>
      <c r="AC23" s="416"/>
      <c r="AD23" s="416"/>
      <c r="AE23" s="416"/>
      <c r="AF23" s="416"/>
      <c r="AG23" s="417"/>
      <c r="AH23" s="415"/>
      <c r="AI23" s="416"/>
      <c r="AJ23" s="416"/>
      <c r="AK23" s="416"/>
      <c r="AL23" s="417"/>
      <c r="AM23" s="420"/>
      <c r="AN23" s="421"/>
      <c r="AO23" s="421"/>
      <c r="AP23" s="421"/>
      <c r="AQ23" s="421"/>
      <c r="AR23" s="422"/>
      <c r="AS23" s="426"/>
      <c r="AT23" s="427"/>
      <c r="AU23" s="427"/>
      <c r="AV23" s="427"/>
      <c r="AW23" s="427"/>
      <c r="AX23" s="428"/>
      <c r="AY23" s="392" t="s">
        <v>162</v>
      </c>
      <c r="AZ23" s="393"/>
      <c r="BA23" s="393"/>
      <c r="BB23" s="393"/>
      <c r="BC23" s="393"/>
      <c r="BD23" s="393"/>
      <c r="BE23" s="393"/>
      <c r="BF23" s="393"/>
      <c r="BG23" s="393"/>
      <c r="BH23" s="393"/>
      <c r="BI23" s="393"/>
      <c r="BJ23" s="393"/>
      <c r="BK23" s="393"/>
      <c r="BL23" s="393"/>
      <c r="BM23" s="394"/>
      <c r="BN23" s="400">
        <v>5072888</v>
      </c>
      <c r="BO23" s="401"/>
      <c r="BP23" s="401"/>
      <c r="BQ23" s="401"/>
      <c r="BR23" s="401"/>
      <c r="BS23" s="401"/>
      <c r="BT23" s="401"/>
      <c r="BU23" s="402"/>
      <c r="BV23" s="400">
        <v>5190512</v>
      </c>
      <c r="BW23" s="401"/>
      <c r="BX23" s="401"/>
      <c r="BY23" s="401"/>
      <c r="BZ23" s="401"/>
      <c r="CA23" s="401"/>
      <c r="CB23" s="401"/>
      <c r="CC23" s="402"/>
      <c r="CD23" s="169"/>
      <c r="CE23" s="398"/>
      <c r="CF23" s="398"/>
      <c r="CG23" s="398"/>
      <c r="CH23" s="398"/>
      <c r="CI23" s="398"/>
      <c r="CJ23" s="398"/>
      <c r="CK23" s="398"/>
      <c r="CL23" s="398"/>
      <c r="CM23" s="398"/>
      <c r="CN23" s="398"/>
      <c r="CO23" s="398"/>
      <c r="CP23" s="398"/>
      <c r="CQ23" s="398"/>
      <c r="CR23" s="398"/>
      <c r="CS23" s="399"/>
      <c r="CT23" s="370"/>
      <c r="CU23" s="371"/>
      <c r="CV23" s="371"/>
      <c r="CW23" s="371"/>
      <c r="CX23" s="371"/>
      <c r="CY23" s="371"/>
      <c r="CZ23" s="371"/>
      <c r="DA23" s="372"/>
      <c r="DB23" s="370"/>
      <c r="DC23" s="371"/>
      <c r="DD23" s="371"/>
      <c r="DE23" s="371"/>
      <c r="DF23" s="371"/>
      <c r="DG23" s="371"/>
      <c r="DH23" s="371"/>
      <c r="DI23" s="372"/>
    </row>
    <row r="24" spans="1:113" ht="18.75" customHeight="1" thickBot="1">
      <c r="A24" s="160"/>
      <c r="B24" s="432"/>
      <c r="C24" s="433"/>
      <c r="D24" s="434"/>
      <c r="E24" s="373" t="s">
        <v>163</v>
      </c>
      <c r="F24" s="374"/>
      <c r="G24" s="374"/>
      <c r="H24" s="374"/>
      <c r="I24" s="374"/>
      <c r="J24" s="374"/>
      <c r="K24" s="375"/>
      <c r="L24" s="376">
        <v>1</v>
      </c>
      <c r="M24" s="377"/>
      <c r="N24" s="377"/>
      <c r="O24" s="377"/>
      <c r="P24" s="378"/>
      <c r="Q24" s="376">
        <v>8270</v>
      </c>
      <c r="R24" s="377"/>
      <c r="S24" s="377"/>
      <c r="T24" s="377"/>
      <c r="U24" s="377"/>
      <c r="V24" s="378"/>
      <c r="W24" s="442"/>
      <c r="X24" s="433"/>
      <c r="Y24" s="434"/>
      <c r="Z24" s="373" t="s">
        <v>164</v>
      </c>
      <c r="AA24" s="374"/>
      <c r="AB24" s="374"/>
      <c r="AC24" s="374"/>
      <c r="AD24" s="374"/>
      <c r="AE24" s="374"/>
      <c r="AF24" s="374"/>
      <c r="AG24" s="375"/>
      <c r="AH24" s="376">
        <v>84</v>
      </c>
      <c r="AI24" s="377"/>
      <c r="AJ24" s="377"/>
      <c r="AK24" s="377"/>
      <c r="AL24" s="378"/>
      <c r="AM24" s="376">
        <v>263844</v>
      </c>
      <c r="AN24" s="377"/>
      <c r="AO24" s="377"/>
      <c r="AP24" s="377"/>
      <c r="AQ24" s="377"/>
      <c r="AR24" s="378"/>
      <c r="AS24" s="376">
        <v>3141</v>
      </c>
      <c r="AT24" s="377"/>
      <c r="AU24" s="377"/>
      <c r="AV24" s="377"/>
      <c r="AW24" s="377"/>
      <c r="AX24" s="379"/>
      <c r="AY24" s="367" t="s">
        <v>165</v>
      </c>
      <c r="AZ24" s="368"/>
      <c r="BA24" s="368"/>
      <c r="BB24" s="368"/>
      <c r="BC24" s="368"/>
      <c r="BD24" s="368"/>
      <c r="BE24" s="368"/>
      <c r="BF24" s="368"/>
      <c r="BG24" s="368"/>
      <c r="BH24" s="368"/>
      <c r="BI24" s="368"/>
      <c r="BJ24" s="368"/>
      <c r="BK24" s="368"/>
      <c r="BL24" s="368"/>
      <c r="BM24" s="369"/>
      <c r="BN24" s="400">
        <v>3692876</v>
      </c>
      <c r="BO24" s="401"/>
      <c r="BP24" s="401"/>
      <c r="BQ24" s="401"/>
      <c r="BR24" s="401"/>
      <c r="BS24" s="401"/>
      <c r="BT24" s="401"/>
      <c r="BU24" s="402"/>
      <c r="BV24" s="400">
        <v>3596072</v>
      </c>
      <c r="BW24" s="401"/>
      <c r="BX24" s="401"/>
      <c r="BY24" s="401"/>
      <c r="BZ24" s="401"/>
      <c r="CA24" s="401"/>
      <c r="CB24" s="401"/>
      <c r="CC24" s="402"/>
      <c r="CD24" s="169"/>
      <c r="CE24" s="398"/>
      <c r="CF24" s="398"/>
      <c r="CG24" s="398"/>
      <c r="CH24" s="398"/>
      <c r="CI24" s="398"/>
      <c r="CJ24" s="398"/>
      <c r="CK24" s="398"/>
      <c r="CL24" s="398"/>
      <c r="CM24" s="398"/>
      <c r="CN24" s="398"/>
      <c r="CO24" s="398"/>
      <c r="CP24" s="398"/>
      <c r="CQ24" s="398"/>
      <c r="CR24" s="398"/>
      <c r="CS24" s="399"/>
      <c r="CT24" s="370"/>
      <c r="CU24" s="371"/>
      <c r="CV24" s="371"/>
      <c r="CW24" s="371"/>
      <c r="CX24" s="371"/>
      <c r="CY24" s="371"/>
      <c r="CZ24" s="371"/>
      <c r="DA24" s="372"/>
      <c r="DB24" s="370"/>
      <c r="DC24" s="371"/>
      <c r="DD24" s="371"/>
      <c r="DE24" s="371"/>
      <c r="DF24" s="371"/>
      <c r="DG24" s="371"/>
      <c r="DH24" s="371"/>
      <c r="DI24" s="372"/>
    </row>
    <row r="25" spans="1:113" ht="18.75" customHeight="1">
      <c r="A25" s="160"/>
      <c r="B25" s="432"/>
      <c r="C25" s="433"/>
      <c r="D25" s="434"/>
      <c r="E25" s="373" t="s">
        <v>166</v>
      </c>
      <c r="F25" s="374"/>
      <c r="G25" s="374"/>
      <c r="H25" s="374"/>
      <c r="I25" s="374"/>
      <c r="J25" s="374"/>
      <c r="K25" s="375"/>
      <c r="L25" s="376">
        <v>1</v>
      </c>
      <c r="M25" s="377"/>
      <c r="N25" s="377"/>
      <c r="O25" s="377"/>
      <c r="P25" s="378"/>
      <c r="Q25" s="376">
        <v>6620</v>
      </c>
      <c r="R25" s="377"/>
      <c r="S25" s="377"/>
      <c r="T25" s="377"/>
      <c r="U25" s="377"/>
      <c r="V25" s="378"/>
      <c r="W25" s="442"/>
      <c r="X25" s="433"/>
      <c r="Y25" s="434"/>
      <c r="Z25" s="373" t="s">
        <v>167</v>
      </c>
      <c r="AA25" s="374"/>
      <c r="AB25" s="374"/>
      <c r="AC25" s="374"/>
      <c r="AD25" s="374"/>
      <c r="AE25" s="374"/>
      <c r="AF25" s="374"/>
      <c r="AG25" s="375"/>
      <c r="AH25" s="376" t="s">
        <v>130</v>
      </c>
      <c r="AI25" s="377"/>
      <c r="AJ25" s="377"/>
      <c r="AK25" s="377"/>
      <c r="AL25" s="378"/>
      <c r="AM25" s="376" t="s">
        <v>130</v>
      </c>
      <c r="AN25" s="377"/>
      <c r="AO25" s="377"/>
      <c r="AP25" s="377"/>
      <c r="AQ25" s="377"/>
      <c r="AR25" s="378"/>
      <c r="AS25" s="376" t="s">
        <v>130</v>
      </c>
      <c r="AT25" s="377"/>
      <c r="AU25" s="377"/>
      <c r="AV25" s="377"/>
      <c r="AW25" s="377"/>
      <c r="AX25" s="379"/>
      <c r="AY25" s="392" t="s">
        <v>168</v>
      </c>
      <c r="AZ25" s="393"/>
      <c r="BA25" s="393"/>
      <c r="BB25" s="393"/>
      <c r="BC25" s="393"/>
      <c r="BD25" s="393"/>
      <c r="BE25" s="393"/>
      <c r="BF25" s="393"/>
      <c r="BG25" s="393"/>
      <c r="BH25" s="393"/>
      <c r="BI25" s="393"/>
      <c r="BJ25" s="393"/>
      <c r="BK25" s="393"/>
      <c r="BL25" s="393"/>
      <c r="BM25" s="394"/>
      <c r="BN25" s="395">
        <v>174378</v>
      </c>
      <c r="BO25" s="396"/>
      <c r="BP25" s="396"/>
      <c r="BQ25" s="396"/>
      <c r="BR25" s="396"/>
      <c r="BS25" s="396"/>
      <c r="BT25" s="396"/>
      <c r="BU25" s="397"/>
      <c r="BV25" s="395">
        <v>127325</v>
      </c>
      <c r="BW25" s="396"/>
      <c r="BX25" s="396"/>
      <c r="BY25" s="396"/>
      <c r="BZ25" s="396"/>
      <c r="CA25" s="396"/>
      <c r="CB25" s="396"/>
      <c r="CC25" s="397"/>
      <c r="CD25" s="169"/>
      <c r="CE25" s="398"/>
      <c r="CF25" s="398"/>
      <c r="CG25" s="398"/>
      <c r="CH25" s="398"/>
      <c r="CI25" s="398"/>
      <c r="CJ25" s="398"/>
      <c r="CK25" s="398"/>
      <c r="CL25" s="398"/>
      <c r="CM25" s="398"/>
      <c r="CN25" s="398"/>
      <c r="CO25" s="398"/>
      <c r="CP25" s="398"/>
      <c r="CQ25" s="398"/>
      <c r="CR25" s="398"/>
      <c r="CS25" s="399"/>
      <c r="CT25" s="370"/>
      <c r="CU25" s="371"/>
      <c r="CV25" s="371"/>
      <c r="CW25" s="371"/>
      <c r="CX25" s="371"/>
      <c r="CY25" s="371"/>
      <c r="CZ25" s="371"/>
      <c r="DA25" s="372"/>
      <c r="DB25" s="370"/>
      <c r="DC25" s="371"/>
      <c r="DD25" s="371"/>
      <c r="DE25" s="371"/>
      <c r="DF25" s="371"/>
      <c r="DG25" s="371"/>
      <c r="DH25" s="371"/>
      <c r="DI25" s="372"/>
    </row>
    <row r="26" spans="1:113" ht="18.75" customHeight="1">
      <c r="A26" s="160"/>
      <c r="B26" s="432"/>
      <c r="C26" s="433"/>
      <c r="D26" s="434"/>
      <c r="E26" s="373" t="s">
        <v>169</v>
      </c>
      <c r="F26" s="374"/>
      <c r="G26" s="374"/>
      <c r="H26" s="374"/>
      <c r="I26" s="374"/>
      <c r="J26" s="374"/>
      <c r="K26" s="375"/>
      <c r="L26" s="376">
        <v>1</v>
      </c>
      <c r="M26" s="377"/>
      <c r="N26" s="377"/>
      <c r="O26" s="377"/>
      <c r="P26" s="378"/>
      <c r="Q26" s="376">
        <v>6210</v>
      </c>
      <c r="R26" s="377"/>
      <c r="S26" s="377"/>
      <c r="T26" s="377"/>
      <c r="U26" s="377"/>
      <c r="V26" s="378"/>
      <c r="W26" s="442"/>
      <c r="X26" s="433"/>
      <c r="Y26" s="434"/>
      <c r="Z26" s="373" t="s">
        <v>170</v>
      </c>
      <c r="AA26" s="455"/>
      <c r="AB26" s="455"/>
      <c r="AC26" s="455"/>
      <c r="AD26" s="455"/>
      <c r="AE26" s="455"/>
      <c r="AF26" s="455"/>
      <c r="AG26" s="456"/>
      <c r="AH26" s="376" t="s">
        <v>130</v>
      </c>
      <c r="AI26" s="377"/>
      <c r="AJ26" s="377"/>
      <c r="AK26" s="377"/>
      <c r="AL26" s="378"/>
      <c r="AM26" s="376" t="s">
        <v>130</v>
      </c>
      <c r="AN26" s="377"/>
      <c r="AO26" s="377"/>
      <c r="AP26" s="377"/>
      <c r="AQ26" s="377"/>
      <c r="AR26" s="378"/>
      <c r="AS26" s="376" t="s">
        <v>130</v>
      </c>
      <c r="AT26" s="377"/>
      <c r="AU26" s="377"/>
      <c r="AV26" s="377"/>
      <c r="AW26" s="377"/>
      <c r="AX26" s="379"/>
      <c r="AY26" s="409" t="s">
        <v>171</v>
      </c>
      <c r="AZ26" s="410"/>
      <c r="BA26" s="410"/>
      <c r="BB26" s="410"/>
      <c r="BC26" s="410"/>
      <c r="BD26" s="410"/>
      <c r="BE26" s="410"/>
      <c r="BF26" s="410"/>
      <c r="BG26" s="410"/>
      <c r="BH26" s="410"/>
      <c r="BI26" s="410"/>
      <c r="BJ26" s="410"/>
      <c r="BK26" s="410"/>
      <c r="BL26" s="410"/>
      <c r="BM26" s="411"/>
      <c r="BN26" s="400" t="s">
        <v>130</v>
      </c>
      <c r="BO26" s="401"/>
      <c r="BP26" s="401"/>
      <c r="BQ26" s="401"/>
      <c r="BR26" s="401"/>
      <c r="BS26" s="401"/>
      <c r="BT26" s="401"/>
      <c r="BU26" s="402"/>
      <c r="BV26" s="400" t="s">
        <v>130</v>
      </c>
      <c r="BW26" s="401"/>
      <c r="BX26" s="401"/>
      <c r="BY26" s="401"/>
      <c r="BZ26" s="401"/>
      <c r="CA26" s="401"/>
      <c r="CB26" s="401"/>
      <c r="CC26" s="402"/>
      <c r="CD26" s="169"/>
      <c r="CE26" s="398"/>
      <c r="CF26" s="398"/>
      <c r="CG26" s="398"/>
      <c r="CH26" s="398"/>
      <c r="CI26" s="398"/>
      <c r="CJ26" s="398"/>
      <c r="CK26" s="398"/>
      <c r="CL26" s="398"/>
      <c r="CM26" s="398"/>
      <c r="CN26" s="398"/>
      <c r="CO26" s="398"/>
      <c r="CP26" s="398"/>
      <c r="CQ26" s="398"/>
      <c r="CR26" s="398"/>
      <c r="CS26" s="399"/>
      <c r="CT26" s="370"/>
      <c r="CU26" s="371"/>
      <c r="CV26" s="371"/>
      <c r="CW26" s="371"/>
      <c r="CX26" s="371"/>
      <c r="CY26" s="371"/>
      <c r="CZ26" s="371"/>
      <c r="DA26" s="372"/>
      <c r="DB26" s="370"/>
      <c r="DC26" s="371"/>
      <c r="DD26" s="371"/>
      <c r="DE26" s="371"/>
      <c r="DF26" s="371"/>
      <c r="DG26" s="371"/>
      <c r="DH26" s="371"/>
      <c r="DI26" s="372"/>
    </row>
    <row r="27" spans="1:113" ht="18.75" customHeight="1" thickBot="1">
      <c r="A27" s="160"/>
      <c r="B27" s="432"/>
      <c r="C27" s="433"/>
      <c r="D27" s="434"/>
      <c r="E27" s="373" t="s">
        <v>172</v>
      </c>
      <c r="F27" s="374"/>
      <c r="G27" s="374"/>
      <c r="H27" s="374"/>
      <c r="I27" s="374"/>
      <c r="J27" s="374"/>
      <c r="K27" s="375"/>
      <c r="L27" s="376">
        <v>1</v>
      </c>
      <c r="M27" s="377"/>
      <c r="N27" s="377"/>
      <c r="O27" s="377"/>
      <c r="P27" s="378"/>
      <c r="Q27" s="376">
        <v>3310</v>
      </c>
      <c r="R27" s="377"/>
      <c r="S27" s="377"/>
      <c r="T27" s="377"/>
      <c r="U27" s="377"/>
      <c r="V27" s="378"/>
      <c r="W27" s="442"/>
      <c r="X27" s="433"/>
      <c r="Y27" s="434"/>
      <c r="Z27" s="373" t="s">
        <v>173</v>
      </c>
      <c r="AA27" s="374"/>
      <c r="AB27" s="374"/>
      <c r="AC27" s="374"/>
      <c r="AD27" s="374"/>
      <c r="AE27" s="374"/>
      <c r="AF27" s="374"/>
      <c r="AG27" s="375"/>
      <c r="AH27" s="376">
        <v>1</v>
      </c>
      <c r="AI27" s="377"/>
      <c r="AJ27" s="377"/>
      <c r="AK27" s="377"/>
      <c r="AL27" s="378"/>
      <c r="AM27" s="376" t="s">
        <v>174</v>
      </c>
      <c r="AN27" s="377"/>
      <c r="AO27" s="377"/>
      <c r="AP27" s="377"/>
      <c r="AQ27" s="377"/>
      <c r="AR27" s="378"/>
      <c r="AS27" s="376" t="s">
        <v>174</v>
      </c>
      <c r="AT27" s="377"/>
      <c r="AU27" s="377"/>
      <c r="AV27" s="377"/>
      <c r="AW27" s="377"/>
      <c r="AX27" s="379"/>
      <c r="AY27" s="406" t="s">
        <v>175</v>
      </c>
      <c r="AZ27" s="407"/>
      <c r="BA27" s="407"/>
      <c r="BB27" s="407"/>
      <c r="BC27" s="407"/>
      <c r="BD27" s="407"/>
      <c r="BE27" s="407"/>
      <c r="BF27" s="407"/>
      <c r="BG27" s="407"/>
      <c r="BH27" s="407"/>
      <c r="BI27" s="407"/>
      <c r="BJ27" s="407"/>
      <c r="BK27" s="407"/>
      <c r="BL27" s="407"/>
      <c r="BM27" s="408"/>
      <c r="BN27" s="403">
        <v>15078</v>
      </c>
      <c r="BO27" s="404"/>
      <c r="BP27" s="404"/>
      <c r="BQ27" s="404"/>
      <c r="BR27" s="404"/>
      <c r="BS27" s="404"/>
      <c r="BT27" s="404"/>
      <c r="BU27" s="405"/>
      <c r="BV27" s="403">
        <v>15074</v>
      </c>
      <c r="BW27" s="404"/>
      <c r="BX27" s="404"/>
      <c r="BY27" s="404"/>
      <c r="BZ27" s="404"/>
      <c r="CA27" s="404"/>
      <c r="CB27" s="404"/>
      <c r="CC27" s="405"/>
      <c r="CD27" s="163"/>
      <c r="CE27" s="398"/>
      <c r="CF27" s="398"/>
      <c r="CG27" s="398"/>
      <c r="CH27" s="398"/>
      <c r="CI27" s="398"/>
      <c r="CJ27" s="398"/>
      <c r="CK27" s="398"/>
      <c r="CL27" s="398"/>
      <c r="CM27" s="398"/>
      <c r="CN27" s="398"/>
      <c r="CO27" s="398"/>
      <c r="CP27" s="398"/>
      <c r="CQ27" s="398"/>
      <c r="CR27" s="398"/>
      <c r="CS27" s="399"/>
      <c r="CT27" s="370"/>
      <c r="CU27" s="371"/>
      <c r="CV27" s="371"/>
      <c r="CW27" s="371"/>
      <c r="CX27" s="371"/>
      <c r="CY27" s="371"/>
      <c r="CZ27" s="371"/>
      <c r="DA27" s="372"/>
      <c r="DB27" s="370"/>
      <c r="DC27" s="371"/>
      <c r="DD27" s="371"/>
      <c r="DE27" s="371"/>
      <c r="DF27" s="371"/>
      <c r="DG27" s="371"/>
      <c r="DH27" s="371"/>
      <c r="DI27" s="372"/>
    </row>
    <row r="28" spans="1:113" ht="18.75" customHeight="1">
      <c r="A28" s="160"/>
      <c r="B28" s="432"/>
      <c r="C28" s="433"/>
      <c r="D28" s="434"/>
      <c r="E28" s="373" t="s">
        <v>176</v>
      </c>
      <c r="F28" s="374"/>
      <c r="G28" s="374"/>
      <c r="H28" s="374"/>
      <c r="I28" s="374"/>
      <c r="J28" s="374"/>
      <c r="K28" s="375"/>
      <c r="L28" s="376">
        <v>1</v>
      </c>
      <c r="M28" s="377"/>
      <c r="N28" s="377"/>
      <c r="O28" s="377"/>
      <c r="P28" s="378"/>
      <c r="Q28" s="376">
        <v>2400</v>
      </c>
      <c r="R28" s="377"/>
      <c r="S28" s="377"/>
      <c r="T28" s="377"/>
      <c r="U28" s="377"/>
      <c r="V28" s="378"/>
      <c r="W28" s="442"/>
      <c r="X28" s="433"/>
      <c r="Y28" s="434"/>
      <c r="Z28" s="373" t="s">
        <v>177</v>
      </c>
      <c r="AA28" s="374"/>
      <c r="AB28" s="374"/>
      <c r="AC28" s="374"/>
      <c r="AD28" s="374"/>
      <c r="AE28" s="374"/>
      <c r="AF28" s="374"/>
      <c r="AG28" s="375"/>
      <c r="AH28" s="376" t="s">
        <v>130</v>
      </c>
      <c r="AI28" s="377"/>
      <c r="AJ28" s="377"/>
      <c r="AK28" s="377"/>
      <c r="AL28" s="378"/>
      <c r="AM28" s="376" t="s">
        <v>130</v>
      </c>
      <c r="AN28" s="377"/>
      <c r="AO28" s="377"/>
      <c r="AP28" s="377"/>
      <c r="AQ28" s="377"/>
      <c r="AR28" s="378"/>
      <c r="AS28" s="376" t="s">
        <v>130</v>
      </c>
      <c r="AT28" s="377"/>
      <c r="AU28" s="377"/>
      <c r="AV28" s="377"/>
      <c r="AW28" s="377"/>
      <c r="AX28" s="379"/>
      <c r="AY28" s="383" t="s">
        <v>178</v>
      </c>
      <c r="AZ28" s="384"/>
      <c r="BA28" s="384"/>
      <c r="BB28" s="385"/>
      <c r="BC28" s="392" t="s">
        <v>41</v>
      </c>
      <c r="BD28" s="393"/>
      <c r="BE28" s="393"/>
      <c r="BF28" s="393"/>
      <c r="BG28" s="393"/>
      <c r="BH28" s="393"/>
      <c r="BI28" s="393"/>
      <c r="BJ28" s="393"/>
      <c r="BK28" s="393"/>
      <c r="BL28" s="393"/>
      <c r="BM28" s="394"/>
      <c r="BN28" s="395">
        <v>898175</v>
      </c>
      <c r="BO28" s="396"/>
      <c r="BP28" s="396"/>
      <c r="BQ28" s="396"/>
      <c r="BR28" s="396"/>
      <c r="BS28" s="396"/>
      <c r="BT28" s="396"/>
      <c r="BU28" s="397"/>
      <c r="BV28" s="395">
        <v>897199</v>
      </c>
      <c r="BW28" s="396"/>
      <c r="BX28" s="396"/>
      <c r="BY28" s="396"/>
      <c r="BZ28" s="396"/>
      <c r="CA28" s="396"/>
      <c r="CB28" s="396"/>
      <c r="CC28" s="397"/>
      <c r="CD28" s="169"/>
      <c r="CE28" s="398"/>
      <c r="CF28" s="398"/>
      <c r="CG28" s="398"/>
      <c r="CH28" s="398"/>
      <c r="CI28" s="398"/>
      <c r="CJ28" s="398"/>
      <c r="CK28" s="398"/>
      <c r="CL28" s="398"/>
      <c r="CM28" s="398"/>
      <c r="CN28" s="398"/>
      <c r="CO28" s="398"/>
      <c r="CP28" s="398"/>
      <c r="CQ28" s="398"/>
      <c r="CR28" s="398"/>
      <c r="CS28" s="399"/>
      <c r="CT28" s="370"/>
      <c r="CU28" s="371"/>
      <c r="CV28" s="371"/>
      <c r="CW28" s="371"/>
      <c r="CX28" s="371"/>
      <c r="CY28" s="371"/>
      <c r="CZ28" s="371"/>
      <c r="DA28" s="372"/>
      <c r="DB28" s="370"/>
      <c r="DC28" s="371"/>
      <c r="DD28" s="371"/>
      <c r="DE28" s="371"/>
      <c r="DF28" s="371"/>
      <c r="DG28" s="371"/>
      <c r="DH28" s="371"/>
      <c r="DI28" s="372"/>
    </row>
    <row r="29" spans="1:113" ht="18.75" customHeight="1">
      <c r="A29" s="160"/>
      <c r="B29" s="432"/>
      <c r="C29" s="433"/>
      <c r="D29" s="434"/>
      <c r="E29" s="373" t="s">
        <v>179</v>
      </c>
      <c r="F29" s="374"/>
      <c r="G29" s="374"/>
      <c r="H29" s="374"/>
      <c r="I29" s="374"/>
      <c r="J29" s="374"/>
      <c r="K29" s="375"/>
      <c r="L29" s="376">
        <v>10</v>
      </c>
      <c r="M29" s="377"/>
      <c r="N29" s="377"/>
      <c r="O29" s="377"/>
      <c r="P29" s="378"/>
      <c r="Q29" s="376">
        <v>2240</v>
      </c>
      <c r="R29" s="377"/>
      <c r="S29" s="377"/>
      <c r="T29" s="377"/>
      <c r="U29" s="377"/>
      <c r="V29" s="378"/>
      <c r="W29" s="443"/>
      <c r="X29" s="444"/>
      <c r="Y29" s="445"/>
      <c r="Z29" s="373" t="s">
        <v>180</v>
      </c>
      <c r="AA29" s="374"/>
      <c r="AB29" s="374"/>
      <c r="AC29" s="374"/>
      <c r="AD29" s="374"/>
      <c r="AE29" s="374"/>
      <c r="AF29" s="374"/>
      <c r="AG29" s="375"/>
      <c r="AH29" s="376">
        <v>85</v>
      </c>
      <c r="AI29" s="377"/>
      <c r="AJ29" s="377"/>
      <c r="AK29" s="377"/>
      <c r="AL29" s="378"/>
      <c r="AM29" s="376">
        <v>267196</v>
      </c>
      <c r="AN29" s="377"/>
      <c r="AO29" s="377"/>
      <c r="AP29" s="377"/>
      <c r="AQ29" s="377"/>
      <c r="AR29" s="378"/>
      <c r="AS29" s="376">
        <v>3143</v>
      </c>
      <c r="AT29" s="377"/>
      <c r="AU29" s="377"/>
      <c r="AV29" s="377"/>
      <c r="AW29" s="377"/>
      <c r="AX29" s="379"/>
      <c r="AY29" s="386"/>
      <c r="AZ29" s="387"/>
      <c r="BA29" s="387"/>
      <c r="BB29" s="388"/>
      <c r="BC29" s="380" t="s">
        <v>181</v>
      </c>
      <c r="BD29" s="381"/>
      <c r="BE29" s="381"/>
      <c r="BF29" s="381"/>
      <c r="BG29" s="381"/>
      <c r="BH29" s="381"/>
      <c r="BI29" s="381"/>
      <c r="BJ29" s="381"/>
      <c r="BK29" s="381"/>
      <c r="BL29" s="381"/>
      <c r="BM29" s="382"/>
      <c r="BN29" s="400">
        <v>872719</v>
      </c>
      <c r="BO29" s="401"/>
      <c r="BP29" s="401"/>
      <c r="BQ29" s="401"/>
      <c r="BR29" s="401"/>
      <c r="BS29" s="401"/>
      <c r="BT29" s="401"/>
      <c r="BU29" s="402"/>
      <c r="BV29" s="400">
        <v>794337</v>
      </c>
      <c r="BW29" s="401"/>
      <c r="BX29" s="401"/>
      <c r="BY29" s="401"/>
      <c r="BZ29" s="401"/>
      <c r="CA29" s="401"/>
      <c r="CB29" s="401"/>
      <c r="CC29" s="402"/>
      <c r="CD29" s="163"/>
      <c r="CE29" s="398"/>
      <c r="CF29" s="398"/>
      <c r="CG29" s="398"/>
      <c r="CH29" s="398"/>
      <c r="CI29" s="398"/>
      <c r="CJ29" s="398"/>
      <c r="CK29" s="398"/>
      <c r="CL29" s="398"/>
      <c r="CM29" s="398"/>
      <c r="CN29" s="398"/>
      <c r="CO29" s="398"/>
      <c r="CP29" s="398"/>
      <c r="CQ29" s="398"/>
      <c r="CR29" s="398"/>
      <c r="CS29" s="399"/>
      <c r="CT29" s="370"/>
      <c r="CU29" s="371"/>
      <c r="CV29" s="371"/>
      <c r="CW29" s="371"/>
      <c r="CX29" s="371"/>
      <c r="CY29" s="371"/>
      <c r="CZ29" s="371"/>
      <c r="DA29" s="372"/>
      <c r="DB29" s="370"/>
      <c r="DC29" s="371"/>
      <c r="DD29" s="371"/>
      <c r="DE29" s="371"/>
      <c r="DF29" s="371"/>
      <c r="DG29" s="371"/>
      <c r="DH29" s="371"/>
      <c r="DI29" s="372"/>
    </row>
    <row r="30" spans="1:113" ht="18.75" customHeight="1" thickBot="1">
      <c r="A30" s="160"/>
      <c r="B30" s="435"/>
      <c r="C30" s="436"/>
      <c r="D30" s="437"/>
      <c r="E30" s="446"/>
      <c r="F30" s="447"/>
      <c r="G30" s="447"/>
      <c r="H30" s="447"/>
      <c r="I30" s="447"/>
      <c r="J30" s="447"/>
      <c r="K30" s="448"/>
      <c r="L30" s="449"/>
      <c r="M30" s="450"/>
      <c r="N30" s="450"/>
      <c r="O30" s="450"/>
      <c r="P30" s="451"/>
      <c r="Q30" s="449"/>
      <c r="R30" s="450"/>
      <c r="S30" s="450"/>
      <c r="T30" s="450"/>
      <c r="U30" s="450"/>
      <c r="V30" s="451"/>
      <c r="W30" s="452" t="s">
        <v>182</v>
      </c>
      <c r="X30" s="453"/>
      <c r="Y30" s="453"/>
      <c r="Z30" s="453"/>
      <c r="AA30" s="453"/>
      <c r="AB30" s="453"/>
      <c r="AC30" s="453"/>
      <c r="AD30" s="453"/>
      <c r="AE30" s="453"/>
      <c r="AF30" s="453"/>
      <c r="AG30" s="454"/>
      <c r="AH30" s="364">
        <v>92.7</v>
      </c>
      <c r="AI30" s="365"/>
      <c r="AJ30" s="365"/>
      <c r="AK30" s="365"/>
      <c r="AL30" s="365"/>
      <c r="AM30" s="365"/>
      <c r="AN30" s="365"/>
      <c r="AO30" s="365"/>
      <c r="AP30" s="365"/>
      <c r="AQ30" s="365"/>
      <c r="AR30" s="365"/>
      <c r="AS30" s="365"/>
      <c r="AT30" s="365"/>
      <c r="AU30" s="365"/>
      <c r="AV30" s="365"/>
      <c r="AW30" s="365"/>
      <c r="AX30" s="366"/>
      <c r="AY30" s="389"/>
      <c r="AZ30" s="390"/>
      <c r="BA30" s="390"/>
      <c r="BB30" s="391"/>
      <c r="BC30" s="367" t="s">
        <v>43</v>
      </c>
      <c r="BD30" s="368"/>
      <c r="BE30" s="368"/>
      <c r="BF30" s="368"/>
      <c r="BG30" s="368"/>
      <c r="BH30" s="368"/>
      <c r="BI30" s="368"/>
      <c r="BJ30" s="368"/>
      <c r="BK30" s="368"/>
      <c r="BL30" s="368"/>
      <c r="BM30" s="369"/>
      <c r="BN30" s="403">
        <v>925641</v>
      </c>
      <c r="BO30" s="404"/>
      <c r="BP30" s="404"/>
      <c r="BQ30" s="404"/>
      <c r="BR30" s="404"/>
      <c r="BS30" s="404"/>
      <c r="BT30" s="404"/>
      <c r="BU30" s="405"/>
      <c r="BV30" s="403">
        <v>835788</v>
      </c>
      <c r="BW30" s="404"/>
      <c r="BX30" s="404"/>
      <c r="BY30" s="404"/>
      <c r="BZ30" s="404"/>
      <c r="CA30" s="404"/>
      <c r="CB30" s="404"/>
      <c r="CC30" s="405"/>
      <c r="CD30" s="171"/>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row>
    <row r="31" spans="1:113" ht="13.5" customHeight="1">
      <c r="A31" s="160"/>
      <c r="B31" s="185"/>
      <c r="DI31" s="186"/>
    </row>
    <row r="32" spans="1:113" ht="13.5" customHeight="1">
      <c r="A32" s="160"/>
      <c r="B32" s="187"/>
      <c r="C32" s="160" t="s">
        <v>183</v>
      </c>
      <c r="D32" s="160"/>
      <c r="E32" s="160"/>
      <c r="U32" s="159" t="s">
        <v>184</v>
      </c>
      <c r="AM32" s="159" t="s">
        <v>185</v>
      </c>
      <c r="BE32" s="159" t="s">
        <v>186</v>
      </c>
      <c r="BW32" s="159" t="s">
        <v>187</v>
      </c>
      <c r="CO32" s="159" t="s">
        <v>188</v>
      </c>
      <c r="DI32" s="186"/>
    </row>
    <row r="33" spans="1:113" ht="13.5" customHeight="1">
      <c r="A33" s="160"/>
      <c r="B33" s="187"/>
      <c r="C33" s="363" t="s">
        <v>189</v>
      </c>
      <c r="D33" s="363"/>
      <c r="E33" s="362" t="s">
        <v>190</v>
      </c>
      <c r="F33" s="362"/>
      <c r="G33" s="362"/>
      <c r="H33" s="362"/>
      <c r="I33" s="362"/>
      <c r="J33" s="362"/>
      <c r="K33" s="362"/>
      <c r="L33" s="362"/>
      <c r="M33" s="362"/>
      <c r="N33" s="362"/>
      <c r="O33" s="362"/>
      <c r="P33" s="362"/>
      <c r="Q33" s="362"/>
      <c r="R33" s="362"/>
      <c r="S33" s="362"/>
      <c r="T33" s="164"/>
      <c r="U33" s="363" t="s">
        <v>189</v>
      </c>
      <c r="V33" s="363"/>
      <c r="W33" s="362" t="s">
        <v>190</v>
      </c>
      <c r="X33" s="362"/>
      <c r="Y33" s="362"/>
      <c r="Z33" s="362"/>
      <c r="AA33" s="362"/>
      <c r="AB33" s="362"/>
      <c r="AC33" s="362"/>
      <c r="AD33" s="362"/>
      <c r="AE33" s="362"/>
      <c r="AF33" s="362"/>
      <c r="AG33" s="362"/>
      <c r="AH33" s="362"/>
      <c r="AI33" s="362"/>
      <c r="AJ33" s="362"/>
      <c r="AK33" s="362"/>
      <c r="AL33" s="164"/>
      <c r="AM33" s="363" t="s">
        <v>189</v>
      </c>
      <c r="AN33" s="363"/>
      <c r="AO33" s="362" t="s">
        <v>190</v>
      </c>
      <c r="AP33" s="362"/>
      <c r="AQ33" s="362"/>
      <c r="AR33" s="362"/>
      <c r="AS33" s="362"/>
      <c r="AT33" s="362"/>
      <c r="AU33" s="362"/>
      <c r="AV33" s="362"/>
      <c r="AW33" s="362"/>
      <c r="AX33" s="362"/>
      <c r="AY33" s="362"/>
      <c r="AZ33" s="362"/>
      <c r="BA33" s="362"/>
      <c r="BB33" s="362"/>
      <c r="BC33" s="362"/>
      <c r="BD33" s="170"/>
      <c r="BE33" s="362" t="s">
        <v>191</v>
      </c>
      <c r="BF33" s="362"/>
      <c r="BG33" s="362" t="s">
        <v>192</v>
      </c>
      <c r="BH33" s="362"/>
      <c r="BI33" s="362"/>
      <c r="BJ33" s="362"/>
      <c r="BK33" s="362"/>
      <c r="BL33" s="362"/>
      <c r="BM33" s="362"/>
      <c r="BN33" s="362"/>
      <c r="BO33" s="362"/>
      <c r="BP33" s="362"/>
      <c r="BQ33" s="362"/>
      <c r="BR33" s="362"/>
      <c r="BS33" s="362"/>
      <c r="BT33" s="362"/>
      <c r="BU33" s="362"/>
      <c r="BV33" s="170"/>
      <c r="BW33" s="363" t="s">
        <v>191</v>
      </c>
      <c r="BX33" s="363"/>
      <c r="BY33" s="362" t="s">
        <v>193</v>
      </c>
      <c r="BZ33" s="362"/>
      <c r="CA33" s="362"/>
      <c r="CB33" s="362"/>
      <c r="CC33" s="362"/>
      <c r="CD33" s="362"/>
      <c r="CE33" s="362"/>
      <c r="CF33" s="362"/>
      <c r="CG33" s="362"/>
      <c r="CH33" s="362"/>
      <c r="CI33" s="362"/>
      <c r="CJ33" s="362"/>
      <c r="CK33" s="362"/>
      <c r="CL33" s="362"/>
      <c r="CM33" s="362"/>
      <c r="CN33" s="164"/>
      <c r="CO33" s="363" t="s">
        <v>189</v>
      </c>
      <c r="CP33" s="363"/>
      <c r="CQ33" s="362" t="s">
        <v>194</v>
      </c>
      <c r="CR33" s="362"/>
      <c r="CS33" s="362"/>
      <c r="CT33" s="362"/>
      <c r="CU33" s="362"/>
      <c r="CV33" s="362"/>
      <c r="CW33" s="362"/>
      <c r="CX33" s="362"/>
      <c r="CY33" s="362"/>
      <c r="CZ33" s="362"/>
      <c r="DA33" s="362"/>
      <c r="DB33" s="362"/>
      <c r="DC33" s="362"/>
      <c r="DD33" s="362"/>
      <c r="DE33" s="362"/>
      <c r="DF33" s="164"/>
      <c r="DG33" s="361" t="s">
        <v>195</v>
      </c>
      <c r="DH33" s="361"/>
      <c r="DI33" s="165"/>
    </row>
    <row r="34" spans="1:113" ht="32.25" customHeight="1">
      <c r="A34" s="160"/>
      <c r="B34" s="187"/>
      <c r="C34" s="359">
        <f>IF(E34="","",1)</f>
        <v>1</v>
      </c>
      <c r="D34" s="359"/>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60"/>
      <c r="U34" s="359">
        <f>IF(W34="","",MAX(C34:D43)+1)</f>
        <v>2</v>
      </c>
      <c r="V34" s="359"/>
      <c r="W34" s="358" t="str">
        <f>IF('各会計、関係団体の財政状況及び健全化判断比率'!B28="","",'各会計、関係団体の財政状況及び健全化判断比率'!B28)</f>
        <v>国民健康保険事業会計</v>
      </c>
      <c r="X34" s="358"/>
      <c r="Y34" s="358"/>
      <c r="Z34" s="358"/>
      <c r="AA34" s="358"/>
      <c r="AB34" s="358"/>
      <c r="AC34" s="358"/>
      <c r="AD34" s="358"/>
      <c r="AE34" s="358"/>
      <c r="AF34" s="358"/>
      <c r="AG34" s="358"/>
      <c r="AH34" s="358"/>
      <c r="AI34" s="358"/>
      <c r="AJ34" s="358"/>
      <c r="AK34" s="358"/>
      <c r="AL34" s="160"/>
      <c r="AM34" s="359">
        <f>IF(AO34="","",MAX(C34:D43,U34:V43)+1)</f>
        <v>5</v>
      </c>
      <c r="AN34" s="359"/>
      <c r="AO34" s="358" t="str">
        <f>IF('各会計、関係団体の財政状況及び健全化判断比率'!B31="","",'各会計、関係団体の財政状況及び健全化判断比率'!B31)</f>
        <v>水道事業会計</v>
      </c>
      <c r="AP34" s="358"/>
      <c r="AQ34" s="358"/>
      <c r="AR34" s="358"/>
      <c r="AS34" s="358"/>
      <c r="AT34" s="358"/>
      <c r="AU34" s="358"/>
      <c r="AV34" s="358"/>
      <c r="AW34" s="358"/>
      <c r="AX34" s="358"/>
      <c r="AY34" s="358"/>
      <c r="AZ34" s="358"/>
      <c r="BA34" s="358"/>
      <c r="BB34" s="358"/>
      <c r="BC34" s="358"/>
      <c r="BD34" s="160"/>
      <c r="BE34" s="359">
        <f>IF(BG34="","",MAX(C34:D43,U34:V43,AM34:AN43)+1)</f>
        <v>7</v>
      </c>
      <c r="BF34" s="359"/>
      <c r="BG34" s="358" t="str">
        <f>IF('各会計、関係団体の財政状況及び健全化判断比率'!B33="","",'各会計、関係団体の財政状況及び健全化判断比率'!B33)</f>
        <v>簡易水道事業会計</v>
      </c>
      <c r="BH34" s="358"/>
      <c r="BI34" s="358"/>
      <c r="BJ34" s="358"/>
      <c r="BK34" s="358"/>
      <c r="BL34" s="358"/>
      <c r="BM34" s="358"/>
      <c r="BN34" s="358"/>
      <c r="BO34" s="358"/>
      <c r="BP34" s="358"/>
      <c r="BQ34" s="358"/>
      <c r="BR34" s="358"/>
      <c r="BS34" s="358"/>
      <c r="BT34" s="358"/>
      <c r="BU34" s="358"/>
      <c r="BV34" s="160"/>
      <c r="BW34" s="359">
        <f>IF(BY34="","",MAX(C34:D43,U34:V43,AM34:AN43,BE34:BF43)+1)</f>
        <v>11</v>
      </c>
      <c r="BX34" s="359"/>
      <c r="BY34" s="358" t="str">
        <f>IF('各会計、関係団体の財政状況及び健全化判断比率'!B68="","",'各会計、関係団体の財政状況及び健全化判断比率'!B68)</f>
        <v>鳥取県町村総合事務組合</v>
      </c>
      <c r="BZ34" s="358"/>
      <c r="CA34" s="358"/>
      <c r="CB34" s="358"/>
      <c r="CC34" s="358"/>
      <c r="CD34" s="358"/>
      <c r="CE34" s="358"/>
      <c r="CF34" s="358"/>
      <c r="CG34" s="358"/>
      <c r="CH34" s="358"/>
      <c r="CI34" s="358"/>
      <c r="CJ34" s="358"/>
      <c r="CK34" s="358"/>
      <c r="CL34" s="358"/>
      <c r="CM34" s="358"/>
      <c r="CN34" s="160"/>
      <c r="CO34" s="359">
        <f>IF(CQ34="","",MAX(C34:D43,U34:V43,AM34:AN43,BE34:BF43,BW34:BX43)+1)</f>
        <v>17</v>
      </c>
      <c r="CP34" s="359"/>
      <c r="CQ34" s="358" t="str">
        <f>IF('各会計、関係団体の財政状況及び健全化判断比率'!BS7="","",'各会計、関係団体の財政状況及び健全化判断比率'!BS7)</f>
        <v>グリーンサービス</v>
      </c>
      <c r="CR34" s="358"/>
      <c r="CS34" s="358"/>
      <c r="CT34" s="358"/>
      <c r="CU34" s="358"/>
      <c r="CV34" s="358"/>
      <c r="CW34" s="358"/>
      <c r="CX34" s="358"/>
      <c r="CY34" s="358"/>
      <c r="CZ34" s="358"/>
      <c r="DA34" s="358"/>
      <c r="DB34" s="358"/>
      <c r="DC34" s="358"/>
      <c r="DD34" s="358"/>
      <c r="DE34" s="358"/>
      <c r="DG34" s="360" t="str">
        <f>IF('各会計、関係団体の財政状況及び健全化判断比率'!BR7="","",'各会計、関係団体の財政状況及び健全化判断比率'!BR7)</f>
        <v/>
      </c>
      <c r="DH34" s="360"/>
      <c r="DI34" s="165"/>
    </row>
    <row r="35" spans="1:113" ht="32.25" customHeight="1">
      <c r="A35" s="160"/>
      <c r="B35" s="187"/>
      <c r="C35" s="359" t="str">
        <f>IF(E35="","",C34+1)</f>
        <v/>
      </c>
      <c r="D35" s="359"/>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60"/>
      <c r="U35" s="359">
        <f>IF(W35="","",U34+1)</f>
        <v>3</v>
      </c>
      <c r="V35" s="359"/>
      <c r="W35" s="358" t="str">
        <f>IF('各会計、関係団体の財政状況及び健全化判断比率'!B29="","",'各会計、関係団体の財政状況及び健全化判断比率'!B29)</f>
        <v>介護保険事業会計</v>
      </c>
      <c r="X35" s="358"/>
      <c r="Y35" s="358"/>
      <c r="Z35" s="358"/>
      <c r="AA35" s="358"/>
      <c r="AB35" s="358"/>
      <c r="AC35" s="358"/>
      <c r="AD35" s="358"/>
      <c r="AE35" s="358"/>
      <c r="AF35" s="358"/>
      <c r="AG35" s="358"/>
      <c r="AH35" s="358"/>
      <c r="AI35" s="358"/>
      <c r="AJ35" s="358"/>
      <c r="AK35" s="358"/>
      <c r="AL35" s="160"/>
      <c r="AM35" s="359">
        <f t="shared" ref="AM35:AM43" si="0">IF(AO35="","",AM34+1)</f>
        <v>6</v>
      </c>
      <c r="AN35" s="359"/>
      <c r="AO35" s="358" t="str">
        <f>IF('各会計、関係団体の財政状況及び健全化判断比率'!B32="","",'各会計、関係団体の財政状況及び健全化判断比率'!B32)</f>
        <v>国民宿舎事業会計</v>
      </c>
      <c r="AP35" s="358"/>
      <c r="AQ35" s="358"/>
      <c r="AR35" s="358"/>
      <c r="AS35" s="358"/>
      <c r="AT35" s="358"/>
      <c r="AU35" s="358"/>
      <c r="AV35" s="358"/>
      <c r="AW35" s="358"/>
      <c r="AX35" s="358"/>
      <c r="AY35" s="358"/>
      <c r="AZ35" s="358"/>
      <c r="BA35" s="358"/>
      <c r="BB35" s="358"/>
      <c r="BC35" s="358"/>
      <c r="BD35" s="160"/>
      <c r="BE35" s="359">
        <f t="shared" ref="BE35:BE43" si="1">IF(BG35="","",BE34+1)</f>
        <v>8</v>
      </c>
      <c r="BF35" s="359"/>
      <c r="BG35" s="358" t="str">
        <f>IF('各会計、関係団体の財政状況及び健全化判断比率'!B34="","",'各会計、関係団体の財政状況及び健全化判断比率'!B34)</f>
        <v>温泉配湯事業会計</v>
      </c>
      <c r="BH35" s="358"/>
      <c r="BI35" s="358"/>
      <c r="BJ35" s="358"/>
      <c r="BK35" s="358"/>
      <c r="BL35" s="358"/>
      <c r="BM35" s="358"/>
      <c r="BN35" s="358"/>
      <c r="BO35" s="358"/>
      <c r="BP35" s="358"/>
      <c r="BQ35" s="358"/>
      <c r="BR35" s="358"/>
      <c r="BS35" s="358"/>
      <c r="BT35" s="358"/>
      <c r="BU35" s="358"/>
      <c r="BV35" s="160"/>
      <c r="BW35" s="359">
        <f t="shared" ref="BW35:BW43" si="2">IF(BY35="","",BW34+1)</f>
        <v>12</v>
      </c>
      <c r="BX35" s="359"/>
      <c r="BY35" s="358" t="str">
        <f>IF('各会計、関係団体の財政状況及び健全化判断比率'!B69="","",'各会計、関係団体の財政状況及び健全化判断比率'!B69)</f>
        <v>鳥取中部ふるさと広域連合（一般会計）</v>
      </c>
      <c r="BZ35" s="358"/>
      <c r="CA35" s="358"/>
      <c r="CB35" s="358"/>
      <c r="CC35" s="358"/>
      <c r="CD35" s="358"/>
      <c r="CE35" s="358"/>
      <c r="CF35" s="358"/>
      <c r="CG35" s="358"/>
      <c r="CH35" s="358"/>
      <c r="CI35" s="358"/>
      <c r="CJ35" s="358"/>
      <c r="CK35" s="358"/>
      <c r="CL35" s="358"/>
      <c r="CM35" s="358"/>
      <c r="CN35" s="160"/>
      <c r="CO35" s="359" t="str">
        <f t="shared" ref="CO35:CO43" si="3">IF(CQ35="","",CO34+1)</f>
        <v/>
      </c>
      <c r="CP35" s="359"/>
      <c r="CQ35" s="358" t="str">
        <f>IF('各会計、関係団体の財政状況及び健全化判断比率'!BS8="","",'各会計、関係団体の財政状況及び健全化判断比率'!BS8)</f>
        <v/>
      </c>
      <c r="CR35" s="358"/>
      <c r="CS35" s="358"/>
      <c r="CT35" s="358"/>
      <c r="CU35" s="358"/>
      <c r="CV35" s="358"/>
      <c r="CW35" s="358"/>
      <c r="CX35" s="358"/>
      <c r="CY35" s="358"/>
      <c r="CZ35" s="358"/>
      <c r="DA35" s="358"/>
      <c r="DB35" s="358"/>
      <c r="DC35" s="358"/>
      <c r="DD35" s="358"/>
      <c r="DE35" s="358"/>
      <c r="DG35" s="360" t="str">
        <f>IF('各会計、関係団体の財政状況及び健全化判断比率'!BR8="","",'各会計、関係団体の財政状況及び健全化判断比率'!BR8)</f>
        <v/>
      </c>
      <c r="DH35" s="360"/>
      <c r="DI35" s="165"/>
    </row>
    <row r="36" spans="1:113" ht="32.25" customHeight="1">
      <c r="A36" s="160"/>
      <c r="B36" s="187"/>
      <c r="C36" s="359" t="str">
        <f>IF(E36="","",C35+1)</f>
        <v/>
      </c>
      <c r="D36" s="359"/>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60"/>
      <c r="U36" s="359">
        <f t="shared" ref="U36:U43" si="4">IF(W36="","",U35+1)</f>
        <v>4</v>
      </c>
      <c r="V36" s="359"/>
      <c r="W36" s="358" t="str">
        <f>IF('各会計、関係団体の財政状況及び健全化判断比率'!B30="","",'各会計、関係団体の財政状況及び健全化判断比率'!B30)</f>
        <v>後期高齢者医療事業会計</v>
      </c>
      <c r="X36" s="358"/>
      <c r="Y36" s="358"/>
      <c r="Z36" s="358"/>
      <c r="AA36" s="358"/>
      <c r="AB36" s="358"/>
      <c r="AC36" s="358"/>
      <c r="AD36" s="358"/>
      <c r="AE36" s="358"/>
      <c r="AF36" s="358"/>
      <c r="AG36" s="358"/>
      <c r="AH36" s="358"/>
      <c r="AI36" s="358"/>
      <c r="AJ36" s="358"/>
      <c r="AK36" s="358"/>
      <c r="AL36" s="160"/>
      <c r="AM36" s="359" t="str">
        <f t="shared" si="0"/>
        <v/>
      </c>
      <c r="AN36" s="359"/>
      <c r="AO36" s="358"/>
      <c r="AP36" s="358"/>
      <c r="AQ36" s="358"/>
      <c r="AR36" s="358"/>
      <c r="AS36" s="358"/>
      <c r="AT36" s="358"/>
      <c r="AU36" s="358"/>
      <c r="AV36" s="358"/>
      <c r="AW36" s="358"/>
      <c r="AX36" s="358"/>
      <c r="AY36" s="358"/>
      <c r="AZ36" s="358"/>
      <c r="BA36" s="358"/>
      <c r="BB36" s="358"/>
      <c r="BC36" s="358"/>
      <c r="BD36" s="160"/>
      <c r="BE36" s="359">
        <f t="shared" si="1"/>
        <v>9</v>
      </c>
      <c r="BF36" s="359"/>
      <c r="BG36" s="358" t="str">
        <f>IF('各会計、関係団体の財政状況及び健全化判断比率'!B35="","",'各会計、関係団体の財政状況及び健全化判断比率'!B35)</f>
        <v>下水道事業会計</v>
      </c>
      <c r="BH36" s="358"/>
      <c r="BI36" s="358"/>
      <c r="BJ36" s="358"/>
      <c r="BK36" s="358"/>
      <c r="BL36" s="358"/>
      <c r="BM36" s="358"/>
      <c r="BN36" s="358"/>
      <c r="BO36" s="358"/>
      <c r="BP36" s="358"/>
      <c r="BQ36" s="358"/>
      <c r="BR36" s="358"/>
      <c r="BS36" s="358"/>
      <c r="BT36" s="358"/>
      <c r="BU36" s="358"/>
      <c r="BV36" s="160"/>
      <c r="BW36" s="359">
        <f t="shared" si="2"/>
        <v>13</v>
      </c>
      <c r="BX36" s="359"/>
      <c r="BY36" s="358" t="str">
        <f>IF('各会計、関係団体の財政状況及び健全化判断比率'!B70="","",'各会計、関係団体の財政状況及び健全化判断比率'!B70)</f>
        <v>鳥取中部ふるさと広域連合（中部ふるさと市町村圏振興事業特別会計）</v>
      </c>
      <c r="BZ36" s="358"/>
      <c r="CA36" s="358"/>
      <c r="CB36" s="358"/>
      <c r="CC36" s="358"/>
      <c r="CD36" s="358"/>
      <c r="CE36" s="358"/>
      <c r="CF36" s="358"/>
      <c r="CG36" s="358"/>
      <c r="CH36" s="358"/>
      <c r="CI36" s="358"/>
      <c r="CJ36" s="358"/>
      <c r="CK36" s="358"/>
      <c r="CL36" s="358"/>
      <c r="CM36" s="358"/>
      <c r="CN36" s="160"/>
      <c r="CO36" s="359" t="str">
        <f t="shared" si="3"/>
        <v/>
      </c>
      <c r="CP36" s="359"/>
      <c r="CQ36" s="358" t="str">
        <f>IF('各会計、関係団体の財政状況及び健全化判断比率'!BS9="","",'各会計、関係団体の財政状況及び健全化判断比率'!BS9)</f>
        <v/>
      </c>
      <c r="CR36" s="358"/>
      <c r="CS36" s="358"/>
      <c r="CT36" s="358"/>
      <c r="CU36" s="358"/>
      <c r="CV36" s="358"/>
      <c r="CW36" s="358"/>
      <c r="CX36" s="358"/>
      <c r="CY36" s="358"/>
      <c r="CZ36" s="358"/>
      <c r="DA36" s="358"/>
      <c r="DB36" s="358"/>
      <c r="DC36" s="358"/>
      <c r="DD36" s="358"/>
      <c r="DE36" s="358"/>
      <c r="DG36" s="360" t="str">
        <f>IF('各会計、関係団体の財政状況及び健全化判断比率'!BR9="","",'各会計、関係団体の財政状況及び健全化判断比率'!BR9)</f>
        <v/>
      </c>
      <c r="DH36" s="360"/>
      <c r="DI36" s="165"/>
    </row>
    <row r="37" spans="1:113" ht="32.25" customHeight="1">
      <c r="A37" s="160"/>
      <c r="B37" s="187"/>
      <c r="C37" s="359" t="str">
        <f>IF(E37="","",C36+1)</f>
        <v/>
      </c>
      <c r="D37" s="359"/>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60"/>
      <c r="U37" s="359" t="str">
        <f t="shared" si="4"/>
        <v/>
      </c>
      <c r="V37" s="359"/>
      <c r="W37" s="358"/>
      <c r="X37" s="358"/>
      <c r="Y37" s="358"/>
      <c r="Z37" s="358"/>
      <c r="AA37" s="358"/>
      <c r="AB37" s="358"/>
      <c r="AC37" s="358"/>
      <c r="AD37" s="358"/>
      <c r="AE37" s="358"/>
      <c r="AF37" s="358"/>
      <c r="AG37" s="358"/>
      <c r="AH37" s="358"/>
      <c r="AI37" s="358"/>
      <c r="AJ37" s="358"/>
      <c r="AK37" s="358"/>
      <c r="AL37" s="160"/>
      <c r="AM37" s="359" t="str">
        <f t="shared" si="0"/>
        <v/>
      </c>
      <c r="AN37" s="359"/>
      <c r="AO37" s="358"/>
      <c r="AP37" s="358"/>
      <c r="AQ37" s="358"/>
      <c r="AR37" s="358"/>
      <c r="AS37" s="358"/>
      <c r="AT37" s="358"/>
      <c r="AU37" s="358"/>
      <c r="AV37" s="358"/>
      <c r="AW37" s="358"/>
      <c r="AX37" s="358"/>
      <c r="AY37" s="358"/>
      <c r="AZ37" s="358"/>
      <c r="BA37" s="358"/>
      <c r="BB37" s="358"/>
      <c r="BC37" s="358"/>
      <c r="BD37" s="160"/>
      <c r="BE37" s="359">
        <f t="shared" si="1"/>
        <v>10</v>
      </c>
      <c r="BF37" s="359"/>
      <c r="BG37" s="358" t="str">
        <f>IF('各会計、関係団体の財政状況及び健全化判断比率'!B36="","",'各会計、関係団体の財政状況及び健全化判断比率'!B36)</f>
        <v>集落排水処理事業会計</v>
      </c>
      <c r="BH37" s="358"/>
      <c r="BI37" s="358"/>
      <c r="BJ37" s="358"/>
      <c r="BK37" s="358"/>
      <c r="BL37" s="358"/>
      <c r="BM37" s="358"/>
      <c r="BN37" s="358"/>
      <c r="BO37" s="358"/>
      <c r="BP37" s="358"/>
      <c r="BQ37" s="358"/>
      <c r="BR37" s="358"/>
      <c r="BS37" s="358"/>
      <c r="BT37" s="358"/>
      <c r="BU37" s="358"/>
      <c r="BV37" s="160"/>
      <c r="BW37" s="359">
        <f t="shared" si="2"/>
        <v>14</v>
      </c>
      <c r="BX37" s="359"/>
      <c r="BY37" s="358" t="str">
        <f>IF('各会計、関係団体の財政状況及び健全化判断比率'!B71="","",'各会計、関係団体の財政状況及び健全化判断比率'!B71)</f>
        <v>鳥取中部ふるさと広域連合（交通災害共済事業特別会計）</v>
      </c>
      <c r="BZ37" s="358"/>
      <c r="CA37" s="358"/>
      <c r="CB37" s="358"/>
      <c r="CC37" s="358"/>
      <c r="CD37" s="358"/>
      <c r="CE37" s="358"/>
      <c r="CF37" s="358"/>
      <c r="CG37" s="358"/>
      <c r="CH37" s="358"/>
      <c r="CI37" s="358"/>
      <c r="CJ37" s="358"/>
      <c r="CK37" s="358"/>
      <c r="CL37" s="358"/>
      <c r="CM37" s="358"/>
      <c r="CN37" s="160"/>
      <c r="CO37" s="359" t="str">
        <f t="shared" si="3"/>
        <v/>
      </c>
      <c r="CP37" s="359"/>
      <c r="CQ37" s="358" t="str">
        <f>IF('各会計、関係団体の財政状況及び健全化判断比率'!BS10="","",'各会計、関係団体の財政状況及び健全化判断比率'!BS10)</f>
        <v/>
      </c>
      <c r="CR37" s="358"/>
      <c r="CS37" s="358"/>
      <c r="CT37" s="358"/>
      <c r="CU37" s="358"/>
      <c r="CV37" s="358"/>
      <c r="CW37" s="358"/>
      <c r="CX37" s="358"/>
      <c r="CY37" s="358"/>
      <c r="CZ37" s="358"/>
      <c r="DA37" s="358"/>
      <c r="DB37" s="358"/>
      <c r="DC37" s="358"/>
      <c r="DD37" s="358"/>
      <c r="DE37" s="358"/>
      <c r="DG37" s="360" t="str">
        <f>IF('各会計、関係団体の財政状況及び健全化判断比率'!BR10="","",'各会計、関係団体の財政状況及び健全化判断比率'!BR10)</f>
        <v/>
      </c>
      <c r="DH37" s="360"/>
      <c r="DI37" s="165"/>
    </row>
    <row r="38" spans="1:113" ht="32.25" customHeight="1">
      <c r="A38" s="160"/>
      <c r="B38" s="187"/>
      <c r="C38" s="359" t="str">
        <f t="shared" ref="C38:C43" si="5">IF(E38="","",C37+1)</f>
        <v/>
      </c>
      <c r="D38" s="359"/>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60"/>
      <c r="U38" s="359" t="str">
        <f t="shared" si="4"/>
        <v/>
      </c>
      <c r="V38" s="359"/>
      <c r="W38" s="358"/>
      <c r="X38" s="358"/>
      <c r="Y38" s="358"/>
      <c r="Z38" s="358"/>
      <c r="AA38" s="358"/>
      <c r="AB38" s="358"/>
      <c r="AC38" s="358"/>
      <c r="AD38" s="358"/>
      <c r="AE38" s="358"/>
      <c r="AF38" s="358"/>
      <c r="AG38" s="358"/>
      <c r="AH38" s="358"/>
      <c r="AI38" s="358"/>
      <c r="AJ38" s="358"/>
      <c r="AK38" s="358"/>
      <c r="AL38" s="160"/>
      <c r="AM38" s="359" t="str">
        <f t="shared" si="0"/>
        <v/>
      </c>
      <c r="AN38" s="359"/>
      <c r="AO38" s="358"/>
      <c r="AP38" s="358"/>
      <c r="AQ38" s="358"/>
      <c r="AR38" s="358"/>
      <c r="AS38" s="358"/>
      <c r="AT38" s="358"/>
      <c r="AU38" s="358"/>
      <c r="AV38" s="358"/>
      <c r="AW38" s="358"/>
      <c r="AX38" s="358"/>
      <c r="AY38" s="358"/>
      <c r="AZ38" s="358"/>
      <c r="BA38" s="358"/>
      <c r="BB38" s="358"/>
      <c r="BC38" s="358"/>
      <c r="BD38" s="160"/>
      <c r="BE38" s="359" t="str">
        <f t="shared" si="1"/>
        <v/>
      </c>
      <c r="BF38" s="359"/>
      <c r="BG38" s="358"/>
      <c r="BH38" s="358"/>
      <c r="BI38" s="358"/>
      <c r="BJ38" s="358"/>
      <c r="BK38" s="358"/>
      <c r="BL38" s="358"/>
      <c r="BM38" s="358"/>
      <c r="BN38" s="358"/>
      <c r="BO38" s="358"/>
      <c r="BP38" s="358"/>
      <c r="BQ38" s="358"/>
      <c r="BR38" s="358"/>
      <c r="BS38" s="358"/>
      <c r="BT38" s="358"/>
      <c r="BU38" s="358"/>
      <c r="BV38" s="160"/>
      <c r="BW38" s="359">
        <f t="shared" si="2"/>
        <v>15</v>
      </c>
      <c r="BX38" s="359"/>
      <c r="BY38" s="358" t="str">
        <f>IF('各会計、関係団体の財政状況及び健全化判断比率'!B72="","",'各会計、関係団体の財政状況及び健全化判断比率'!B72)</f>
        <v>鳥取県後期高齢者医療広域連合（一般会計）</v>
      </c>
      <c r="BZ38" s="358"/>
      <c r="CA38" s="358"/>
      <c r="CB38" s="358"/>
      <c r="CC38" s="358"/>
      <c r="CD38" s="358"/>
      <c r="CE38" s="358"/>
      <c r="CF38" s="358"/>
      <c r="CG38" s="358"/>
      <c r="CH38" s="358"/>
      <c r="CI38" s="358"/>
      <c r="CJ38" s="358"/>
      <c r="CK38" s="358"/>
      <c r="CL38" s="358"/>
      <c r="CM38" s="358"/>
      <c r="CN38" s="160"/>
      <c r="CO38" s="359" t="str">
        <f t="shared" si="3"/>
        <v/>
      </c>
      <c r="CP38" s="359"/>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60" t="str">
        <f>IF('各会計、関係団体の財政状況及び健全化判断比率'!BR11="","",'各会計、関係団体の財政状況及び健全化判断比率'!BR11)</f>
        <v/>
      </c>
      <c r="DH38" s="360"/>
      <c r="DI38" s="165"/>
    </row>
    <row r="39" spans="1:113" ht="32.25" customHeight="1">
      <c r="A39" s="160"/>
      <c r="B39" s="187"/>
      <c r="C39" s="359" t="str">
        <f t="shared" si="5"/>
        <v/>
      </c>
      <c r="D39" s="359"/>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60"/>
      <c r="U39" s="359" t="str">
        <f t="shared" si="4"/>
        <v/>
      </c>
      <c r="V39" s="359"/>
      <c r="W39" s="358"/>
      <c r="X39" s="358"/>
      <c r="Y39" s="358"/>
      <c r="Z39" s="358"/>
      <c r="AA39" s="358"/>
      <c r="AB39" s="358"/>
      <c r="AC39" s="358"/>
      <c r="AD39" s="358"/>
      <c r="AE39" s="358"/>
      <c r="AF39" s="358"/>
      <c r="AG39" s="358"/>
      <c r="AH39" s="358"/>
      <c r="AI39" s="358"/>
      <c r="AJ39" s="358"/>
      <c r="AK39" s="358"/>
      <c r="AL39" s="160"/>
      <c r="AM39" s="359" t="str">
        <f t="shared" si="0"/>
        <v/>
      </c>
      <c r="AN39" s="359"/>
      <c r="AO39" s="358"/>
      <c r="AP39" s="358"/>
      <c r="AQ39" s="358"/>
      <c r="AR39" s="358"/>
      <c r="AS39" s="358"/>
      <c r="AT39" s="358"/>
      <c r="AU39" s="358"/>
      <c r="AV39" s="358"/>
      <c r="AW39" s="358"/>
      <c r="AX39" s="358"/>
      <c r="AY39" s="358"/>
      <c r="AZ39" s="358"/>
      <c r="BA39" s="358"/>
      <c r="BB39" s="358"/>
      <c r="BC39" s="358"/>
      <c r="BD39" s="160"/>
      <c r="BE39" s="359" t="str">
        <f t="shared" si="1"/>
        <v/>
      </c>
      <c r="BF39" s="359"/>
      <c r="BG39" s="358"/>
      <c r="BH39" s="358"/>
      <c r="BI39" s="358"/>
      <c r="BJ39" s="358"/>
      <c r="BK39" s="358"/>
      <c r="BL39" s="358"/>
      <c r="BM39" s="358"/>
      <c r="BN39" s="358"/>
      <c r="BO39" s="358"/>
      <c r="BP39" s="358"/>
      <c r="BQ39" s="358"/>
      <c r="BR39" s="358"/>
      <c r="BS39" s="358"/>
      <c r="BT39" s="358"/>
      <c r="BU39" s="358"/>
      <c r="BV39" s="160"/>
      <c r="BW39" s="359">
        <f t="shared" si="2"/>
        <v>16</v>
      </c>
      <c r="BX39" s="359"/>
      <c r="BY39" s="358" t="str">
        <f>IF('各会計、関係団体の財政状況及び健全化判断比率'!B73="","",'各会計、関係団体の財政状況及び健全化判断比率'!B73)</f>
        <v>鳥取県後期高齢者医療広域連合（後期高齢者医療特別会計）</v>
      </c>
      <c r="BZ39" s="358"/>
      <c r="CA39" s="358"/>
      <c r="CB39" s="358"/>
      <c r="CC39" s="358"/>
      <c r="CD39" s="358"/>
      <c r="CE39" s="358"/>
      <c r="CF39" s="358"/>
      <c r="CG39" s="358"/>
      <c r="CH39" s="358"/>
      <c r="CI39" s="358"/>
      <c r="CJ39" s="358"/>
      <c r="CK39" s="358"/>
      <c r="CL39" s="358"/>
      <c r="CM39" s="358"/>
      <c r="CN39" s="160"/>
      <c r="CO39" s="359" t="str">
        <f t="shared" si="3"/>
        <v/>
      </c>
      <c r="CP39" s="359"/>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60" t="str">
        <f>IF('各会計、関係団体の財政状況及び健全化判断比率'!BR12="","",'各会計、関係団体の財政状況及び健全化判断比率'!BR12)</f>
        <v/>
      </c>
      <c r="DH39" s="360"/>
      <c r="DI39" s="165"/>
    </row>
    <row r="40" spans="1:113" ht="32.25" customHeight="1">
      <c r="A40" s="160"/>
      <c r="B40" s="187"/>
      <c r="C40" s="359" t="str">
        <f t="shared" si="5"/>
        <v/>
      </c>
      <c r="D40" s="359"/>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60"/>
      <c r="U40" s="359" t="str">
        <f t="shared" si="4"/>
        <v/>
      </c>
      <c r="V40" s="359"/>
      <c r="W40" s="358"/>
      <c r="X40" s="358"/>
      <c r="Y40" s="358"/>
      <c r="Z40" s="358"/>
      <c r="AA40" s="358"/>
      <c r="AB40" s="358"/>
      <c r="AC40" s="358"/>
      <c r="AD40" s="358"/>
      <c r="AE40" s="358"/>
      <c r="AF40" s="358"/>
      <c r="AG40" s="358"/>
      <c r="AH40" s="358"/>
      <c r="AI40" s="358"/>
      <c r="AJ40" s="358"/>
      <c r="AK40" s="358"/>
      <c r="AL40" s="160"/>
      <c r="AM40" s="359" t="str">
        <f t="shared" si="0"/>
        <v/>
      </c>
      <c r="AN40" s="359"/>
      <c r="AO40" s="358"/>
      <c r="AP40" s="358"/>
      <c r="AQ40" s="358"/>
      <c r="AR40" s="358"/>
      <c r="AS40" s="358"/>
      <c r="AT40" s="358"/>
      <c r="AU40" s="358"/>
      <c r="AV40" s="358"/>
      <c r="AW40" s="358"/>
      <c r="AX40" s="358"/>
      <c r="AY40" s="358"/>
      <c r="AZ40" s="358"/>
      <c r="BA40" s="358"/>
      <c r="BB40" s="358"/>
      <c r="BC40" s="358"/>
      <c r="BD40" s="160"/>
      <c r="BE40" s="359" t="str">
        <f t="shared" si="1"/>
        <v/>
      </c>
      <c r="BF40" s="359"/>
      <c r="BG40" s="358"/>
      <c r="BH40" s="358"/>
      <c r="BI40" s="358"/>
      <c r="BJ40" s="358"/>
      <c r="BK40" s="358"/>
      <c r="BL40" s="358"/>
      <c r="BM40" s="358"/>
      <c r="BN40" s="358"/>
      <c r="BO40" s="358"/>
      <c r="BP40" s="358"/>
      <c r="BQ40" s="358"/>
      <c r="BR40" s="358"/>
      <c r="BS40" s="358"/>
      <c r="BT40" s="358"/>
      <c r="BU40" s="358"/>
      <c r="BV40" s="160"/>
      <c r="BW40" s="359" t="str">
        <f t="shared" si="2"/>
        <v/>
      </c>
      <c r="BX40" s="359"/>
      <c r="BY40" s="358" t="str">
        <f>IF('各会計、関係団体の財政状況及び健全化判断比率'!B74="","",'各会計、関係団体の財政状況及び健全化判断比率'!B74)</f>
        <v/>
      </c>
      <c r="BZ40" s="358"/>
      <c r="CA40" s="358"/>
      <c r="CB40" s="358"/>
      <c r="CC40" s="358"/>
      <c r="CD40" s="358"/>
      <c r="CE40" s="358"/>
      <c r="CF40" s="358"/>
      <c r="CG40" s="358"/>
      <c r="CH40" s="358"/>
      <c r="CI40" s="358"/>
      <c r="CJ40" s="358"/>
      <c r="CK40" s="358"/>
      <c r="CL40" s="358"/>
      <c r="CM40" s="358"/>
      <c r="CN40" s="160"/>
      <c r="CO40" s="359" t="str">
        <f t="shared" si="3"/>
        <v/>
      </c>
      <c r="CP40" s="359"/>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60" t="str">
        <f>IF('各会計、関係団体の財政状況及び健全化判断比率'!BR13="","",'各会計、関係団体の財政状況及び健全化判断比率'!BR13)</f>
        <v/>
      </c>
      <c r="DH40" s="360"/>
      <c r="DI40" s="165"/>
    </row>
    <row r="41" spans="1:113" ht="32.25" customHeight="1">
      <c r="A41" s="160"/>
      <c r="B41" s="187"/>
      <c r="C41" s="359" t="str">
        <f t="shared" si="5"/>
        <v/>
      </c>
      <c r="D41" s="359"/>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60"/>
      <c r="U41" s="359" t="str">
        <f t="shared" si="4"/>
        <v/>
      </c>
      <c r="V41" s="359"/>
      <c r="W41" s="358"/>
      <c r="X41" s="358"/>
      <c r="Y41" s="358"/>
      <c r="Z41" s="358"/>
      <c r="AA41" s="358"/>
      <c r="AB41" s="358"/>
      <c r="AC41" s="358"/>
      <c r="AD41" s="358"/>
      <c r="AE41" s="358"/>
      <c r="AF41" s="358"/>
      <c r="AG41" s="358"/>
      <c r="AH41" s="358"/>
      <c r="AI41" s="358"/>
      <c r="AJ41" s="358"/>
      <c r="AK41" s="358"/>
      <c r="AL41" s="160"/>
      <c r="AM41" s="359" t="str">
        <f t="shared" si="0"/>
        <v/>
      </c>
      <c r="AN41" s="359"/>
      <c r="AO41" s="358"/>
      <c r="AP41" s="358"/>
      <c r="AQ41" s="358"/>
      <c r="AR41" s="358"/>
      <c r="AS41" s="358"/>
      <c r="AT41" s="358"/>
      <c r="AU41" s="358"/>
      <c r="AV41" s="358"/>
      <c r="AW41" s="358"/>
      <c r="AX41" s="358"/>
      <c r="AY41" s="358"/>
      <c r="AZ41" s="358"/>
      <c r="BA41" s="358"/>
      <c r="BB41" s="358"/>
      <c r="BC41" s="358"/>
      <c r="BD41" s="160"/>
      <c r="BE41" s="359" t="str">
        <f t="shared" si="1"/>
        <v/>
      </c>
      <c r="BF41" s="359"/>
      <c r="BG41" s="358"/>
      <c r="BH41" s="358"/>
      <c r="BI41" s="358"/>
      <c r="BJ41" s="358"/>
      <c r="BK41" s="358"/>
      <c r="BL41" s="358"/>
      <c r="BM41" s="358"/>
      <c r="BN41" s="358"/>
      <c r="BO41" s="358"/>
      <c r="BP41" s="358"/>
      <c r="BQ41" s="358"/>
      <c r="BR41" s="358"/>
      <c r="BS41" s="358"/>
      <c r="BT41" s="358"/>
      <c r="BU41" s="358"/>
      <c r="BV41" s="160"/>
      <c r="BW41" s="359" t="str">
        <f t="shared" si="2"/>
        <v/>
      </c>
      <c r="BX41" s="359"/>
      <c r="BY41" s="358" t="str">
        <f>IF('各会計、関係団体の財政状況及び健全化判断比率'!B75="","",'各会計、関係団体の財政状況及び健全化判断比率'!B75)</f>
        <v/>
      </c>
      <c r="BZ41" s="358"/>
      <c r="CA41" s="358"/>
      <c r="CB41" s="358"/>
      <c r="CC41" s="358"/>
      <c r="CD41" s="358"/>
      <c r="CE41" s="358"/>
      <c r="CF41" s="358"/>
      <c r="CG41" s="358"/>
      <c r="CH41" s="358"/>
      <c r="CI41" s="358"/>
      <c r="CJ41" s="358"/>
      <c r="CK41" s="358"/>
      <c r="CL41" s="358"/>
      <c r="CM41" s="358"/>
      <c r="CN41" s="160"/>
      <c r="CO41" s="359" t="str">
        <f t="shared" si="3"/>
        <v/>
      </c>
      <c r="CP41" s="359"/>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60" t="str">
        <f>IF('各会計、関係団体の財政状況及び健全化判断比率'!BR14="","",'各会計、関係団体の財政状況及び健全化判断比率'!BR14)</f>
        <v/>
      </c>
      <c r="DH41" s="360"/>
      <c r="DI41" s="165"/>
    </row>
    <row r="42" spans="1:113" ht="32.25" customHeight="1">
      <c r="B42" s="187"/>
      <c r="C42" s="359" t="str">
        <f t="shared" si="5"/>
        <v/>
      </c>
      <c r="D42" s="359"/>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60"/>
      <c r="U42" s="359" t="str">
        <f t="shared" si="4"/>
        <v/>
      </c>
      <c r="V42" s="359"/>
      <c r="W42" s="358"/>
      <c r="X42" s="358"/>
      <c r="Y42" s="358"/>
      <c r="Z42" s="358"/>
      <c r="AA42" s="358"/>
      <c r="AB42" s="358"/>
      <c r="AC42" s="358"/>
      <c r="AD42" s="358"/>
      <c r="AE42" s="358"/>
      <c r="AF42" s="358"/>
      <c r="AG42" s="358"/>
      <c r="AH42" s="358"/>
      <c r="AI42" s="358"/>
      <c r="AJ42" s="358"/>
      <c r="AK42" s="358"/>
      <c r="AL42" s="160"/>
      <c r="AM42" s="359" t="str">
        <f t="shared" si="0"/>
        <v/>
      </c>
      <c r="AN42" s="359"/>
      <c r="AO42" s="358"/>
      <c r="AP42" s="358"/>
      <c r="AQ42" s="358"/>
      <c r="AR42" s="358"/>
      <c r="AS42" s="358"/>
      <c r="AT42" s="358"/>
      <c r="AU42" s="358"/>
      <c r="AV42" s="358"/>
      <c r="AW42" s="358"/>
      <c r="AX42" s="358"/>
      <c r="AY42" s="358"/>
      <c r="AZ42" s="358"/>
      <c r="BA42" s="358"/>
      <c r="BB42" s="358"/>
      <c r="BC42" s="358"/>
      <c r="BD42" s="160"/>
      <c r="BE42" s="359" t="str">
        <f t="shared" si="1"/>
        <v/>
      </c>
      <c r="BF42" s="359"/>
      <c r="BG42" s="358"/>
      <c r="BH42" s="358"/>
      <c r="BI42" s="358"/>
      <c r="BJ42" s="358"/>
      <c r="BK42" s="358"/>
      <c r="BL42" s="358"/>
      <c r="BM42" s="358"/>
      <c r="BN42" s="358"/>
      <c r="BO42" s="358"/>
      <c r="BP42" s="358"/>
      <c r="BQ42" s="358"/>
      <c r="BR42" s="358"/>
      <c r="BS42" s="358"/>
      <c r="BT42" s="358"/>
      <c r="BU42" s="358"/>
      <c r="BV42" s="160"/>
      <c r="BW42" s="359" t="str">
        <f t="shared" si="2"/>
        <v/>
      </c>
      <c r="BX42" s="359"/>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60"/>
      <c r="CO42" s="359" t="str">
        <f t="shared" si="3"/>
        <v/>
      </c>
      <c r="CP42" s="359"/>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60" t="str">
        <f>IF('各会計、関係団体の財政状況及び健全化判断比率'!BR15="","",'各会計、関係団体の財政状況及び健全化判断比率'!BR15)</f>
        <v/>
      </c>
      <c r="DH42" s="360"/>
      <c r="DI42" s="165"/>
    </row>
    <row r="43" spans="1:113" ht="32.25" customHeight="1">
      <c r="B43" s="187"/>
      <c r="C43" s="359" t="str">
        <f t="shared" si="5"/>
        <v/>
      </c>
      <c r="D43" s="359"/>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60"/>
      <c r="U43" s="359" t="str">
        <f t="shared" si="4"/>
        <v/>
      </c>
      <c r="V43" s="359"/>
      <c r="W43" s="358"/>
      <c r="X43" s="358"/>
      <c r="Y43" s="358"/>
      <c r="Z43" s="358"/>
      <c r="AA43" s="358"/>
      <c r="AB43" s="358"/>
      <c r="AC43" s="358"/>
      <c r="AD43" s="358"/>
      <c r="AE43" s="358"/>
      <c r="AF43" s="358"/>
      <c r="AG43" s="358"/>
      <c r="AH43" s="358"/>
      <c r="AI43" s="358"/>
      <c r="AJ43" s="358"/>
      <c r="AK43" s="358"/>
      <c r="AL43" s="160"/>
      <c r="AM43" s="359" t="str">
        <f t="shared" si="0"/>
        <v/>
      </c>
      <c r="AN43" s="359"/>
      <c r="AO43" s="358"/>
      <c r="AP43" s="358"/>
      <c r="AQ43" s="358"/>
      <c r="AR43" s="358"/>
      <c r="AS43" s="358"/>
      <c r="AT43" s="358"/>
      <c r="AU43" s="358"/>
      <c r="AV43" s="358"/>
      <c r="AW43" s="358"/>
      <c r="AX43" s="358"/>
      <c r="AY43" s="358"/>
      <c r="AZ43" s="358"/>
      <c r="BA43" s="358"/>
      <c r="BB43" s="358"/>
      <c r="BC43" s="358"/>
      <c r="BD43" s="160"/>
      <c r="BE43" s="359" t="str">
        <f t="shared" si="1"/>
        <v/>
      </c>
      <c r="BF43" s="359"/>
      <c r="BG43" s="358"/>
      <c r="BH43" s="358"/>
      <c r="BI43" s="358"/>
      <c r="BJ43" s="358"/>
      <c r="BK43" s="358"/>
      <c r="BL43" s="358"/>
      <c r="BM43" s="358"/>
      <c r="BN43" s="358"/>
      <c r="BO43" s="358"/>
      <c r="BP43" s="358"/>
      <c r="BQ43" s="358"/>
      <c r="BR43" s="358"/>
      <c r="BS43" s="358"/>
      <c r="BT43" s="358"/>
      <c r="BU43" s="358"/>
      <c r="BV43" s="160"/>
      <c r="BW43" s="359" t="str">
        <f t="shared" si="2"/>
        <v/>
      </c>
      <c r="BX43" s="359"/>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60"/>
      <c r="CO43" s="359" t="str">
        <f t="shared" si="3"/>
        <v/>
      </c>
      <c r="CP43" s="359"/>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60" t="str">
        <f>IF('各会計、関係団体の財政状況及び健全化判断比率'!BR16="","",'各会計、関係団体の財政状況及び健全化判断比率'!BR16)</f>
        <v/>
      </c>
      <c r="DH43" s="360"/>
      <c r="DI43" s="165"/>
    </row>
    <row r="44" spans="1:113" ht="13.5" customHeight="1" thickBot="1">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row r="46" spans="1:113">
      <c r="B46" s="159" t="s">
        <v>196</v>
      </c>
      <c r="E46" s="159" t="s">
        <v>197</v>
      </c>
    </row>
    <row r="47" spans="1:113">
      <c r="E47" s="159" t="s">
        <v>198</v>
      </c>
    </row>
    <row r="48" spans="1:113">
      <c r="E48" s="159" t="s">
        <v>199</v>
      </c>
    </row>
    <row r="49" spans="5:5">
      <c r="E49" s="191" t="s">
        <v>200</v>
      </c>
    </row>
    <row r="50" spans="5:5">
      <c r="E50" s="159" t="s">
        <v>201</v>
      </c>
    </row>
    <row r="51" spans="5:5">
      <c r="E51" s="159" t="s">
        <v>202</v>
      </c>
    </row>
    <row r="52" spans="5:5">
      <c r="E52" s="159" t="s">
        <v>203</v>
      </c>
    </row>
    <row r="53" spans="5:5">
      <c r="E53" s="159" t="s">
        <v>204</v>
      </c>
    </row>
    <row r="54" spans="5:5"/>
    <row r="55" spans="5:5"/>
    <row r="56" spans="5:5"/>
    <row r="57" spans="5:5" hidden="1"/>
    <row r="58" spans="5:5" hidden="1"/>
    <row r="59" spans="5:5" hidden="1"/>
  </sheetData>
  <sheetProtection algorithmName="SHA-512" hashValue="YT59QS4QXHZyf2u2IepdGmyO3eAVU2bxShmhliV1H+rFmRlzgszd0tubuOPSH16bysumKZ8dKK6FVIKRr99zdw==" saltValue="dLmTyIvkEdqSIzkgIxdC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194" customWidth="1"/>
    <col min="96" max="133" width="1.625" style="207" customWidth="1"/>
    <col min="134" max="143" width="1.625" style="194" customWidth="1"/>
    <col min="144" max="16384" width="0" style="194" hidden="1"/>
  </cols>
  <sheetData>
    <row r="1" spans="2:143" ht="22.5" customHeight="1" thickBot="1">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703" t="s">
        <v>205</v>
      </c>
      <c r="DI1" s="704"/>
      <c r="DJ1" s="704"/>
      <c r="DK1" s="704"/>
      <c r="DL1" s="704"/>
      <c r="DM1" s="704"/>
      <c r="DN1" s="705"/>
      <c r="DO1" s="194"/>
      <c r="DP1" s="703" t="s">
        <v>206</v>
      </c>
      <c r="DQ1" s="704"/>
      <c r="DR1" s="704"/>
      <c r="DS1" s="704"/>
      <c r="DT1" s="704"/>
      <c r="DU1" s="704"/>
      <c r="DV1" s="704"/>
      <c r="DW1" s="704"/>
      <c r="DX1" s="704"/>
      <c r="DY1" s="704"/>
      <c r="DZ1" s="704"/>
      <c r="EA1" s="704"/>
      <c r="EB1" s="704"/>
      <c r="EC1" s="705"/>
      <c r="ED1" s="193"/>
      <c r="EE1" s="193"/>
      <c r="EF1" s="193"/>
      <c r="EG1" s="193"/>
      <c r="EH1" s="193"/>
      <c r="EI1" s="193"/>
      <c r="EJ1" s="193"/>
      <c r="EK1" s="193"/>
      <c r="EL1" s="193"/>
      <c r="EM1" s="193"/>
    </row>
    <row r="2" spans="2:143" ht="22.5" customHeight="1">
      <c r="B2" s="195" t="s">
        <v>207</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c r="B3" s="665" t="s">
        <v>208</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209</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5" t="s">
        <v>210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5" t="s">
        <v>1</v>
      </c>
      <c r="C4" s="666"/>
      <c r="D4" s="666"/>
      <c r="E4" s="666"/>
      <c r="F4" s="666"/>
      <c r="G4" s="666"/>
      <c r="H4" s="666"/>
      <c r="I4" s="666"/>
      <c r="J4" s="666"/>
      <c r="K4" s="666"/>
      <c r="L4" s="666"/>
      <c r="M4" s="666"/>
      <c r="N4" s="666"/>
      <c r="O4" s="666"/>
      <c r="P4" s="666"/>
      <c r="Q4" s="667"/>
      <c r="R4" s="665" t="s">
        <v>211</v>
      </c>
      <c r="S4" s="666"/>
      <c r="T4" s="666"/>
      <c r="U4" s="666"/>
      <c r="V4" s="666"/>
      <c r="W4" s="666"/>
      <c r="X4" s="666"/>
      <c r="Y4" s="667"/>
      <c r="Z4" s="665" t="s">
        <v>212</v>
      </c>
      <c r="AA4" s="666"/>
      <c r="AB4" s="666"/>
      <c r="AC4" s="667"/>
      <c r="AD4" s="665" t="s">
        <v>213</v>
      </c>
      <c r="AE4" s="666"/>
      <c r="AF4" s="666"/>
      <c r="AG4" s="666"/>
      <c r="AH4" s="666"/>
      <c r="AI4" s="666"/>
      <c r="AJ4" s="666"/>
      <c r="AK4" s="667"/>
      <c r="AL4" s="665" t="s">
        <v>212</v>
      </c>
      <c r="AM4" s="666"/>
      <c r="AN4" s="666"/>
      <c r="AO4" s="667"/>
      <c r="AP4" s="706" t="s">
        <v>214</v>
      </c>
      <c r="AQ4" s="706"/>
      <c r="AR4" s="706"/>
      <c r="AS4" s="706"/>
      <c r="AT4" s="706"/>
      <c r="AU4" s="706"/>
      <c r="AV4" s="706"/>
      <c r="AW4" s="706"/>
      <c r="AX4" s="706"/>
      <c r="AY4" s="706"/>
      <c r="AZ4" s="706"/>
      <c r="BA4" s="706"/>
      <c r="BB4" s="706"/>
      <c r="BC4" s="706"/>
      <c r="BD4" s="706"/>
      <c r="BE4" s="706"/>
      <c r="BF4" s="706"/>
      <c r="BG4" s="706" t="s">
        <v>215</v>
      </c>
      <c r="BH4" s="706"/>
      <c r="BI4" s="706"/>
      <c r="BJ4" s="706"/>
      <c r="BK4" s="706"/>
      <c r="BL4" s="706"/>
      <c r="BM4" s="706"/>
      <c r="BN4" s="706"/>
      <c r="BO4" s="706" t="s">
        <v>212</v>
      </c>
      <c r="BP4" s="706"/>
      <c r="BQ4" s="706"/>
      <c r="BR4" s="706"/>
      <c r="BS4" s="706" t="s">
        <v>216</v>
      </c>
      <c r="BT4" s="706"/>
      <c r="BU4" s="706"/>
      <c r="BV4" s="706"/>
      <c r="BW4" s="706"/>
      <c r="BX4" s="706"/>
      <c r="BY4" s="706"/>
      <c r="BZ4" s="706"/>
      <c r="CA4" s="706"/>
      <c r="CB4" s="706"/>
      <c r="CD4" s="665" t="s">
        <v>217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ht="11.25" customHeight="1">
      <c r="B5" s="662" t="s">
        <v>218</v>
      </c>
      <c r="C5" s="663"/>
      <c r="D5" s="663"/>
      <c r="E5" s="663"/>
      <c r="F5" s="663"/>
      <c r="G5" s="663"/>
      <c r="H5" s="663"/>
      <c r="I5" s="663"/>
      <c r="J5" s="663"/>
      <c r="K5" s="663"/>
      <c r="L5" s="663"/>
      <c r="M5" s="663"/>
      <c r="N5" s="663"/>
      <c r="O5" s="663"/>
      <c r="P5" s="663"/>
      <c r="Q5" s="664"/>
      <c r="R5" s="656">
        <v>673631</v>
      </c>
      <c r="S5" s="657"/>
      <c r="T5" s="657"/>
      <c r="U5" s="657"/>
      <c r="V5" s="657"/>
      <c r="W5" s="657"/>
      <c r="X5" s="657"/>
      <c r="Y5" s="688"/>
      <c r="Z5" s="701">
        <v>13.9</v>
      </c>
      <c r="AA5" s="701"/>
      <c r="AB5" s="701"/>
      <c r="AC5" s="701"/>
      <c r="AD5" s="702">
        <v>673631</v>
      </c>
      <c r="AE5" s="702"/>
      <c r="AF5" s="702"/>
      <c r="AG5" s="702"/>
      <c r="AH5" s="702"/>
      <c r="AI5" s="702"/>
      <c r="AJ5" s="702"/>
      <c r="AK5" s="702"/>
      <c r="AL5" s="689">
        <v>23.9</v>
      </c>
      <c r="AM5" s="672"/>
      <c r="AN5" s="672"/>
      <c r="AO5" s="690"/>
      <c r="AP5" s="662" t="s">
        <v>219</v>
      </c>
      <c r="AQ5" s="663"/>
      <c r="AR5" s="663"/>
      <c r="AS5" s="663"/>
      <c r="AT5" s="663"/>
      <c r="AU5" s="663"/>
      <c r="AV5" s="663"/>
      <c r="AW5" s="663"/>
      <c r="AX5" s="663"/>
      <c r="AY5" s="663"/>
      <c r="AZ5" s="663"/>
      <c r="BA5" s="663"/>
      <c r="BB5" s="663"/>
      <c r="BC5" s="663"/>
      <c r="BD5" s="663"/>
      <c r="BE5" s="663"/>
      <c r="BF5" s="664"/>
      <c r="BG5" s="596">
        <v>626343</v>
      </c>
      <c r="BH5" s="599"/>
      <c r="BI5" s="599"/>
      <c r="BJ5" s="599"/>
      <c r="BK5" s="599"/>
      <c r="BL5" s="599"/>
      <c r="BM5" s="599"/>
      <c r="BN5" s="600"/>
      <c r="BO5" s="653">
        <v>93</v>
      </c>
      <c r="BP5" s="653"/>
      <c r="BQ5" s="653"/>
      <c r="BR5" s="653"/>
      <c r="BS5" s="654" t="s">
        <v>220</v>
      </c>
      <c r="BT5" s="654"/>
      <c r="BU5" s="654"/>
      <c r="BV5" s="654"/>
      <c r="BW5" s="654"/>
      <c r="BX5" s="654"/>
      <c r="BY5" s="654"/>
      <c r="BZ5" s="654"/>
      <c r="CA5" s="654"/>
      <c r="CB5" s="681"/>
      <c r="CD5" s="665" t="s">
        <v>214</v>
      </c>
      <c r="CE5" s="666"/>
      <c r="CF5" s="666"/>
      <c r="CG5" s="666"/>
      <c r="CH5" s="666"/>
      <c r="CI5" s="666"/>
      <c r="CJ5" s="666"/>
      <c r="CK5" s="666"/>
      <c r="CL5" s="666"/>
      <c r="CM5" s="666"/>
      <c r="CN5" s="666"/>
      <c r="CO5" s="666"/>
      <c r="CP5" s="666"/>
      <c r="CQ5" s="667"/>
      <c r="CR5" s="665" t="s">
        <v>221</v>
      </c>
      <c r="CS5" s="666"/>
      <c r="CT5" s="666"/>
      <c r="CU5" s="666"/>
      <c r="CV5" s="666"/>
      <c r="CW5" s="666"/>
      <c r="CX5" s="666"/>
      <c r="CY5" s="667"/>
      <c r="CZ5" s="665" t="s">
        <v>212</v>
      </c>
      <c r="DA5" s="666"/>
      <c r="DB5" s="666"/>
      <c r="DC5" s="667"/>
      <c r="DD5" s="665" t="s">
        <v>222</v>
      </c>
      <c r="DE5" s="666"/>
      <c r="DF5" s="666"/>
      <c r="DG5" s="666"/>
      <c r="DH5" s="666"/>
      <c r="DI5" s="666"/>
      <c r="DJ5" s="666"/>
      <c r="DK5" s="666"/>
      <c r="DL5" s="666"/>
      <c r="DM5" s="666"/>
      <c r="DN5" s="666"/>
      <c r="DO5" s="666"/>
      <c r="DP5" s="667"/>
      <c r="DQ5" s="665" t="s">
        <v>223</v>
      </c>
      <c r="DR5" s="666"/>
      <c r="DS5" s="666"/>
      <c r="DT5" s="666"/>
      <c r="DU5" s="666"/>
      <c r="DV5" s="666"/>
      <c r="DW5" s="666"/>
      <c r="DX5" s="666"/>
      <c r="DY5" s="666"/>
      <c r="DZ5" s="666"/>
      <c r="EA5" s="666"/>
      <c r="EB5" s="666"/>
      <c r="EC5" s="667"/>
    </row>
    <row r="6" spans="2:143" ht="11.25" customHeight="1">
      <c r="B6" s="593" t="s">
        <v>224</v>
      </c>
      <c r="C6" s="594"/>
      <c r="D6" s="594"/>
      <c r="E6" s="594"/>
      <c r="F6" s="594"/>
      <c r="G6" s="594"/>
      <c r="H6" s="594"/>
      <c r="I6" s="594"/>
      <c r="J6" s="594"/>
      <c r="K6" s="594"/>
      <c r="L6" s="594"/>
      <c r="M6" s="594"/>
      <c r="N6" s="594"/>
      <c r="O6" s="594"/>
      <c r="P6" s="594"/>
      <c r="Q6" s="595"/>
      <c r="R6" s="596">
        <v>41827</v>
      </c>
      <c r="S6" s="599"/>
      <c r="T6" s="599"/>
      <c r="U6" s="599"/>
      <c r="V6" s="599"/>
      <c r="W6" s="599"/>
      <c r="X6" s="599"/>
      <c r="Y6" s="600"/>
      <c r="Z6" s="653">
        <v>0.9</v>
      </c>
      <c r="AA6" s="653"/>
      <c r="AB6" s="653"/>
      <c r="AC6" s="653"/>
      <c r="AD6" s="654">
        <v>41827</v>
      </c>
      <c r="AE6" s="654"/>
      <c r="AF6" s="654"/>
      <c r="AG6" s="654"/>
      <c r="AH6" s="654"/>
      <c r="AI6" s="654"/>
      <c r="AJ6" s="654"/>
      <c r="AK6" s="654"/>
      <c r="AL6" s="601">
        <v>1.5</v>
      </c>
      <c r="AM6" s="602"/>
      <c r="AN6" s="602"/>
      <c r="AO6" s="655"/>
      <c r="AP6" s="593" t="s">
        <v>225</v>
      </c>
      <c r="AQ6" s="594"/>
      <c r="AR6" s="594"/>
      <c r="AS6" s="594"/>
      <c r="AT6" s="594"/>
      <c r="AU6" s="594"/>
      <c r="AV6" s="594"/>
      <c r="AW6" s="594"/>
      <c r="AX6" s="594"/>
      <c r="AY6" s="594"/>
      <c r="AZ6" s="594"/>
      <c r="BA6" s="594"/>
      <c r="BB6" s="594"/>
      <c r="BC6" s="594"/>
      <c r="BD6" s="594"/>
      <c r="BE6" s="594"/>
      <c r="BF6" s="595"/>
      <c r="BG6" s="596">
        <v>626343</v>
      </c>
      <c r="BH6" s="599"/>
      <c r="BI6" s="599"/>
      <c r="BJ6" s="599"/>
      <c r="BK6" s="599"/>
      <c r="BL6" s="599"/>
      <c r="BM6" s="599"/>
      <c r="BN6" s="600"/>
      <c r="BO6" s="653">
        <v>93</v>
      </c>
      <c r="BP6" s="653"/>
      <c r="BQ6" s="653"/>
      <c r="BR6" s="653"/>
      <c r="BS6" s="654" t="s">
        <v>226</v>
      </c>
      <c r="BT6" s="654"/>
      <c r="BU6" s="654"/>
      <c r="BV6" s="654"/>
      <c r="BW6" s="654"/>
      <c r="BX6" s="654"/>
      <c r="BY6" s="654"/>
      <c r="BZ6" s="654"/>
      <c r="CA6" s="654"/>
      <c r="CB6" s="681"/>
      <c r="CD6" s="662" t="s">
        <v>227</v>
      </c>
      <c r="CE6" s="663"/>
      <c r="CF6" s="663"/>
      <c r="CG6" s="663"/>
      <c r="CH6" s="663"/>
      <c r="CI6" s="663"/>
      <c r="CJ6" s="663"/>
      <c r="CK6" s="663"/>
      <c r="CL6" s="663"/>
      <c r="CM6" s="663"/>
      <c r="CN6" s="663"/>
      <c r="CO6" s="663"/>
      <c r="CP6" s="663"/>
      <c r="CQ6" s="664"/>
      <c r="CR6" s="596">
        <v>79287</v>
      </c>
      <c r="CS6" s="599"/>
      <c r="CT6" s="599"/>
      <c r="CU6" s="599"/>
      <c r="CV6" s="599"/>
      <c r="CW6" s="599"/>
      <c r="CX6" s="599"/>
      <c r="CY6" s="600"/>
      <c r="CZ6" s="689">
        <v>1.7</v>
      </c>
      <c r="DA6" s="672"/>
      <c r="DB6" s="672"/>
      <c r="DC6" s="691"/>
      <c r="DD6" s="604" t="s">
        <v>226</v>
      </c>
      <c r="DE6" s="599"/>
      <c r="DF6" s="599"/>
      <c r="DG6" s="599"/>
      <c r="DH6" s="599"/>
      <c r="DI6" s="599"/>
      <c r="DJ6" s="599"/>
      <c r="DK6" s="599"/>
      <c r="DL6" s="599"/>
      <c r="DM6" s="599"/>
      <c r="DN6" s="599"/>
      <c r="DO6" s="599"/>
      <c r="DP6" s="600"/>
      <c r="DQ6" s="604">
        <v>79287</v>
      </c>
      <c r="DR6" s="599"/>
      <c r="DS6" s="599"/>
      <c r="DT6" s="599"/>
      <c r="DU6" s="599"/>
      <c r="DV6" s="599"/>
      <c r="DW6" s="599"/>
      <c r="DX6" s="599"/>
      <c r="DY6" s="599"/>
      <c r="DZ6" s="599"/>
      <c r="EA6" s="599"/>
      <c r="EB6" s="599"/>
      <c r="EC6" s="637"/>
    </row>
    <row r="7" spans="2:143" ht="11.25" customHeight="1">
      <c r="B7" s="593" t="s">
        <v>228</v>
      </c>
      <c r="C7" s="594"/>
      <c r="D7" s="594"/>
      <c r="E7" s="594"/>
      <c r="F7" s="594"/>
      <c r="G7" s="594"/>
      <c r="H7" s="594"/>
      <c r="I7" s="594"/>
      <c r="J7" s="594"/>
      <c r="K7" s="594"/>
      <c r="L7" s="594"/>
      <c r="M7" s="594"/>
      <c r="N7" s="594"/>
      <c r="O7" s="594"/>
      <c r="P7" s="594"/>
      <c r="Q7" s="595"/>
      <c r="R7" s="596">
        <v>1411</v>
      </c>
      <c r="S7" s="599"/>
      <c r="T7" s="599"/>
      <c r="U7" s="599"/>
      <c r="V7" s="599"/>
      <c r="W7" s="599"/>
      <c r="X7" s="599"/>
      <c r="Y7" s="600"/>
      <c r="Z7" s="653">
        <v>0</v>
      </c>
      <c r="AA7" s="653"/>
      <c r="AB7" s="653"/>
      <c r="AC7" s="653"/>
      <c r="AD7" s="654">
        <v>1411</v>
      </c>
      <c r="AE7" s="654"/>
      <c r="AF7" s="654"/>
      <c r="AG7" s="654"/>
      <c r="AH7" s="654"/>
      <c r="AI7" s="654"/>
      <c r="AJ7" s="654"/>
      <c r="AK7" s="654"/>
      <c r="AL7" s="601">
        <v>0.1</v>
      </c>
      <c r="AM7" s="602"/>
      <c r="AN7" s="602"/>
      <c r="AO7" s="655"/>
      <c r="AP7" s="593" t="s">
        <v>229</v>
      </c>
      <c r="AQ7" s="594"/>
      <c r="AR7" s="594"/>
      <c r="AS7" s="594"/>
      <c r="AT7" s="594"/>
      <c r="AU7" s="594"/>
      <c r="AV7" s="594"/>
      <c r="AW7" s="594"/>
      <c r="AX7" s="594"/>
      <c r="AY7" s="594"/>
      <c r="AZ7" s="594"/>
      <c r="BA7" s="594"/>
      <c r="BB7" s="594"/>
      <c r="BC7" s="594"/>
      <c r="BD7" s="594"/>
      <c r="BE7" s="594"/>
      <c r="BF7" s="595"/>
      <c r="BG7" s="596">
        <v>220157</v>
      </c>
      <c r="BH7" s="599"/>
      <c r="BI7" s="599"/>
      <c r="BJ7" s="599"/>
      <c r="BK7" s="599"/>
      <c r="BL7" s="599"/>
      <c r="BM7" s="599"/>
      <c r="BN7" s="600"/>
      <c r="BO7" s="653">
        <v>32.700000000000003</v>
      </c>
      <c r="BP7" s="653"/>
      <c r="BQ7" s="653"/>
      <c r="BR7" s="653"/>
      <c r="BS7" s="654" t="s">
        <v>230</v>
      </c>
      <c r="BT7" s="654"/>
      <c r="BU7" s="654"/>
      <c r="BV7" s="654"/>
      <c r="BW7" s="654"/>
      <c r="BX7" s="654"/>
      <c r="BY7" s="654"/>
      <c r="BZ7" s="654"/>
      <c r="CA7" s="654"/>
      <c r="CB7" s="681"/>
      <c r="CD7" s="593" t="s">
        <v>231</v>
      </c>
      <c r="CE7" s="594"/>
      <c r="CF7" s="594"/>
      <c r="CG7" s="594"/>
      <c r="CH7" s="594"/>
      <c r="CI7" s="594"/>
      <c r="CJ7" s="594"/>
      <c r="CK7" s="594"/>
      <c r="CL7" s="594"/>
      <c r="CM7" s="594"/>
      <c r="CN7" s="594"/>
      <c r="CO7" s="594"/>
      <c r="CP7" s="594"/>
      <c r="CQ7" s="595"/>
      <c r="CR7" s="596">
        <v>981226</v>
      </c>
      <c r="CS7" s="599"/>
      <c r="CT7" s="599"/>
      <c r="CU7" s="599"/>
      <c r="CV7" s="599"/>
      <c r="CW7" s="599"/>
      <c r="CX7" s="599"/>
      <c r="CY7" s="600"/>
      <c r="CZ7" s="653">
        <v>20.6</v>
      </c>
      <c r="DA7" s="653"/>
      <c r="DB7" s="653"/>
      <c r="DC7" s="653"/>
      <c r="DD7" s="604">
        <v>92245</v>
      </c>
      <c r="DE7" s="599"/>
      <c r="DF7" s="599"/>
      <c r="DG7" s="599"/>
      <c r="DH7" s="599"/>
      <c r="DI7" s="599"/>
      <c r="DJ7" s="599"/>
      <c r="DK7" s="599"/>
      <c r="DL7" s="599"/>
      <c r="DM7" s="599"/>
      <c r="DN7" s="599"/>
      <c r="DO7" s="599"/>
      <c r="DP7" s="600"/>
      <c r="DQ7" s="604">
        <v>680048</v>
      </c>
      <c r="DR7" s="599"/>
      <c r="DS7" s="599"/>
      <c r="DT7" s="599"/>
      <c r="DU7" s="599"/>
      <c r="DV7" s="599"/>
      <c r="DW7" s="599"/>
      <c r="DX7" s="599"/>
      <c r="DY7" s="599"/>
      <c r="DZ7" s="599"/>
      <c r="EA7" s="599"/>
      <c r="EB7" s="599"/>
      <c r="EC7" s="637"/>
    </row>
    <row r="8" spans="2:143" ht="11.25" customHeight="1">
      <c r="B8" s="593" t="s">
        <v>232</v>
      </c>
      <c r="C8" s="594"/>
      <c r="D8" s="594"/>
      <c r="E8" s="594"/>
      <c r="F8" s="594"/>
      <c r="G8" s="594"/>
      <c r="H8" s="594"/>
      <c r="I8" s="594"/>
      <c r="J8" s="594"/>
      <c r="K8" s="594"/>
      <c r="L8" s="594"/>
      <c r="M8" s="594"/>
      <c r="N8" s="594"/>
      <c r="O8" s="594"/>
      <c r="P8" s="594"/>
      <c r="Q8" s="595"/>
      <c r="R8" s="596">
        <v>2579</v>
      </c>
      <c r="S8" s="599"/>
      <c r="T8" s="599"/>
      <c r="U8" s="599"/>
      <c r="V8" s="599"/>
      <c r="W8" s="599"/>
      <c r="X8" s="599"/>
      <c r="Y8" s="600"/>
      <c r="Z8" s="653">
        <v>0.1</v>
      </c>
      <c r="AA8" s="653"/>
      <c r="AB8" s="653"/>
      <c r="AC8" s="653"/>
      <c r="AD8" s="654">
        <v>2579</v>
      </c>
      <c r="AE8" s="654"/>
      <c r="AF8" s="654"/>
      <c r="AG8" s="654"/>
      <c r="AH8" s="654"/>
      <c r="AI8" s="654"/>
      <c r="AJ8" s="654"/>
      <c r="AK8" s="654"/>
      <c r="AL8" s="601">
        <v>0.1</v>
      </c>
      <c r="AM8" s="602"/>
      <c r="AN8" s="602"/>
      <c r="AO8" s="655"/>
      <c r="AP8" s="593" t="s">
        <v>233</v>
      </c>
      <c r="AQ8" s="594"/>
      <c r="AR8" s="594"/>
      <c r="AS8" s="594"/>
      <c r="AT8" s="594"/>
      <c r="AU8" s="594"/>
      <c r="AV8" s="594"/>
      <c r="AW8" s="594"/>
      <c r="AX8" s="594"/>
      <c r="AY8" s="594"/>
      <c r="AZ8" s="594"/>
      <c r="BA8" s="594"/>
      <c r="BB8" s="594"/>
      <c r="BC8" s="594"/>
      <c r="BD8" s="594"/>
      <c r="BE8" s="594"/>
      <c r="BF8" s="595"/>
      <c r="BG8" s="596">
        <v>11483</v>
      </c>
      <c r="BH8" s="599"/>
      <c r="BI8" s="599"/>
      <c r="BJ8" s="599"/>
      <c r="BK8" s="599"/>
      <c r="BL8" s="599"/>
      <c r="BM8" s="599"/>
      <c r="BN8" s="600"/>
      <c r="BO8" s="653">
        <v>1.7</v>
      </c>
      <c r="BP8" s="653"/>
      <c r="BQ8" s="653"/>
      <c r="BR8" s="653"/>
      <c r="BS8" s="604" t="s">
        <v>220</v>
      </c>
      <c r="BT8" s="599"/>
      <c r="BU8" s="599"/>
      <c r="BV8" s="599"/>
      <c r="BW8" s="599"/>
      <c r="BX8" s="599"/>
      <c r="BY8" s="599"/>
      <c r="BZ8" s="599"/>
      <c r="CA8" s="599"/>
      <c r="CB8" s="637"/>
      <c r="CD8" s="593" t="s">
        <v>234</v>
      </c>
      <c r="CE8" s="594"/>
      <c r="CF8" s="594"/>
      <c r="CG8" s="594"/>
      <c r="CH8" s="594"/>
      <c r="CI8" s="594"/>
      <c r="CJ8" s="594"/>
      <c r="CK8" s="594"/>
      <c r="CL8" s="594"/>
      <c r="CM8" s="594"/>
      <c r="CN8" s="594"/>
      <c r="CO8" s="594"/>
      <c r="CP8" s="594"/>
      <c r="CQ8" s="595"/>
      <c r="CR8" s="596">
        <v>1212779</v>
      </c>
      <c r="CS8" s="599"/>
      <c r="CT8" s="599"/>
      <c r="CU8" s="599"/>
      <c r="CV8" s="599"/>
      <c r="CW8" s="599"/>
      <c r="CX8" s="599"/>
      <c r="CY8" s="600"/>
      <c r="CZ8" s="653">
        <v>25.5</v>
      </c>
      <c r="DA8" s="653"/>
      <c r="DB8" s="653"/>
      <c r="DC8" s="653"/>
      <c r="DD8" s="604">
        <v>54572</v>
      </c>
      <c r="DE8" s="599"/>
      <c r="DF8" s="599"/>
      <c r="DG8" s="599"/>
      <c r="DH8" s="599"/>
      <c r="DI8" s="599"/>
      <c r="DJ8" s="599"/>
      <c r="DK8" s="599"/>
      <c r="DL8" s="599"/>
      <c r="DM8" s="599"/>
      <c r="DN8" s="599"/>
      <c r="DO8" s="599"/>
      <c r="DP8" s="600"/>
      <c r="DQ8" s="604">
        <v>726975</v>
      </c>
      <c r="DR8" s="599"/>
      <c r="DS8" s="599"/>
      <c r="DT8" s="599"/>
      <c r="DU8" s="599"/>
      <c r="DV8" s="599"/>
      <c r="DW8" s="599"/>
      <c r="DX8" s="599"/>
      <c r="DY8" s="599"/>
      <c r="DZ8" s="599"/>
      <c r="EA8" s="599"/>
      <c r="EB8" s="599"/>
      <c r="EC8" s="637"/>
    </row>
    <row r="9" spans="2:143" ht="11.25" customHeight="1">
      <c r="B9" s="593" t="s">
        <v>235</v>
      </c>
      <c r="C9" s="594"/>
      <c r="D9" s="594"/>
      <c r="E9" s="594"/>
      <c r="F9" s="594"/>
      <c r="G9" s="594"/>
      <c r="H9" s="594"/>
      <c r="I9" s="594"/>
      <c r="J9" s="594"/>
      <c r="K9" s="594"/>
      <c r="L9" s="594"/>
      <c r="M9" s="594"/>
      <c r="N9" s="594"/>
      <c r="O9" s="594"/>
      <c r="P9" s="594"/>
      <c r="Q9" s="595"/>
      <c r="R9" s="596">
        <v>2805</v>
      </c>
      <c r="S9" s="599"/>
      <c r="T9" s="599"/>
      <c r="U9" s="599"/>
      <c r="V9" s="599"/>
      <c r="W9" s="599"/>
      <c r="X9" s="599"/>
      <c r="Y9" s="600"/>
      <c r="Z9" s="653">
        <v>0.1</v>
      </c>
      <c r="AA9" s="653"/>
      <c r="AB9" s="653"/>
      <c r="AC9" s="653"/>
      <c r="AD9" s="654">
        <v>2805</v>
      </c>
      <c r="AE9" s="654"/>
      <c r="AF9" s="654"/>
      <c r="AG9" s="654"/>
      <c r="AH9" s="654"/>
      <c r="AI9" s="654"/>
      <c r="AJ9" s="654"/>
      <c r="AK9" s="654"/>
      <c r="AL9" s="601">
        <v>0.1</v>
      </c>
      <c r="AM9" s="602"/>
      <c r="AN9" s="602"/>
      <c r="AO9" s="655"/>
      <c r="AP9" s="593" t="s">
        <v>236</v>
      </c>
      <c r="AQ9" s="594"/>
      <c r="AR9" s="594"/>
      <c r="AS9" s="594"/>
      <c r="AT9" s="594"/>
      <c r="AU9" s="594"/>
      <c r="AV9" s="594"/>
      <c r="AW9" s="594"/>
      <c r="AX9" s="594"/>
      <c r="AY9" s="594"/>
      <c r="AZ9" s="594"/>
      <c r="BA9" s="594"/>
      <c r="BB9" s="594"/>
      <c r="BC9" s="594"/>
      <c r="BD9" s="594"/>
      <c r="BE9" s="594"/>
      <c r="BF9" s="595"/>
      <c r="BG9" s="596">
        <v>185702</v>
      </c>
      <c r="BH9" s="599"/>
      <c r="BI9" s="599"/>
      <c r="BJ9" s="599"/>
      <c r="BK9" s="599"/>
      <c r="BL9" s="599"/>
      <c r="BM9" s="599"/>
      <c r="BN9" s="600"/>
      <c r="BO9" s="653">
        <v>27.6</v>
      </c>
      <c r="BP9" s="653"/>
      <c r="BQ9" s="653"/>
      <c r="BR9" s="653"/>
      <c r="BS9" s="604" t="s">
        <v>220</v>
      </c>
      <c r="BT9" s="599"/>
      <c r="BU9" s="599"/>
      <c r="BV9" s="599"/>
      <c r="BW9" s="599"/>
      <c r="BX9" s="599"/>
      <c r="BY9" s="599"/>
      <c r="BZ9" s="599"/>
      <c r="CA9" s="599"/>
      <c r="CB9" s="637"/>
      <c r="CD9" s="593" t="s">
        <v>237</v>
      </c>
      <c r="CE9" s="594"/>
      <c r="CF9" s="594"/>
      <c r="CG9" s="594"/>
      <c r="CH9" s="594"/>
      <c r="CI9" s="594"/>
      <c r="CJ9" s="594"/>
      <c r="CK9" s="594"/>
      <c r="CL9" s="594"/>
      <c r="CM9" s="594"/>
      <c r="CN9" s="594"/>
      <c r="CO9" s="594"/>
      <c r="CP9" s="594"/>
      <c r="CQ9" s="595"/>
      <c r="CR9" s="596">
        <v>163746</v>
      </c>
      <c r="CS9" s="599"/>
      <c r="CT9" s="599"/>
      <c r="CU9" s="599"/>
      <c r="CV9" s="599"/>
      <c r="CW9" s="599"/>
      <c r="CX9" s="599"/>
      <c r="CY9" s="600"/>
      <c r="CZ9" s="653">
        <v>3.4</v>
      </c>
      <c r="DA9" s="653"/>
      <c r="DB9" s="653"/>
      <c r="DC9" s="653"/>
      <c r="DD9" s="604">
        <v>3107</v>
      </c>
      <c r="DE9" s="599"/>
      <c r="DF9" s="599"/>
      <c r="DG9" s="599"/>
      <c r="DH9" s="599"/>
      <c r="DI9" s="599"/>
      <c r="DJ9" s="599"/>
      <c r="DK9" s="599"/>
      <c r="DL9" s="599"/>
      <c r="DM9" s="599"/>
      <c r="DN9" s="599"/>
      <c r="DO9" s="599"/>
      <c r="DP9" s="600"/>
      <c r="DQ9" s="604">
        <v>140913</v>
      </c>
      <c r="DR9" s="599"/>
      <c r="DS9" s="599"/>
      <c r="DT9" s="599"/>
      <c r="DU9" s="599"/>
      <c r="DV9" s="599"/>
      <c r="DW9" s="599"/>
      <c r="DX9" s="599"/>
      <c r="DY9" s="599"/>
      <c r="DZ9" s="599"/>
      <c r="EA9" s="599"/>
      <c r="EB9" s="599"/>
      <c r="EC9" s="637"/>
    </row>
    <row r="10" spans="2:143" ht="11.25" customHeight="1">
      <c r="B10" s="593" t="s">
        <v>238</v>
      </c>
      <c r="C10" s="594"/>
      <c r="D10" s="594"/>
      <c r="E10" s="594"/>
      <c r="F10" s="594"/>
      <c r="G10" s="594"/>
      <c r="H10" s="594"/>
      <c r="I10" s="594"/>
      <c r="J10" s="594"/>
      <c r="K10" s="594"/>
      <c r="L10" s="594"/>
      <c r="M10" s="594"/>
      <c r="N10" s="594"/>
      <c r="O10" s="594"/>
      <c r="P10" s="594"/>
      <c r="Q10" s="595"/>
      <c r="R10" s="596" t="s">
        <v>226</v>
      </c>
      <c r="S10" s="599"/>
      <c r="T10" s="599"/>
      <c r="U10" s="599"/>
      <c r="V10" s="599"/>
      <c r="W10" s="599"/>
      <c r="X10" s="599"/>
      <c r="Y10" s="600"/>
      <c r="Z10" s="653" t="s">
        <v>239</v>
      </c>
      <c r="AA10" s="653"/>
      <c r="AB10" s="653"/>
      <c r="AC10" s="653"/>
      <c r="AD10" s="654" t="s">
        <v>240</v>
      </c>
      <c r="AE10" s="654"/>
      <c r="AF10" s="654"/>
      <c r="AG10" s="654"/>
      <c r="AH10" s="654"/>
      <c r="AI10" s="654"/>
      <c r="AJ10" s="654"/>
      <c r="AK10" s="654"/>
      <c r="AL10" s="601" t="s">
        <v>220</v>
      </c>
      <c r="AM10" s="602"/>
      <c r="AN10" s="602"/>
      <c r="AO10" s="655"/>
      <c r="AP10" s="593" t="s">
        <v>241</v>
      </c>
      <c r="AQ10" s="594"/>
      <c r="AR10" s="594"/>
      <c r="AS10" s="594"/>
      <c r="AT10" s="594"/>
      <c r="AU10" s="594"/>
      <c r="AV10" s="594"/>
      <c r="AW10" s="594"/>
      <c r="AX10" s="594"/>
      <c r="AY10" s="594"/>
      <c r="AZ10" s="594"/>
      <c r="BA10" s="594"/>
      <c r="BB10" s="594"/>
      <c r="BC10" s="594"/>
      <c r="BD10" s="594"/>
      <c r="BE10" s="594"/>
      <c r="BF10" s="595"/>
      <c r="BG10" s="596">
        <v>12739</v>
      </c>
      <c r="BH10" s="599"/>
      <c r="BI10" s="599"/>
      <c r="BJ10" s="599"/>
      <c r="BK10" s="599"/>
      <c r="BL10" s="599"/>
      <c r="BM10" s="599"/>
      <c r="BN10" s="600"/>
      <c r="BO10" s="653">
        <v>1.9</v>
      </c>
      <c r="BP10" s="653"/>
      <c r="BQ10" s="653"/>
      <c r="BR10" s="653"/>
      <c r="BS10" s="604" t="s">
        <v>220</v>
      </c>
      <c r="BT10" s="599"/>
      <c r="BU10" s="599"/>
      <c r="BV10" s="599"/>
      <c r="BW10" s="599"/>
      <c r="BX10" s="599"/>
      <c r="BY10" s="599"/>
      <c r="BZ10" s="599"/>
      <c r="CA10" s="599"/>
      <c r="CB10" s="637"/>
      <c r="CD10" s="593" t="s">
        <v>242</v>
      </c>
      <c r="CE10" s="594"/>
      <c r="CF10" s="594"/>
      <c r="CG10" s="594"/>
      <c r="CH10" s="594"/>
      <c r="CI10" s="594"/>
      <c r="CJ10" s="594"/>
      <c r="CK10" s="594"/>
      <c r="CL10" s="594"/>
      <c r="CM10" s="594"/>
      <c r="CN10" s="594"/>
      <c r="CO10" s="594"/>
      <c r="CP10" s="594"/>
      <c r="CQ10" s="595"/>
      <c r="CR10" s="596">
        <v>10000</v>
      </c>
      <c r="CS10" s="599"/>
      <c r="CT10" s="599"/>
      <c r="CU10" s="599"/>
      <c r="CV10" s="599"/>
      <c r="CW10" s="599"/>
      <c r="CX10" s="599"/>
      <c r="CY10" s="600"/>
      <c r="CZ10" s="653">
        <v>0.2</v>
      </c>
      <c r="DA10" s="653"/>
      <c r="DB10" s="653"/>
      <c r="DC10" s="653"/>
      <c r="DD10" s="604" t="s">
        <v>220</v>
      </c>
      <c r="DE10" s="599"/>
      <c r="DF10" s="599"/>
      <c r="DG10" s="599"/>
      <c r="DH10" s="599"/>
      <c r="DI10" s="599"/>
      <c r="DJ10" s="599"/>
      <c r="DK10" s="599"/>
      <c r="DL10" s="599"/>
      <c r="DM10" s="599"/>
      <c r="DN10" s="599"/>
      <c r="DO10" s="599"/>
      <c r="DP10" s="600"/>
      <c r="DQ10" s="604" t="s">
        <v>220</v>
      </c>
      <c r="DR10" s="599"/>
      <c r="DS10" s="599"/>
      <c r="DT10" s="599"/>
      <c r="DU10" s="599"/>
      <c r="DV10" s="599"/>
      <c r="DW10" s="599"/>
      <c r="DX10" s="599"/>
      <c r="DY10" s="599"/>
      <c r="DZ10" s="599"/>
      <c r="EA10" s="599"/>
      <c r="EB10" s="599"/>
      <c r="EC10" s="637"/>
    </row>
    <row r="11" spans="2:143" ht="11.25" customHeight="1">
      <c r="B11" s="593" t="s">
        <v>243</v>
      </c>
      <c r="C11" s="594"/>
      <c r="D11" s="594"/>
      <c r="E11" s="594"/>
      <c r="F11" s="594"/>
      <c r="G11" s="594"/>
      <c r="H11" s="594"/>
      <c r="I11" s="594"/>
      <c r="J11" s="594"/>
      <c r="K11" s="594"/>
      <c r="L11" s="594"/>
      <c r="M11" s="594"/>
      <c r="N11" s="594"/>
      <c r="O11" s="594"/>
      <c r="P11" s="594"/>
      <c r="Q11" s="595"/>
      <c r="R11" s="596" t="s">
        <v>220</v>
      </c>
      <c r="S11" s="599"/>
      <c r="T11" s="599"/>
      <c r="U11" s="599"/>
      <c r="V11" s="599"/>
      <c r="W11" s="599"/>
      <c r="X11" s="599"/>
      <c r="Y11" s="600"/>
      <c r="Z11" s="653" t="s">
        <v>220</v>
      </c>
      <c r="AA11" s="653"/>
      <c r="AB11" s="653"/>
      <c r="AC11" s="653"/>
      <c r="AD11" s="654" t="s">
        <v>220</v>
      </c>
      <c r="AE11" s="654"/>
      <c r="AF11" s="654"/>
      <c r="AG11" s="654"/>
      <c r="AH11" s="654"/>
      <c r="AI11" s="654"/>
      <c r="AJ11" s="654"/>
      <c r="AK11" s="654"/>
      <c r="AL11" s="601" t="s">
        <v>130</v>
      </c>
      <c r="AM11" s="602"/>
      <c r="AN11" s="602"/>
      <c r="AO11" s="655"/>
      <c r="AP11" s="593" t="s">
        <v>244</v>
      </c>
      <c r="AQ11" s="594"/>
      <c r="AR11" s="594"/>
      <c r="AS11" s="594"/>
      <c r="AT11" s="594"/>
      <c r="AU11" s="594"/>
      <c r="AV11" s="594"/>
      <c r="AW11" s="594"/>
      <c r="AX11" s="594"/>
      <c r="AY11" s="594"/>
      <c r="AZ11" s="594"/>
      <c r="BA11" s="594"/>
      <c r="BB11" s="594"/>
      <c r="BC11" s="594"/>
      <c r="BD11" s="594"/>
      <c r="BE11" s="594"/>
      <c r="BF11" s="595"/>
      <c r="BG11" s="596">
        <v>10233</v>
      </c>
      <c r="BH11" s="599"/>
      <c r="BI11" s="599"/>
      <c r="BJ11" s="599"/>
      <c r="BK11" s="599"/>
      <c r="BL11" s="599"/>
      <c r="BM11" s="599"/>
      <c r="BN11" s="600"/>
      <c r="BO11" s="653">
        <v>1.5</v>
      </c>
      <c r="BP11" s="653"/>
      <c r="BQ11" s="653"/>
      <c r="BR11" s="653"/>
      <c r="BS11" s="604" t="s">
        <v>220</v>
      </c>
      <c r="BT11" s="599"/>
      <c r="BU11" s="599"/>
      <c r="BV11" s="599"/>
      <c r="BW11" s="599"/>
      <c r="BX11" s="599"/>
      <c r="BY11" s="599"/>
      <c r="BZ11" s="599"/>
      <c r="CA11" s="599"/>
      <c r="CB11" s="637"/>
      <c r="CD11" s="593" t="s">
        <v>245</v>
      </c>
      <c r="CE11" s="594"/>
      <c r="CF11" s="594"/>
      <c r="CG11" s="594"/>
      <c r="CH11" s="594"/>
      <c r="CI11" s="594"/>
      <c r="CJ11" s="594"/>
      <c r="CK11" s="594"/>
      <c r="CL11" s="594"/>
      <c r="CM11" s="594"/>
      <c r="CN11" s="594"/>
      <c r="CO11" s="594"/>
      <c r="CP11" s="594"/>
      <c r="CQ11" s="595"/>
      <c r="CR11" s="596">
        <v>333939</v>
      </c>
      <c r="CS11" s="599"/>
      <c r="CT11" s="599"/>
      <c r="CU11" s="599"/>
      <c r="CV11" s="599"/>
      <c r="CW11" s="599"/>
      <c r="CX11" s="599"/>
      <c r="CY11" s="600"/>
      <c r="CZ11" s="653">
        <v>7</v>
      </c>
      <c r="DA11" s="653"/>
      <c r="DB11" s="653"/>
      <c r="DC11" s="653"/>
      <c r="DD11" s="604">
        <v>48328</v>
      </c>
      <c r="DE11" s="599"/>
      <c r="DF11" s="599"/>
      <c r="DG11" s="599"/>
      <c r="DH11" s="599"/>
      <c r="DI11" s="599"/>
      <c r="DJ11" s="599"/>
      <c r="DK11" s="599"/>
      <c r="DL11" s="599"/>
      <c r="DM11" s="599"/>
      <c r="DN11" s="599"/>
      <c r="DO11" s="599"/>
      <c r="DP11" s="600"/>
      <c r="DQ11" s="604">
        <v>191585</v>
      </c>
      <c r="DR11" s="599"/>
      <c r="DS11" s="599"/>
      <c r="DT11" s="599"/>
      <c r="DU11" s="599"/>
      <c r="DV11" s="599"/>
      <c r="DW11" s="599"/>
      <c r="DX11" s="599"/>
      <c r="DY11" s="599"/>
      <c r="DZ11" s="599"/>
      <c r="EA11" s="599"/>
      <c r="EB11" s="599"/>
      <c r="EC11" s="637"/>
    </row>
    <row r="12" spans="2:143" ht="11.25" customHeight="1">
      <c r="B12" s="593" t="s">
        <v>246</v>
      </c>
      <c r="C12" s="594"/>
      <c r="D12" s="594"/>
      <c r="E12" s="594"/>
      <c r="F12" s="594"/>
      <c r="G12" s="594"/>
      <c r="H12" s="594"/>
      <c r="I12" s="594"/>
      <c r="J12" s="594"/>
      <c r="K12" s="594"/>
      <c r="L12" s="594"/>
      <c r="M12" s="594"/>
      <c r="N12" s="594"/>
      <c r="O12" s="594"/>
      <c r="P12" s="594"/>
      <c r="Q12" s="595"/>
      <c r="R12" s="596">
        <v>111572</v>
      </c>
      <c r="S12" s="599"/>
      <c r="T12" s="599"/>
      <c r="U12" s="599"/>
      <c r="V12" s="599"/>
      <c r="W12" s="599"/>
      <c r="X12" s="599"/>
      <c r="Y12" s="600"/>
      <c r="Z12" s="653">
        <v>2.2999999999999998</v>
      </c>
      <c r="AA12" s="653"/>
      <c r="AB12" s="653"/>
      <c r="AC12" s="653"/>
      <c r="AD12" s="654">
        <v>111572</v>
      </c>
      <c r="AE12" s="654"/>
      <c r="AF12" s="654"/>
      <c r="AG12" s="654"/>
      <c r="AH12" s="654"/>
      <c r="AI12" s="654"/>
      <c r="AJ12" s="654"/>
      <c r="AK12" s="654"/>
      <c r="AL12" s="601">
        <v>4</v>
      </c>
      <c r="AM12" s="602"/>
      <c r="AN12" s="602"/>
      <c r="AO12" s="655"/>
      <c r="AP12" s="593" t="s">
        <v>247</v>
      </c>
      <c r="AQ12" s="594"/>
      <c r="AR12" s="594"/>
      <c r="AS12" s="594"/>
      <c r="AT12" s="594"/>
      <c r="AU12" s="594"/>
      <c r="AV12" s="594"/>
      <c r="AW12" s="594"/>
      <c r="AX12" s="594"/>
      <c r="AY12" s="594"/>
      <c r="AZ12" s="594"/>
      <c r="BA12" s="594"/>
      <c r="BB12" s="594"/>
      <c r="BC12" s="594"/>
      <c r="BD12" s="594"/>
      <c r="BE12" s="594"/>
      <c r="BF12" s="595"/>
      <c r="BG12" s="596">
        <v>355481</v>
      </c>
      <c r="BH12" s="599"/>
      <c r="BI12" s="599"/>
      <c r="BJ12" s="599"/>
      <c r="BK12" s="599"/>
      <c r="BL12" s="599"/>
      <c r="BM12" s="599"/>
      <c r="BN12" s="600"/>
      <c r="BO12" s="653">
        <v>52.8</v>
      </c>
      <c r="BP12" s="653"/>
      <c r="BQ12" s="653"/>
      <c r="BR12" s="653"/>
      <c r="BS12" s="604" t="s">
        <v>220</v>
      </c>
      <c r="BT12" s="599"/>
      <c r="BU12" s="599"/>
      <c r="BV12" s="599"/>
      <c r="BW12" s="599"/>
      <c r="BX12" s="599"/>
      <c r="BY12" s="599"/>
      <c r="BZ12" s="599"/>
      <c r="CA12" s="599"/>
      <c r="CB12" s="637"/>
      <c r="CD12" s="593" t="s">
        <v>248</v>
      </c>
      <c r="CE12" s="594"/>
      <c r="CF12" s="594"/>
      <c r="CG12" s="594"/>
      <c r="CH12" s="594"/>
      <c r="CI12" s="594"/>
      <c r="CJ12" s="594"/>
      <c r="CK12" s="594"/>
      <c r="CL12" s="594"/>
      <c r="CM12" s="594"/>
      <c r="CN12" s="594"/>
      <c r="CO12" s="594"/>
      <c r="CP12" s="594"/>
      <c r="CQ12" s="595"/>
      <c r="CR12" s="596">
        <v>367172</v>
      </c>
      <c r="CS12" s="599"/>
      <c r="CT12" s="599"/>
      <c r="CU12" s="599"/>
      <c r="CV12" s="599"/>
      <c r="CW12" s="599"/>
      <c r="CX12" s="599"/>
      <c r="CY12" s="600"/>
      <c r="CZ12" s="653">
        <v>7.7</v>
      </c>
      <c r="DA12" s="653"/>
      <c r="DB12" s="653"/>
      <c r="DC12" s="653"/>
      <c r="DD12" s="604">
        <v>392</v>
      </c>
      <c r="DE12" s="599"/>
      <c r="DF12" s="599"/>
      <c r="DG12" s="599"/>
      <c r="DH12" s="599"/>
      <c r="DI12" s="599"/>
      <c r="DJ12" s="599"/>
      <c r="DK12" s="599"/>
      <c r="DL12" s="599"/>
      <c r="DM12" s="599"/>
      <c r="DN12" s="599"/>
      <c r="DO12" s="599"/>
      <c r="DP12" s="600"/>
      <c r="DQ12" s="604">
        <v>245859</v>
      </c>
      <c r="DR12" s="599"/>
      <c r="DS12" s="599"/>
      <c r="DT12" s="599"/>
      <c r="DU12" s="599"/>
      <c r="DV12" s="599"/>
      <c r="DW12" s="599"/>
      <c r="DX12" s="599"/>
      <c r="DY12" s="599"/>
      <c r="DZ12" s="599"/>
      <c r="EA12" s="599"/>
      <c r="EB12" s="599"/>
      <c r="EC12" s="637"/>
    </row>
    <row r="13" spans="2:143" ht="11.25" customHeight="1">
      <c r="B13" s="593" t="s">
        <v>249</v>
      </c>
      <c r="C13" s="594"/>
      <c r="D13" s="594"/>
      <c r="E13" s="594"/>
      <c r="F13" s="594"/>
      <c r="G13" s="594"/>
      <c r="H13" s="594"/>
      <c r="I13" s="594"/>
      <c r="J13" s="594"/>
      <c r="K13" s="594"/>
      <c r="L13" s="594"/>
      <c r="M13" s="594"/>
      <c r="N13" s="594"/>
      <c r="O13" s="594"/>
      <c r="P13" s="594"/>
      <c r="Q13" s="595"/>
      <c r="R13" s="596" t="s">
        <v>130</v>
      </c>
      <c r="S13" s="599"/>
      <c r="T13" s="599"/>
      <c r="U13" s="599"/>
      <c r="V13" s="599"/>
      <c r="W13" s="599"/>
      <c r="X13" s="599"/>
      <c r="Y13" s="600"/>
      <c r="Z13" s="653" t="s">
        <v>220</v>
      </c>
      <c r="AA13" s="653"/>
      <c r="AB13" s="653"/>
      <c r="AC13" s="653"/>
      <c r="AD13" s="654" t="s">
        <v>226</v>
      </c>
      <c r="AE13" s="654"/>
      <c r="AF13" s="654"/>
      <c r="AG13" s="654"/>
      <c r="AH13" s="654"/>
      <c r="AI13" s="654"/>
      <c r="AJ13" s="654"/>
      <c r="AK13" s="654"/>
      <c r="AL13" s="601" t="s">
        <v>240</v>
      </c>
      <c r="AM13" s="602"/>
      <c r="AN13" s="602"/>
      <c r="AO13" s="655"/>
      <c r="AP13" s="593" t="s">
        <v>250</v>
      </c>
      <c r="AQ13" s="594"/>
      <c r="AR13" s="594"/>
      <c r="AS13" s="594"/>
      <c r="AT13" s="594"/>
      <c r="AU13" s="594"/>
      <c r="AV13" s="594"/>
      <c r="AW13" s="594"/>
      <c r="AX13" s="594"/>
      <c r="AY13" s="594"/>
      <c r="AZ13" s="594"/>
      <c r="BA13" s="594"/>
      <c r="BB13" s="594"/>
      <c r="BC13" s="594"/>
      <c r="BD13" s="594"/>
      <c r="BE13" s="594"/>
      <c r="BF13" s="595"/>
      <c r="BG13" s="596">
        <v>348806</v>
      </c>
      <c r="BH13" s="599"/>
      <c r="BI13" s="599"/>
      <c r="BJ13" s="599"/>
      <c r="BK13" s="599"/>
      <c r="BL13" s="599"/>
      <c r="BM13" s="599"/>
      <c r="BN13" s="600"/>
      <c r="BO13" s="653">
        <v>51.8</v>
      </c>
      <c r="BP13" s="653"/>
      <c r="BQ13" s="653"/>
      <c r="BR13" s="653"/>
      <c r="BS13" s="604" t="s">
        <v>240</v>
      </c>
      <c r="BT13" s="599"/>
      <c r="BU13" s="599"/>
      <c r="BV13" s="599"/>
      <c r="BW13" s="599"/>
      <c r="BX13" s="599"/>
      <c r="BY13" s="599"/>
      <c r="BZ13" s="599"/>
      <c r="CA13" s="599"/>
      <c r="CB13" s="637"/>
      <c r="CD13" s="593" t="s">
        <v>251</v>
      </c>
      <c r="CE13" s="594"/>
      <c r="CF13" s="594"/>
      <c r="CG13" s="594"/>
      <c r="CH13" s="594"/>
      <c r="CI13" s="594"/>
      <c r="CJ13" s="594"/>
      <c r="CK13" s="594"/>
      <c r="CL13" s="594"/>
      <c r="CM13" s="594"/>
      <c r="CN13" s="594"/>
      <c r="CO13" s="594"/>
      <c r="CP13" s="594"/>
      <c r="CQ13" s="595"/>
      <c r="CR13" s="596">
        <v>287365</v>
      </c>
      <c r="CS13" s="599"/>
      <c r="CT13" s="599"/>
      <c r="CU13" s="599"/>
      <c r="CV13" s="599"/>
      <c r="CW13" s="599"/>
      <c r="CX13" s="599"/>
      <c r="CY13" s="600"/>
      <c r="CZ13" s="653">
        <v>6</v>
      </c>
      <c r="DA13" s="653"/>
      <c r="DB13" s="653"/>
      <c r="DC13" s="653"/>
      <c r="DD13" s="604">
        <v>60902</v>
      </c>
      <c r="DE13" s="599"/>
      <c r="DF13" s="599"/>
      <c r="DG13" s="599"/>
      <c r="DH13" s="599"/>
      <c r="DI13" s="599"/>
      <c r="DJ13" s="599"/>
      <c r="DK13" s="599"/>
      <c r="DL13" s="599"/>
      <c r="DM13" s="599"/>
      <c r="DN13" s="599"/>
      <c r="DO13" s="599"/>
      <c r="DP13" s="600"/>
      <c r="DQ13" s="604">
        <v>220417</v>
      </c>
      <c r="DR13" s="599"/>
      <c r="DS13" s="599"/>
      <c r="DT13" s="599"/>
      <c r="DU13" s="599"/>
      <c r="DV13" s="599"/>
      <c r="DW13" s="599"/>
      <c r="DX13" s="599"/>
      <c r="DY13" s="599"/>
      <c r="DZ13" s="599"/>
      <c r="EA13" s="599"/>
      <c r="EB13" s="599"/>
      <c r="EC13" s="637"/>
    </row>
    <row r="14" spans="2:143" ht="11.25" customHeight="1">
      <c r="B14" s="593" t="s">
        <v>252</v>
      </c>
      <c r="C14" s="594"/>
      <c r="D14" s="594"/>
      <c r="E14" s="594"/>
      <c r="F14" s="594"/>
      <c r="G14" s="594"/>
      <c r="H14" s="594"/>
      <c r="I14" s="594"/>
      <c r="J14" s="594"/>
      <c r="K14" s="594"/>
      <c r="L14" s="594"/>
      <c r="M14" s="594"/>
      <c r="N14" s="594"/>
      <c r="O14" s="594"/>
      <c r="P14" s="594"/>
      <c r="Q14" s="595"/>
      <c r="R14" s="596" t="s">
        <v>220</v>
      </c>
      <c r="S14" s="599"/>
      <c r="T14" s="599"/>
      <c r="U14" s="599"/>
      <c r="V14" s="599"/>
      <c r="W14" s="599"/>
      <c r="X14" s="599"/>
      <c r="Y14" s="600"/>
      <c r="Z14" s="653" t="s">
        <v>230</v>
      </c>
      <c r="AA14" s="653"/>
      <c r="AB14" s="653"/>
      <c r="AC14" s="653"/>
      <c r="AD14" s="654" t="s">
        <v>240</v>
      </c>
      <c r="AE14" s="654"/>
      <c r="AF14" s="654"/>
      <c r="AG14" s="654"/>
      <c r="AH14" s="654"/>
      <c r="AI14" s="654"/>
      <c r="AJ14" s="654"/>
      <c r="AK14" s="654"/>
      <c r="AL14" s="601" t="s">
        <v>230</v>
      </c>
      <c r="AM14" s="602"/>
      <c r="AN14" s="602"/>
      <c r="AO14" s="655"/>
      <c r="AP14" s="593" t="s">
        <v>253</v>
      </c>
      <c r="AQ14" s="594"/>
      <c r="AR14" s="594"/>
      <c r="AS14" s="594"/>
      <c r="AT14" s="594"/>
      <c r="AU14" s="594"/>
      <c r="AV14" s="594"/>
      <c r="AW14" s="594"/>
      <c r="AX14" s="594"/>
      <c r="AY14" s="594"/>
      <c r="AZ14" s="594"/>
      <c r="BA14" s="594"/>
      <c r="BB14" s="594"/>
      <c r="BC14" s="594"/>
      <c r="BD14" s="594"/>
      <c r="BE14" s="594"/>
      <c r="BF14" s="595"/>
      <c r="BG14" s="596">
        <v>23773</v>
      </c>
      <c r="BH14" s="599"/>
      <c r="BI14" s="599"/>
      <c r="BJ14" s="599"/>
      <c r="BK14" s="599"/>
      <c r="BL14" s="599"/>
      <c r="BM14" s="599"/>
      <c r="BN14" s="600"/>
      <c r="BO14" s="653">
        <v>3.5</v>
      </c>
      <c r="BP14" s="653"/>
      <c r="BQ14" s="653"/>
      <c r="BR14" s="653"/>
      <c r="BS14" s="604" t="s">
        <v>226</v>
      </c>
      <c r="BT14" s="599"/>
      <c r="BU14" s="599"/>
      <c r="BV14" s="599"/>
      <c r="BW14" s="599"/>
      <c r="BX14" s="599"/>
      <c r="BY14" s="599"/>
      <c r="BZ14" s="599"/>
      <c r="CA14" s="599"/>
      <c r="CB14" s="637"/>
      <c r="CD14" s="593" t="s">
        <v>254</v>
      </c>
      <c r="CE14" s="594"/>
      <c r="CF14" s="594"/>
      <c r="CG14" s="594"/>
      <c r="CH14" s="594"/>
      <c r="CI14" s="594"/>
      <c r="CJ14" s="594"/>
      <c r="CK14" s="594"/>
      <c r="CL14" s="594"/>
      <c r="CM14" s="594"/>
      <c r="CN14" s="594"/>
      <c r="CO14" s="594"/>
      <c r="CP14" s="594"/>
      <c r="CQ14" s="595"/>
      <c r="CR14" s="596">
        <v>206793</v>
      </c>
      <c r="CS14" s="599"/>
      <c r="CT14" s="599"/>
      <c r="CU14" s="599"/>
      <c r="CV14" s="599"/>
      <c r="CW14" s="599"/>
      <c r="CX14" s="599"/>
      <c r="CY14" s="600"/>
      <c r="CZ14" s="653">
        <v>4.3</v>
      </c>
      <c r="DA14" s="653"/>
      <c r="DB14" s="653"/>
      <c r="DC14" s="653"/>
      <c r="DD14" s="604">
        <v>67359</v>
      </c>
      <c r="DE14" s="599"/>
      <c r="DF14" s="599"/>
      <c r="DG14" s="599"/>
      <c r="DH14" s="599"/>
      <c r="DI14" s="599"/>
      <c r="DJ14" s="599"/>
      <c r="DK14" s="599"/>
      <c r="DL14" s="599"/>
      <c r="DM14" s="599"/>
      <c r="DN14" s="599"/>
      <c r="DO14" s="599"/>
      <c r="DP14" s="600"/>
      <c r="DQ14" s="604">
        <v>187609</v>
      </c>
      <c r="DR14" s="599"/>
      <c r="DS14" s="599"/>
      <c r="DT14" s="599"/>
      <c r="DU14" s="599"/>
      <c r="DV14" s="599"/>
      <c r="DW14" s="599"/>
      <c r="DX14" s="599"/>
      <c r="DY14" s="599"/>
      <c r="DZ14" s="599"/>
      <c r="EA14" s="599"/>
      <c r="EB14" s="599"/>
      <c r="EC14" s="637"/>
    </row>
    <row r="15" spans="2:143" ht="11.25" customHeight="1">
      <c r="B15" s="593" t="s">
        <v>255</v>
      </c>
      <c r="C15" s="594"/>
      <c r="D15" s="594"/>
      <c r="E15" s="594"/>
      <c r="F15" s="594"/>
      <c r="G15" s="594"/>
      <c r="H15" s="594"/>
      <c r="I15" s="594"/>
      <c r="J15" s="594"/>
      <c r="K15" s="594"/>
      <c r="L15" s="594"/>
      <c r="M15" s="594"/>
      <c r="N15" s="594"/>
      <c r="O15" s="594"/>
      <c r="P15" s="594"/>
      <c r="Q15" s="595"/>
      <c r="R15" s="596">
        <v>11861</v>
      </c>
      <c r="S15" s="599"/>
      <c r="T15" s="599"/>
      <c r="U15" s="599"/>
      <c r="V15" s="599"/>
      <c r="W15" s="599"/>
      <c r="X15" s="599"/>
      <c r="Y15" s="600"/>
      <c r="Z15" s="653">
        <v>0.2</v>
      </c>
      <c r="AA15" s="653"/>
      <c r="AB15" s="653"/>
      <c r="AC15" s="653"/>
      <c r="AD15" s="654">
        <v>11861</v>
      </c>
      <c r="AE15" s="654"/>
      <c r="AF15" s="654"/>
      <c r="AG15" s="654"/>
      <c r="AH15" s="654"/>
      <c r="AI15" s="654"/>
      <c r="AJ15" s="654"/>
      <c r="AK15" s="654"/>
      <c r="AL15" s="601">
        <v>0.4</v>
      </c>
      <c r="AM15" s="602"/>
      <c r="AN15" s="602"/>
      <c r="AO15" s="655"/>
      <c r="AP15" s="593" t="s">
        <v>256</v>
      </c>
      <c r="AQ15" s="594"/>
      <c r="AR15" s="594"/>
      <c r="AS15" s="594"/>
      <c r="AT15" s="594"/>
      <c r="AU15" s="594"/>
      <c r="AV15" s="594"/>
      <c r="AW15" s="594"/>
      <c r="AX15" s="594"/>
      <c r="AY15" s="594"/>
      <c r="AZ15" s="594"/>
      <c r="BA15" s="594"/>
      <c r="BB15" s="594"/>
      <c r="BC15" s="594"/>
      <c r="BD15" s="594"/>
      <c r="BE15" s="594"/>
      <c r="BF15" s="595"/>
      <c r="BG15" s="596">
        <v>26932</v>
      </c>
      <c r="BH15" s="599"/>
      <c r="BI15" s="599"/>
      <c r="BJ15" s="599"/>
      <c r="BK15" s="599"/>
      <c r="BL15" s="599"/>
      <c r="BM15" s="599"/>
      <c r="BN15" s="600"/>
      <c r="BO15" s="653">
        <v>4</v>
      </c>
      <c r="BP15" s="653"/>
      <c r="BQ15" s="653"/>
      <c r="BR15" s="653"/>
      <c r="BS15" s="604" t="s">
        <v>220</v>
      </c>
      <c r="BT15" s="599"/>
      <c r="BU15" s="599"/>
      <c r="BV15" s="599"/>
      <c r="BW15" s="599"/>
      <c r="BX15" s="599"/>
      <c r="BY15" s="599"/>
      <c r="BZ15" s="599"/>
      <c r="CA15" s="599"/>
      <c r="CB15" s="637"/>
      <c r="CD15" s="593" t="s">
        <v>257</v>
      </c>
      <c r="CE15" s="594"/>
      <c r="CF15" s="594"/>
      <c r="CG15" s="594"/>
      <c r="CH15" s="594"/>
      <c r="CI15" s="594"/>
      <c r="CJ15" s="594"/>
      <c r="CK15" s="594"/>
      <c r="CL15" s="594"/>
      <c r="CM15" s="594"/>
      <c r="CN15" s="594"/>
      <c r="CO15" s="594"/>
      <c r="CP15" s="594"/>
      <c r="CQ15" s="595"/>
      <c r="CR15" s="596">
        <v>409107</v>
      </c>
      <c r="CS15" s="599"/>
      <c r="CT15" s="599"/>
      <c r="CU15" s="599"/>
      <c r="CV15" s="599"/>
      <c r="CW15" s="599"/>
      <c r="CX15" s="599"/>
      <c r="CY15" s="600"/>
      <c r="CZ15" s="653">
        <v>8.6</v>
      </c>
      <c r="DA15" s="653"/>
      <c r="DB15" s="653"/>
      <c r="DC15" s="653"/>
      <c r="DD15" s="604">
        <v>88770</v>
      </c>
      <c r="DE15" s="599"/>
      <c r="DF15" s="599"/>
      <c r="DG15" s="599"/>
      <c r="DH15" s="599"/>
      <c r="DI15" s="599"/>
      <c r="DJ15" s="599"/>
      <c r="DK15" s="599"/>
      <c r="DL15" s="599"/>
      <c r="DM15" s="599"/>
      <c r="DN15" s="599"/>
      <c r="DO15" s="599"/>
      <c r="DP15" s="600"/>
      <c r="DQ15" s="604">
        <v>288700</v>
      </c>
      <c r="DR15" s="599"/>
      <c r="DS15" s="599"/>
      <c r="DT15" s="599"/>
      <c r="DU15" s="599"/>
      <c r="DV15" s="599"/>
      <c r="DW15" s="599"/>
      <c r="DX15" s="599"/>
      <c r="DY15" s="599"/>
      <c r="DZ15" s="599"/>
      <c r="EA15" s="599"/>
      <c r="EB15" s="599"/>
      <c r="EC15" s="637"/>
    </row>
    <row r="16" spans="2:143" ht="11.25" customHeight="1">
      <c r="B16" s="593" t="s">
        <v>258</v>
      </c>
      <c r="C16" s="594"/>
      <c r="D16" s="594"/>
      <c r="E16" s="594"/>
      <c r="F16" s="594"/>
      <c r="G16" s="594"/>
      <c r="H16" s="594"/>
      <c r="I16" s="594"/>
      <c r="J16" s="594"/>
      <c r="K16" s="594"/>
      <c r="L16" s="594"/>
      <c r="M16" s="594"/>
      <c r="N16" s="594"/>
      <c r="O16" s="594"/>
      <c r="P16" s="594"/>
      <c r="Q16" s="595"/>
      <c r="R16" s="596" t="s">
        <v>226</v>
      </c>
      <c r="S16" s="599"/>
      <c r="T16" s="599"/>
      <c r="U16" s="599"/>
      <c r="V16" s="599"/>
      <c r="W16" s="599"/>
      <c r="X16" s="599"/>
      <c r="Y16" s="600"/>
      <c r="Z16" s="653" t="s">
        <v>220</v>
      </c>
      <c r="AA16" s="653"/>
      <c r="AB16" s="653"/>
      <c r="AC16" s="653"/>
      <c r="AD16" s="654" t="s">
        <v>220</v>
      </c>
      <c r="AE16" s="654"/>
      <c r="AF16" s="654"/>
      <c r="AG16" s="654"/>
      <c r="AH16" s="654"/>
      <c r="AI16" s="654"/>
      <c r="AJ16" s="654"/>
      <c r="AK16" s="654"/>
      <c r="AL16" s="601" t="s">
        <v>226</v>
      </c>
      <c r="AM16" s="602"/>
      <c r="AN16" s="602"/>
      <c r="AO16" s="655"/>
      <c r="AP16" s="593" t="s">
        <v>259</v>
      </c>
      <c r="AQ16" s="594"/>
      <c r="AR16" s="594"/>
      <c r="AS16" s="594"/>
      <c r="AT16" s="594"/>
      <c r="AU16" s="594"/>
      <c r="AV16" s="594"/>
      <c r="AW16" s="594"/>
      <c r="AX16" s="594"/>
      <c r="AY16" s="594"/>
      <c r="AZ16" s="594"/>
      <c r="BA16" s="594"/>
      <c r="BB16" s="594"/>
      <c r="BC16" s="594"/>
      <c r="BD16" s="594"/>
      <c r="BE16" s="594"/>
      <c r="BF16" s="595"/>
      <c r="BG16" s="596" t="s">
        <v>130</v>
      </c>
      <c r="BH16" s="599"/>
      <c r="BI16" s="599"/>
      <c r="BJ16" s="599"/>
      <c r="BK16" s="599"/>
      <c r="BL16" s="599"/>
      <c r="BM16" s="599"/>
      <c r="BN16" s="600"/>
      <c r="BO16" s="653" t="s">
        <v>240</v>
      </c>
      <c r="BP16" s="653"/>
      <c r="BQ16" s="653"/>
      <c r="BR16" s="653"/>
      <c r="BS16" s="604" t="s">
        <v>220</v>
      </c>
      <c r="BT16" s="599"/>
      <c r="BU16" s="599"/>
      <c r="BV16" s="599"/>
      <c r="BW16" s="599"/>
      <c r="BX16" s="599"/>
      <c r="BY16" s="599"/>
      <c r="BZ16" s="599"/>
      <c r="CA16" s="599"/>
      <c r="CB16" s="637"/>
      <c r="CD16" s="593" t="s">
        <v>260</v>
      </c>
      <c r="CE16" s="594"/>
      <c r="CF16" s="594"/>
      <c r="CG16" s="594"/>
      <c r="CH16" s="594"/>
      <c r="CI16" s="594"/>
      <c r="CJ16" s="594"/>
      <c r="CK16" s="594"/>
      <c r="CL16" s="594"/>
      <c r="CM16" s="594"/>
      <c r="CN16" s="594"/>
      <c r="CO16" s="594"/>
      <c r="CP16" s="594"/>
      <c r="CQ16" s="595"/>
      <c r="CR16" s="596">
        <v>184666</v>
      </c>
      <c r="CS16" s="599"/>
      <c r="CT16" s="599"/>
      <c r="CU16" s="599"/>
      <c r="CV16" s="599"/>
      <c r="CW16" s="599"/>
      <c r="CX16" s="599"/>
      <c r="CY16" s="600"/>
      <c r="CZ16" s="653">
        <v>3.9</v>
      </c>
      <c r="DA16" s="653"/>
      <c r="DB16" s="653"/>
      <c r="DC16" s="653"/>
      <c r="DD16" s="604" t="s">
        <v>240</v>
      </c>
      <c r="DE16" s="599"/>
      <c r="DF16" s="599"/>
      <c r="DG16" s="599"/>
      <c r="DH16" s="599"/>
      <c r="DI16" s="599"/>
      <c r="DJ16" s="599"/>
      <c r="DK16" s="599"/>
      <c r="DL16" s="599"/>
      <c r="DM16" s="599"/>
      <c r="DN16" s="599"/>
      <c r="DO16" s="599"/>
      <c r="DP16" s="600"/>
      <c r="DQ16" s="604">
        <v>22601</v>
      </c>
      <c r="DR16" s="599"/>
      <c r="DS16" s="599"/>
      <c r="DT16" s="599"/>
      <c r="DU16" s="599"/>
      <c r="DV16" s="599"/>
      <c r="DW16" s="599"/>
      <c r="DX16" s="599"/>
      <c r="DY16" s="599"/>
      <c r="DZ16" s="599"/>
      <c r="EA16" s="599"/>
      <c r="EB16" s="599"/>
      <c r="EC16" s="637"/>
    </row>
    <row r="17" spans="2:133" ht="11.25" customHeight="1">
      <c r="B17" s="593" t="s">
        <v>261</v>
      </c>
      <c r="C17" s="594"/>
      <c r="D17" s="594"/>
      <c r="E17" s="594"/>
      <c r="F17" s="594"/>
      <c r="G17" s="594"/>
      <c r="H17" s="594"/>
      <c r="I17" s="594"/>
      <c r="J17" s="594"/>
      <c r="K17" s="594"/>
      <c r="L17" s="594"/>
      <c r="M17" s="594"/>
      <c r="N17" s="594"/>
      <c r="O17" s="594"/>
      <c r="P17" s="594"/>
      <c r="Q17" s="595"/>
      <c r="R17" s="596">
        <v>1321</v>
      </c>
      <c r="S17" s="599"/>
      <c r="T17" s="599"/>
      <c r="U17" s="599"/>
      <c r="V17" s="599"/>
      <c r="W17" s="599"/>
      <c r="X17" s="599"/>
      <c r="Y17" s="600"/>
      <c r="Z17" s="653">
        <v>0</v>
      </c>
      <c r="AA17" s="653"/>
      <c r="AB17" s="653"/>
      <c r="AC17" s="653"/>
      <c r="AD17" s="654">
        <v>1321</v>
      </c>
      <c r="AE17" s="654"/>
      <c r="AF17" s="654"/>
      <c r="AG17" s="654"/>
      <c r="AH17" s="654"/>
      <c r="AI17" s="654"/>
      <c r="AJ17" s="654"/>
      <c r="AK17" s="654"/>
      <c r="AL17" s="601">
        <v>0</v>
      </c>
      <c r="AM17" s="602"/>
      <c r="AN17" s="602"/>
      <c r="AO17" s="655"/>
      <c r="AP17" s="593" t="s">
        <v>262</v>
      </c>
      <c r="AQ17" s="594"/>
      <c r="AR17" s="594"/>
      <c r="AS17" s="594"/>
      <c r="AT17" s="594"/>
      <c r="AU17" s="594"/>
      <c r="AV17" s="594"/>
      <c r="AW17" s="594"/>
      <c r="AX17" s="594"/>
      <c r="AY17" s="594"/>
      <c r="AZ17" s="594"/>
      <c r="BA17" s="594"/>
      <c r="BB17" s="594"/>
      <c r="BC17" s="594"/>
      <c r="BD17" s="594"/>
      <c r="BE17" s="594"/>
      <c r="BF17" s="595"/>
      <c r="BG17" s="596" t="s">
        <v>130</v>
      </c>
      <c r="BH17" s="599"/>
      <c r="BI17" s="599"/>
      <c r="BJ17" s="599"/>
      <c r="BK17" s="599"/>
      <c r="BL17" s="599"/>
      <c r="BM17" s="599"/>
      <c r="BN17" s="600"/>
      <c r="BO17" s="653" t="s">
        <v>230</v>
      </c>
      <c r="BP17" s="653"/>
      <c r="BQ17" s="653"/>
      <c r="BR17" s="653"/>
      <c r="BS17" s="604" t="s">
        <v>239</v>
      </c>
      <c r="BT17" s="599"/>
      <c r="BU17" s="599"/>
      <c r="BV17" s="599"/>
      <c r="BW17" s="599"/>
      <c r="BX17" s="599"/>
      <c r="BY17" s="599"/>
      <c r="BZ17" s="599"/>
      <c r="CA17" s="599"/>
      <c r="CB17" s="637"/>
      <c r="CD17" s="593" t="s">
        <v>263</v>
      </c>
      <c r="CE17" s="594"/>
      <c r="CF17" s="594"/>
      <c r="CG17" s="594"/>
      <c r="CH17" s="594"/>
      <c r="CI17" s="594"/>
      <c r="CJ17" s="594"/>
      <c r="CK17" s="594"/>
      <c r="CL17" s="594"/>
      <c r="CM17" s="594"/>
      <c r="CN17" s="594"/>
      <c r="CO17" s="594"/>
      <c r="CP17" s="594"/>
      <c r="CQ17" s="595"/>
      <c r="CR17" s="596">
        <v>529017</v>
      </c>
      <c r="CS17" s="599"/>
      <c r="CT17" s="599"/>
      <c r="CU17" s="599"/>
      <c r="CV17" s="599"/>
      <c r="CW17" s="599"/>
      <c r="CX17" s="599"/>
      <c r="CY17" s="600"/>
      <c r="CZ17" s="653">
        <v>11.1</v>
      </c>
      <c r="DA17" s="653"/>
      <c r="DB17" s="653"/>
      <c r="DC17" s="653"/>
      <c r="DD17" s="604" t="s">
        <v>226</v>
      </c>
      <c r="DE17" s="599"/>
      <c r="DF17" s="599"/>
      <c r="DG17" s="599"/>
      <c r="DH17" s="599"/>
      <c r="DI17" s="599"/>
      <c r="DJ17" s="599"/>
      <c r="DK17" s="599"/>
      <c r="DL17" s="599"/>
      <c r="DM17" s="599"/>
      <c r="DN17" s="599"/>
      <c r="DO17" s="599"/>
      <c r="DP17" s="600"/>
      <c r="DQ17" s="604">
        <v>529017</v>
      </c>
      <c r="DR17" s="599"/>
      <c r="DS17" s="599"/>
      <c r="DT17" s="599"/>
      <c r="DU17" s="599"/>
      <c r="DV17" s="599"/>
      <c r="DW17" s="599"/>
      <c r="DX17" s="599"/>
      <c r="DY17" s="599"/>
      <c r="DZ17" s="599"/>
      <c r="EA17" s="599"/>
      <c r="EB17" s="599"/>
      <c r="EC17" s="637"/>
    </row>
    <row r="18" spans="2:133" ht="11.25" customHeight="1">
      <c r="B18" s="593" t="s">
        <v>264</v>
      </c>
      <c r="C18" s="594"/>
      <c r="D18" s="594"/>
      <c r="E18" s="594"/>
      <c r="F18" s="594"/>
      <c r="G18" s="594"/>
      <c r="H18" s="594"/>
      <c r="I18" s="594"/>
      <c r="J18" s="594"/>
      <c r="K18" s="594"/>
      <c r="L18" s="594"/>
      <c r="M18" s="594"/>
      <c r="N18" s="594"/>
      <c r="O18" s="594"/>
      <c r="P18" s="594"/>
      <c r="Q18" s="595"/>
      <c r="R18" s="596">
        <v>2173612</v>
      </c>
      <c r="S18" s="599"/>
      <c r="T18" s="599"/>
      <c r="U18" s="599"/>
      <c r="V18" s="599"/>
      <c r="W18" s="599"/>
      <c r="X18" s="599"/>
      <c r="Y18" s="600"/>
      <c r="Z18" s="653">
        <v>44.8</v>
      </c>
      <c r="AA18" s="653"/>
      <c r="AB18" s="653"/>
      <c r="AC18" s="653"/>
      <c r="AD18" s="654">
        <v>1967437</v>
      </c>
      <c r="AE18" s="654"/>
      <c r="AF18" s="654"/>
      <c r="AG18" s="654"/>
      <c r="AH18" s="654"/>
      <c r="AI18" s="654"/>
      <c r="AJ18" s="654"/>
      <c r="AK18" s="654"/>
      <c r="AL18" s="601">
        <v>69.900000000000006</v>
      </c>
      <c r="AM18" s="602"/>
      <c r="AN18" s="602"/>
      <c r="AO18" s="655"/>
      <c r="AP18" s="593" t="s">
        <v>265</v>
      </c>
      <c r="AQ18" s="594"/>
      <c r="AR18" s="594"/>
      <c r="AS18" s="594"/>
      <c r="AT18" s="594"/>
      <c r="AU18" s="594"/>
      <c r="AV18" s="594"/>
      <c r="AW18" s="594"/>
      <c r="AX18" s="594"/>
      <c r="AY18" s="594"/>
      <c r="AZ18" s="594"/>
      <c r="BA18" s="594"/>
      <c r="BB18" s="594"/>
      <c r="BC18" s="594"/>
      <c r="BD18" s="594"/>
      <c r="BE18" s="594"/>
      <c r="BF18" s="595"/>
      <c r="BG18" s="596" t="s">
        <v>220</v>
      </c>
      <c r="BH18" s="599"/>
      <c r="BI18" s="599"/>
      <c r="BJ18" s="599"/>
      <c r="BK18" s="599"/>
      <c r="BL18" s="599"/>
      <c r="BM18" s="599"/>
      <c r="BN18" s="600"/>
      <c r="BO18" s="653" t="s">
        <v>226</v>
      </c>
      <c r="BP18" s="653"/>
      <c r="BQ18" s="653"/>
      <c r="BR18" s="653"/>
      <c r="BS18" s="604" t="s">
        <v>240</v>
      </c>
      <c r="BT18" s="599"/>
      <c r="BU18" s="599"/>
      <c r="BV18" s="599"/>
      <c r="BW18" s="599"/>
      <c r="BX18" s="599"/>
      <c r="BY18" s="599"/>
      <c r="BZ18" s="599"/>
      <c r="CA18" s="599"/>
      <c r="CB18" s="637"/>
      <c r="CD18" s="593" t="s">
        <v>266</v>
      </c>
      <c r="CE18" s="594"/>
      <c r="CF18" s="594"/>
      <c r="CG18" s="594"/>
      <c r="CH18" s="594"/>
      <c r="CI18" s="594"/>
      <c r="CJ18" s="594"/>
      <c r="CK18" s="594"/>
      <c r="CL18" s="594"/>
      <c r="CM18" s="594"/>
      <c r="CN18" s="594"/>
      <c r="CO18" s="594"/>
      <c r="CP18" s="594"/>
      <c r="CQ18" s="595"/>
      <c r="CR18" s="596" t="s">
        <v>226</v>
      </c>
      <c r="CS18" s="599"/>
      <c r="CT18" s="599"/>
      <c r="CU18" s="599"/>
      <c r="CV18" s="599"/>
      <c r="CW18" s="599"/>
      <c r="CX18" s="599"/>
      <c r="CY18" s="600"/>
      <c r="CZ18" s="653" t="s">
        <v>220</v>
      </c>
      <c r="DA18" s="653"/>
      <c r="DB18" s="653"/>
      <c r="DC18" s="653"/>
      <c r="DD18" s="604" t="s">
        <v>220</v>
      </c>
      <c r="DE18" s="599"/>
      <c r="DF18" s="599"/>
      <c r="DG18" s="599"/>
      <c r="DH18" s="599"/>
      <c r="DI18" s="599"/>
      <c r="DJ18" s="599"/>
      <c r="DK18" s="599"/>
      <c r="DL18" s="599"/>
      <c r="DM18" s="599"/>
      <c r="DN18" s="599"/>
      <c r="DO18" s="599"/>
      <c r="DP18" s="600"/>
      <c r="DQ18" s="604" t="s">
        <v>220</v>
      </c>
      <c r="DR18" s="599"/>
      <c r="DS18" s="599"/>
      <c r="DT18" s="599"/>
      <c r="DU18" s="599"/>
      <c r="DV18" s="599"/>
      <c r="DW18" s="599"/>
      <c r="DX18" s="599"/>
      <c r="DY18" s="599"/>
      <c r="DZ18" s="599"/>
      <c r="EA18" s="599"/>
      <c r="EB18" s="599"/>
      <c r="EC18" s="637"/>
    </row>
    <row r="19" spans="2:133" ht="11.25" customHeight="1">
      <c r="B19" s="593" t="s">
        <v>267</v>
      </c>
      <c r="C19" s="594"/>
      <c r="D19" s="594"/>
      <c r="E19" s="594"/>
      <c r="F19" s="594"/>
      <c r="G19" s="594"/>
      <c r="H19" s="594"/>
      <c r="I19" s="594"/>
      <c r="J19" s="594"/>
      <c r="K19" s="594"/>
      <c r="L19" s="594"/>
      <c r="M19" s="594"/>
      <c r="N19" s="594"/>
      <c r="O19" s="594"/>
      <c r="P19" s="594"/>
      <c r="Q19" s="595"/>
      <c r="R19" s="596">
        <v>1967437</v>
      </c>
      <c r="S19" s="599"/>
      <c r="T19" s="599"/>
      <c r="U19" s="599"/>
      <c r="V19" s="599"/>
      <c r="W19" s="599"/>
      <c r="X19" s="599"/>
      <c r="Y19" s="600"/>
      <c r="Z19" s="653">
        <v>40.5</v>
      </c>
      <c r="AA19" s="653"/>
      <c r="AB19" s="653"/>
      <c r="AC19" s="653"/>
      <c r="AD19" s="654">
        <v>1967437</v>
      </c>
      <c r="AE19" s="654"/>
      <c r="AF19" s="654"/>
      <c r="AG19" s="654"/>
      <c r="AH19" s="654"/>
      <c r="AI19" s="654"/>
      <c r="AJ19" s="654"/>
      <c r="AK19" s="654"/>
      <c r="AL19" s="601">
        <v>69.900000000000006</v>
      </c>
      <c r="AM19" s="602"/>
      <c r="AN19" s="602"/>
      <c r="AO19" s="655"/>
      <c r="AP19" s="593" t="s">
        <v>268</v>
      </c>
      <c r="AQ19" s="594"/>
      <c r="AR19" s="594"/>
      <c r="AS19" s="594"/>
      <c r="AT19" s="594"/>
      <c r="AU19" s="594"/>
      <c r="AV19" s="594"/>
      <c r="AW19" s="594"/>
      <c r="AX19" s="594"/>
      <c r="AY19" s="594"/>
      <c r="AZ19" s="594"/>
      <c r="BA19" s="594"/>
      <c r="BB19" s="594"/>
      <c r="BC19" s="594"/>
      <c r="BD19" s="594"/>
      <c r="BE19" s="594"/>
      <c r="BF19" s="595"/>
      <c r="BG19" s="596">
        <v>47288</v>
      </c>
      <c r="BH19" s="599"/>
      <c r="BI19" s="599"/>
      <c r="BJ19" s="599"/>
      <c r="BK19" s="599"/>
      <c r="BL19" s="599"/>
      <c r="BM19" s="599"/>
      <c r="BN19" s="600"/>
      <c r="BO19" s="653">
        <v>7</v>
      </c>
      <c r="BP19" s="653"/>
      <c r="BQ19" s="653"/>
      <c r="BR19" s="653"/>
      <c r="BS19" s="604" t="s">
        <v>220</v>
      </c>
      <c r="BT19" s="599"/>
      <c r="BU19" s="599"/>
      <c r="BV19" s="599"/>
      <c r="BW19" s="599"/>
      <c r="BX19" s="599"/>
      <c r="BY19" s="599"/>
      <c r="BZ19" s="599"/>
      <c r="CA19" s="599"/>
      <c r="CB19" s="637"/>
      <c r="CD19" s="593" t="s">
        <v>269</v>
      </c>
      <c r="CE19" s="594"/>
      <c r="CF19" s="594"/>
      <c r="CG19" s="594"/>
      <c r="CH19" s="594"/>
      <c r="CI19" s="594"/>
      <c r="CJ19" s="594"/>
      <c r="CK19" s="594"/>
      <c r="CL19" s="594"/>
      <c r="CM19" s="594"/>
      <c r="CN19" s="594"/>
      <c r="CO19" s="594"/>
      <c r="CP19" s="594"/>
      <c r="CQ19" s="595"/>
      <c r="CR19" s="596" t="s">
        <v>220</v>
      </c>
      <c r="CS19" s="599"/>
      <c r="CT19" s="599"/>
      <c r="CU19" s="599"/>
      <c r="CV19" s="599"/>
      <c r="CW19" s="599"/>
      <c r="CX19" s="599"/>
      <c r="CY19" s="600"/>
      <c r="CZ19" s="653" t="s">
        <v>130</v>
      </c>
      <c r="DA19" s="653"/>
      <c r="DB19" s="653"/>
      <c r="DC19" s="653"/>
      <c r="DD19" s="604" t="s">
        <v>230</v>
      </c>
      <c r="DE19" s="599"/>
      <c r="DF19" s="599"/>
      <c r="DG19" s="599"/>
      <c r="DH19" s="599"/>
      <c r="DI19" s="599"/>
      <c r="DJ19" s="599"/>
      <c r="DK19" s="599"/>
      <c r="DL19" s="599"/>
      <c r="DM19" s="599"/>
      <c r="DN19" s="599"/>
      <c r="DO19" s="599"/>
      <c r="DP19" s="600"/>
      <c r="DQ19" s="604" t="s">
        <v>239</v>
      </c>
      <c r="DR19" s="599"/>
      <c r="DS19" s="599"/>
      <c r="DT19" s="599"/>
      <c r="DU19" s="599"/>
      <c r="DV19" s="599"/>
      <c r="DW19" s="599"/>
      <c r="DX19" s="599"/>
      <c r="DY19" s="599"/>
      <c r="DZ19" s="599"/>
      <c r="EA19" s="599"/>
      <c r="EB19" s="599"/>
      <c r="EC19" s="637"/>
    </row>
    <row r="20" spans="2:133" ht="11.25" customHeight="1">
      <c r="B20" s="593" t="s">
        <v>270</v>
      </c>
      <c r="C20" s="594"/>
      <c r="D20" s="594"/>
      <c r="E20" s="594"/>
      <c r="F20" s="594"/>
      <c r="G20" s="594"/>
      <c r="H20" s="594"/>
      <c r="I20" s="594"/>
      <c r="J20" s="594"/>
      <c r="K20" s="594"/>
      <c r="L20" s="594"/>
      <c r="M20" s="594"/>
      <c r="N20" s="594"/>
      <c r="O20" s="594"/>
      <c r="P20" s="594"/>
      <c r="Q20" s="595"/>
      <c r="R20" s="596">
        <v>206175</v>
      </c>
      <c r="S20" s="599"/>
      <c r="T20" s="599"/>
      <c r="U20" s="599"/>
      <c r="V20" s="599"/>
      <c r="W20" s="599"/>
      <c r="X20" s="599"/>
      <c r="Y20" s="600"/>
      <c r="Z20" s="653">
        <v>4.2</v>
      </c>
      <c r="AA20" s="653"/>
      <c r="AB20" s="653"/>
      <c r="AC20" s="653"/>
      <c r="AD20" s="654" t="s">
        <v>226</v>
      </c>
      <c r="AE20" s="654"/>
      <c r="AF20" s="654"/>
      <c r="AG20" s="654"/>
      <c r="AH20" s="654"/>
      <c r="AI20" s="654"/>
      <c r="AJ20" s="654"/>
      <c r="AK20" s="654"/>
      <c r="AL20" s="601" t="s">
        <v>230</v>
      </c>
      <c r="AM20" s="602"/>
      <c r="AN20" s="602"/>
      <c r="AO20" s="655"/>
      <c r="AP20" s="593" t="s">
        <v>271</v>
      </c>
      <c r="AQ20" s="594"/>
      <c r="AR20" s="594"/>
      <c r="AS20" s="594"/>
      <c r="AT20" s="594"/>
      <c r="AU20" s="594"/>
      <c r="AV20" s="594"/>
      <c r="AW20" s="594"/>
      <c r="AX20" s="594"/>
      <c r="AY20" s="594"/>
      <c r="AZ20" s="594"/>
      <c r="BA20" s="594"/>
      <c r="BB20" s="594"/>
      <c r="BC20" s="594"/>
      <c r="BD20" s="594"/>
      <c r="BE20" s="594"/>
      <c r="BF20" s="595"/>
      <c r="BG20" s="596">
        <v>47288</v>
      </c>
      <c r="BH20" s="599"/>
      <c r="BI20" s="599"/>
      <c r="BJ20" s="599"/>
      <c r="BK20" s="599"/>
      <c r="BL20" s="599"/>
      <c r="BM20" s="599"/>
      <c r="BN20" s="600"/>
      <c r="BO20" s="653">
        <v>7</v>
      </c>
      <c r="BP20" s="653"/>
      <c r="BQ20" s="653"/>
      <c r="BR20" s="653"/>
      <c r="BS20" s="604" t="s">
        <v>220</v>
      </c>
      <c r="BT20" s="599"/>
      <c r="BU20" s="599"/>
      <c r="BV20" s="599"/>
      <c r="BW20" s="599"/>
      <c r="BX20" s="599"/>
      <c r="BY20" s="599"/>
      <c r="BZ20" s="599"/>
      <c r="CA20" s="599"/>
      <c r="CB20" s="637"/>
      <c r="CD20" s="593" t="s">
        <v>272</v>
      </c>
      <c r="CE20" s="594"/>
      <c r="CF20" s="594"/>
      <c r="CG20" s="594"/>
      <c r="CH20" s="594"/>
      <c r="CI20" s="594"/>
      <c r="CJ20" s="594"/>
      <c r="CK20" s="594"/>
      <c r="CL20" s="594"/>
      <c r="CM20" s="594"/>
      <c r="CN20" s="594"/>
      <c r="CO20" s="594"/>
      <c r="CP20" s="594"/>
      <c r="CQ20" s="595"/>
      <c r="CR20" s="596">
        <v>4765097</v>
      </c>
      <c r="CS20" s="599"/>
      <c r="CT20" s="599"/>
      <c r="CU20" s="599"/>
      <c r="CV20" s="599"/>
      <c r="CW20" s="599"/>
      <c r="CX20" s="599"/>
      <c r="CY20" s="600"/>
      <c r="CZ20" s="653">
        <v>100</v>
      </c>
      <c r="DA20" s="653"/>
      <c r="DB20" s="653"/>
      <c r="DC20" s="653"/>
      <c r="DD20" s="604">
        <v>415675</v>
      </c>
      <c r="DE20" s="599"/>
      <c r="DF20" s="599"/>
      <c r="DG20" s="599"/>
      <c r="DH20" s="599"/>
      <c r="DI20" s="599"/>
      <c r="DJ20" s="599"/>
      <c r="DK20" s="599"/>
      <c r="DL20" s="599"/>
      <c r="DM20" s="599"/>
      <c r="DN20" s="599"/>
      <c r="DO20" s="599"/>
      <c r="DP20" s="600"/>
      <c r="DQ20" s="604">
        <v>3313011</v>
      </c>
      <c r="DR20" s="599"/>
      <c r="DS20" s="599"/>
      <c r="DT20" s="599"/>
      <c r="DU20" s="599"/>
      <c r="DV20" s="599"/>
      <c r="DW20" s="599"/>
      <c r="DX20" s="599"/>
      <c r="DY20" s="599"/>
      <c r="DZ20" s="599"/>
      <c r="EA20" s="599"/>
      <c r="EB20" s="599"/>
      <c r="EC20" s="637"/>
    </row>
    <row r="21" spans="2:133" ht="11.25" customHeight="1">
      <c r="B21" s="593" t="s">
        <v>273</v>
      </c>
      <c r="C21" s="594"/>
      <c r="D21" s="594"/>
      <c r="E21" s="594"/>
      <c r="F21" s="594"/>
      <c r="G21" s="594"/>
      <c r="H21" s="594"/>
      <c r="I21" s="594"/>
      <c r="J21" s="594"/>
      <c r="K21" s="594"/>
      <c r="L21" s="594"/>
      <c r="M21" s="594"/>
      <c r="N21" s="594"/>
      <c r="O21" s="594"/>
      <c r="P21" s="594"/>
      <c r="Q21" s="595"/>
      <c r="R21" s="596" t="s">
        <v>220</v>
      </c>
      <c r="S21" s="599"/>
      <c r="T21" s="599"/>
      <c r="U21" s="599"/>
      <c r="V21" s="599"/>
      <c r="W21" s="599"/>
      <c r="X21" s="599"/>
      <c r="Y21" s="600"/>
      <c r="Z21" s="653" t="s">
        <v>220</v>
      </c>
      <c r="AA21" s="653"/>
      <c r="AB21" s="653"/>
      <c r="AC21" s="653"/>
      <c r="AD21" s="654" t="s">
        <v>220</v>
      </c>
      <c r="AE21" s="654"/>
      <c r="AF21" s="654"/>
      <c r="AG21" s="654"/>
      <c r="AH21" s="654"/>
      <c r="AI21" s="654"/>
      <c r="AJ21" s="654"/>
      <c r="AK21" s="654"/>
      <c r="AL21" s="601" t="s">
        <v>130</v>
      </c>
      <c r="AM21" s="602"/>
      <c r="AN21" s="602"/>
      <c r="AO21" s="655"/>
      <c r="AP21" s="593" t="s">
        <v>274</v>
      </c>
      <c r="AQ21" s="685"/>
      <c r="AR21" s="685"/>
      <c r="AS21" s="685"/>
      <c r="AT21" s="685"/>
      <c r="AU21" s="685"/>
      <c r="AV21" s="685"/>
      <c r="AW21" s="685"/>
      <c r="AX21" s="685"/>
      <c r="AY21" s="685"/>
      <c r="AZ21" s="685"/>
      <c r="BA21" s="685"/>
      <c r="BB21" s="685"/>
      <c r="BC21" s="685"/>
      <c r="BD21" s="685"/>
      <c r="BE21" s="685"/>
      <c r="BF21" s="686"/>
      <c r="BG21" s="596">
        <v>47288</v>
      </c>
      <c r="BH21" s="599"/>
      <c r="BI21" s="599"/>
      <c r="BJ21" s="599"/>
      <c r="BK21" s="599"/>
      <c r="BL21" s="599"/>
      <c r="BM21" s="599"/>
      <c r="BN21" s="600"/>
      <c r="BO21" s="653">
        <v>7</v>
      </c>
      <c r="BP21" s="653"/>
      <c r="BQ21" s="653"/>
      <c r="BR21" s="653"/>
      <c r="BS21" s="604" t="s">
        <v>220</v>
      </c>
      <c r="BT21" s="599"/>
      <c r="BU21" s="599"/>
      <c r="BV21" s="599"/>
      <c r="BW21" s="599"/>
      <c r="BX21" s="599"/>
      <c r="BY21" s="599"/>
      <c r="BZ21" s="599"/>
      <c r="CA21" s="599"/>
      <c r="CB21" s="637"/>
      <c r="CD21" s="608"/>
      <c r="CE21" s="609"/>
      <c r="CF21" s="609"/>
      <c r="CG21" s="609"/>
      <c r="CH21" s="609"/>
      <c r="CI21" s="609"/>
      <c r="CJ21" s="609"/>
      <c r="CK21" s="609"/>
      <c r="CL21" s="609"/>
      <c r="CM21" s="609"/>
      <c r="CN21" s="609"/>
      <c r="CO21" s="609"/>
      <c r="CP21" s="609"/>
      <c r="CQ21" s="610"/>
      <c r="CR21" s="692"/>
      <c r="CS21" s="693"/>
      <c r="CT21" s="693"/>
      <c r="CU21" s="693"/>
      <c r="CV21" s="693"/>
      <c r="CW21" s="693"/>
      <c r="CX21" s="693"/>
      <c r="CY21" s="694"/>
      <c r="CZ21" s="695"/>
      <c r="DA21" s="695"/>
      <c r="DB21" s="695"/>
      <c r="DC21" s="695"/>
      <c r="DD21" s="696"/>
      <c r="DE21" s="693"/>
      <c r="DF21" s="693"/>
      <c r="DG21" s="693"/>
      <c r="DH21" s="693"/>
      <c r="DI21" s="693"/>
      <c r="DJ21" s="693"/>
      <c r="DK21" s="693"/>
      <c r="DL21" s="693"/>
      <c r="DM21" s="693"/>
      <c r="DN21" s="693"/>
      <c r="DO21" s="693"/>
      <c r="DP21" s="694"/>
      <c r="DQ21" s="696"/>
      <c r="DR21" s="693"/>
      <c r="DS21" s="693"/>
      <c r="DT21" s="693"/>
      <c r="DU21" s="693"/>
      <c r="DV21" s="693"/>
      <c r="DW21" s="693"/>
      <c r="DX21" s="693"/>
      <c r="DY21" s="693"/>
      <c r="DZ21" s="693"/>
      <c r="EA21" s="693"/>
      <c r="EB21" s="693"/>
      <c r="EC21" s="700"/>
    </row>
    <row r="22" spans="2:133" ht="11.25" customHeight="1">
      <c r="B22" s="593" t="s">
        <v>275</v>
      </c>
      <c r="C22" s="594"/>
      <c r="D22" s="594"/>
      <c r="E22" s="594"/>
      <c r="F22" s="594"/>
      <c r="G22" s="594"/>
      <c r="H22" s="594"/>
      <c r="I22" s="594"/>
      <c r="J22" s="594"/>
      <c r="K22" s="594"/>
      <c r="L22" s="594"/>
      <c r="M22" s="594"/>
      <c r="N22" s="594"/>
      <c r="O22" s="594"/>
      <c r="P22" s="594"/>
      <c r="Q22" s="595"/>
      <c r="R22" s="596">
        <v>3020619</v>
      </c>
      <c r="S22" s="599"/>
      <c r="T22" s="599"/>
      <c r="U22" s="599"/>
      <c r="V22" s="599"/>
      <c r="W22" s="599"/>
      <c r="X22" s="599"/>
      <c r="Y22" s="600"/>
      <c r="Z22" s="653">
        <v>62.2</v>
      </c>
      <c r="AA22" s="653"/>
      <c r="AB22" s="653"/>
      <c r="AC22" s="653"/>
      <c r="AD22" s="654">
        <v>2814444</v>
      </c>
      <c r="AE22" s="654"/>
      <c r="AF22" s="654"/>
      <c r="AG22" s="654"/>
      <c r="AH22" s="654"/>
      <c r="AI22" s="654"/>
      <c r="AJ22" s="654"/>
      <c r="AK22" s="654"/>
      <c r="AL22" s="601">
        <v>99.9</v>
      </c>
      <c r="AM22" s="602"/>
      <c r="AN22" s="602"/>
      <c r="AO22" s="655"/>
      <c r="AP22" s="593" t="s">
        <v>276</v>
      </c>
      <c r="AQ22" s="685"/>
      <c r="AR22" s="685"/>
      <c r="AS22" s="685"/>
      <c r="AT22" s="685"/>
      <c r="AU22" s="685"/>
      <c r="AV22" s="685"/>
      <c r="AW22" s="685"/>
      <c r="AX22" s="685"/>
      <c r="AY22" s="685"/>
      <c r="AZ22" s="685"/>
      <c r="BA22" s="685"/>
      <c r="BB22" s="685"/>
      <c r="BC22" s="685"/>
      <c r="BD22" s="685"/>
      <c r="BE22" s="685"/>
      <c r="BF22" s="686"/>
      <c r="BG22" s="596" t="s">
        <v>220</v>
      </c>
      <c r="BH22" s="599"/>
      <c r="BI22" s="599"/>
      <c r="BJ22" s="599"/>
      <c r="BK22" s="599"/>
      <c r="BL22" s="599"/>
      <c r="BM22" s="599"/>
      <c r="BN22" s="600"/>
      <c r="BO22" s="653" t="s">
        <v>230</v>
      </c>
      <c r="BP22" s="653"/>
      <c r="BQ22" s="653"/>
      <c r="BR22" s="653"/>
      <c r="BS22" s="604" t="s">
        <v>226</v>
      </c>
      <c r="BT22" s="599"/>
      <c r="BU22" s="599"/>
      <c r="BV22" s="599"/>
      <c r="BW22" s="599"/>
      <c r="BX22" s="599"/>
      <c r="BY22" s="599"/>
      <c r="BZ22" s="599"/>
      <c r="CA22" s="599"/>
      <c r="CB22" s="637"/>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593" t="s">
        <v>278</v>
      </c>
      <c r="C23" s="594"/>
      <c r="D23" s="594"/>
      <c r="E23" s="594"/>
      <c r="F23" s="594"/>
      <c r="G23" s="594"/>
      <c r="H23" s="594"/>
      <c r="I23" s="594"/>
      <c r="J23" s="594"/>
      <c r="K23" s="594"/>
      <c r="L23" s="594"/>
      <c r="M23" s="594"/>
      <c r="N23" s="594"/>
      <c r="O23" s="594"/>
      <c r="P23" s="594"/>
      <c r="Q23" s="595"/>
      <c r="R23" s="596">
        <v>524</v>
      </c>
      <c r="S23" s="599"/>
      <c r="T23" s="599"/>
      <c r="U23" s="599"/>
      <c r="V23" s="599"/>
      <c r="W23" s="599"/>
      <c r="X23" s="599"/>
      <c r="Y23" s="600"/>
      <c r="Z23" s="653">
        <v>0</v>
      </c>
      <c r="AA23" s="653"/>
      <c r="AB23" s="653"/>
      <c r="AC23" s="653"/>
      <c r="AD23" s="654">
        <v>524</v>
      </c>
      <c r="AE23" s="654"/>
      <c r="AF23" s="654"/>
      <c r="AG23" s="654"/>
      <c r="AH23" s="654"/>
      <c r="AI23" s="654"/>
      <c r="AJ23" s="654"/>
      <c r="AK23" s="654"/>
      <c r="AL23" s="601">
        <v>0</v>
      </c>
      <c r="AM23" s="602"/>
      <c r="AN23" s="602"/>
      <c r="AO23" s="655"/>
      <c r="AP23" s="593" t="s">
        <v>279</v>
      </c>
      <c r="AQ23" s="685"/>
      <c r="AR23" s="685"/>
      <c r="AS23" s="685"/>
      <c r="AT23" s="685"/>
      <c r="AU23" s="685"/>
      <c r="AV23" s="685"/>
      <c r="AW23" s="685"/>
      <c r="AX23" s="685"/>
      <c r="AY23" s="685"/>
      <c r="AZ23" s="685"/>
      <c r="BA23" s="685"/>
      <c r="BB23" s="685"/>
      <c r="BC23" s="685"/>
      <c r="BD23" s="685"/>
      <c r="BE23" s="685"/>
      <c r="BF23" s="686"/>
      <c r="BG23" s="596" t="s">
        <v>226</v>
      </c>
      <c r="BH23" s="599"/>
      <c r="BI23" s="599"/>
      <c r="BJ23" s="599"/>
      <c r="BK23" s="599"/>
      <c r="BL23" s="599"/>
      <c r="BM23" s="599"/>
      <c r="BN23" s="600"/>
      <c r="BO23" s="653" t="s">
        <v>240</v>
      </c>
      <c r="BP23" s="653"/>
      <c r="BQ23" s="653"/>
      <c r="BR23" s="653"/>
      <c r="BS23" s="604" t="s">
        <v>220</v>
      </c>
      <c r="BT23" s="599"/>
      <c r="BU23" s="599"/>
      <c r="BV23" s="599"/>
      <c r="BW23" s="599"/>
      <c r="BX23" s="599"/>
      <c r="BY23" s="599"/>
      <c r="BZ23" s="599"/>
      <c r="CA23" s="599"/>
      <c r="CB23" s="637"/>
      <c r="CD23" s="665" t="s">
        <v>214</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697" t="s">
        <v>283</v>
      </c>
      <c r="DM23" s="698"/>
      <c r="DN23" s="698"/>
      <c r="DO23" s="698"/>
      <c r="DP23" s="698"/>
      <c r="DQ23" s="698"/>
      <c r="DR23" s="698"/>
      <c r="DS23" s="698"/>
      <c r="DT23" s="698"/>
      <c r="DU23" s="698"/>
      <c r="DV23" s="699"/>
      <c r="DW23" s="665" t="s">
        <v>284</v>
      </c>
      <c r="DX23" s="666"/>
      <c r="DY23" s="666"/>
      <c r="DZ23" s="666"/>
      <c r="EA23" s="666"/>
      <c r="EB23" s="666"/>
      <c r="EC23" s="667"/>
    </row>
    <row r="24" spans="2:133" ht="11.25" customHeight="1">
      <c r="B24" s="593" t="s">
        <v>285</v>
      </c>
      <c r="C24" s="594"/>
      <c r="D24" s="594"/>
      <c r="E24" s="594"/>
      <c r="F24" s="594"/>
      <c r="G24" s="594"/>
      <c r="H24" s="594"/>
      <c r="I24" s="594"/>
      <c r="J24" s="594"/>
      <c r="K24" s="594"/>
      <c r="L24" s="594"/>
      <c r="M24" s="594"/>
      <c r="N24" s="594"/>
      <c r="O24" s="594"/>
      <c r="P24" s="594"/>
      <c r="Q24" s="595"/>
      <c r="R24" s="596">
        <v>22425</v>
      </c>
      <c r="S24" s="599"/>
      <c r="T24" s="599"/>
      <c r="U24" s="599"/>
      <c r="V24" s="599"/>
      <c r="W24" s="599"/>
      <c r="X24" s="599"/>
      <c r="Y24" s="600"/>
      <c r="Z24" s="653">
        <v>0.5</v>
      </c>
      <c r="AA24" s="653"/>
      <c r="AB24" s="653"/>
      <c r="AC24" s="653"/>
      <c r="AD24" s="654">
        <v>2</v>
      </c>
      <c r="AE24" s="654"/>
      <c r="AF24" s="654"/>
      <c r="AG24" s="654"/>
      <c r="AH24" s="654"/>
      <c r="AI24" s="654"/>
      <c r="AJ24" s="654"/>
      <c r="AK24" s="654"/>
      <c r="AL24" s="601">
        <v>0</v>
      </c>
      <c r="AM24" s="602"/>
      <c r="AN24" s="602"/>
      <c r="AO24" s="655"/>
      <c r="AP24" s="593" t="s">
        <v>286</v>
      </c>
      <c r="AQ24" s="685"/>
      <c r="AR24" s="685"/>
      <c r="AS24" s="685"/>
      <c r="AT24" s="685"/>
      <c r="AU24" s="685"/>
      <c r="AV24" s="685"/>
      <c r="AW24" s="685"/>
      <c r="AX24" s="685"/>
      <c r="AY24" s="685"/>
      <c r="AZ24" s="685"/>
      <c r="BA24" s="685"/>
      <c r="BB24" s="685"/>
      <c r="BC24" s="685"/>
      <c r="BD24" s="685"/>
      <c r="BE24" s="685"/>
      <c r="BF24" s="686"/>
      <c r="BG24" s="596" t="s">
        <v>220</v>
      </c>
      <c r="BH24" s="599"/>
      <c r="BI24" s="599"/>
      <c r="BJ24" s="599"/>
      <c r="BK24" s="599"/>
      <c r="BL24" s="599"/>
      <c r="BM24" s="599"/>
      <c r="BN24" s="600"/>
      <c r="BO24" s="653" t="s">
        <v>220</v>
      </c>
      <c r="BP24" s="653"/>
      <c r="BQ24" s="653"/>
      <c r="BR24" s="653"/>
      <c r="BS24" s="604" t="s">
        <v>226</v>
      </c>
      <c r="BT24" s="599"/>
      <c r="BU24" s="599"/>
      <c r="BV24" s="599"/>
      <c r="BW24" s="599"/>
      <c r="BX24" s="599"/>
      <c r="BY24" s="599"/>
      <c r="BZ24" s="599"/>
      <c r="CA24" s="599"/>
      <c r="CB24" s="637"/>
      <c r="CD24" s="662" t="s">
        <v>287</v>
      </c>
      <c r="CE24" s="663"/>
      <c r="CF24" s="663"/>
      <c r="CG24" s="663"/>
      <c r="CH24" s="663"/>
      <c r="CI24" s="663"/>
      <c r="CJ24" s="663"/>
      <c r="CK24" s="663"/>
      <c r="CL24" s="663"/>
      <c r="CM24" s="663"/>
      <c r="CN24" s="663"/>
      <c r="CO24" s="663"/>
      <c r="CP24" s="663"/>
      <c r="CQ24" s="664"/>
      <c r="CR24" s="656">
        <v>1882856</v>
      </c>
      <c r="CS24" s="657"/>
      <c r="CT24" s="657"/>
      <c r="CU24" s="657"/>
      <c r="CV24" s="657"/>
      <c r="CW24" s="657"/>
      <c r="CX24" s="657"/>
      <c r="CY24" s="688"/>
      <c r="CZ24" s="689">
        <v>39.5</v>
      </c>
      <c r="DA24" s="672"/>
      <c r="DB24" s="672"/>
      <c r="DC24" s="691"/>
      <c r="DD24" s="687">
        <v>1536892</v>
      </c>
      <c r="DE24" s="657"/>
      <c r="DF24" s="657"/>
      <c r="DG24" s="657"/>
      <c r="DH24" s="657"/>
      <c r="DI24" s="657"/>
      <c r="DJ24" s="657"/>
      <c r="DK24" s="688"/>
      <c r="DL24" s="687">
        <v>1513688</v>
      </c>
      <c r="DM24" s="657"/>
      <c r="DN24" s="657"/>
      <c r="DO24" s="657"/>
      <c r="DP24" s="657"/>
      <c r="DQ24" s="657"/>
      <c r="DR24" s="657"/>
      <c r="DS24" s="657"/>
      <c r="DT24" s="657"/>
      <c r="DU24" s="657"/>
      <c r="DV24" s="688"/>
      <c r="DW24" s="689">
        <v>51.5</v>
      </c>
      <c r="DX24" s="672"/>
      <c r="DY24" s="672"/>
      <c r="DZ24" s="672"/>
      <c r="EA24" s="672"/>
      <c r="EB24" s="672"/>
      <c r="EC24" s="690"/>
    </row>
    <row r="25" spans="2:133" ht="11.25" customHeight="1">
      <c r="B25" s="593" t="s">
        <v>288</v>
      </c>
      <c r="C25" s="594"/>
      <c r="D25" s="594"/>
      <c r="E25" s="594"/>
      <c r="F25" s="594"/>
      <c r="G25" s="594"/>
      <c r="H25" s="594"/>
      <c r="I25" s="594"/>
      <c r="J25" s="594"/>
      <c r="K25" s="594"/>
      <c r="L25" s="594"/>
      <c r="M25" s="594"/>
      <c r="N25" s="594"/>
      <c r="O25" s="594"/>
      <c r="P25" s="594"/>
      <c r="Q25" s="595"/>
      <c r="R25" s="596">
        <v>35037</v>
      </c>
      <c r="S25" s="599"/>
      <c r="T25" s="599"/>
      <c r="U25" s="599"/>
      <c r="V25" s="599"/>
      <c r="W25" s="599"/>
      <c r="X25" s="599"/>
      <c r="Y25" s="600"/>
      <c r="Z25" s="653">
        <v>0.7</v>
      </c>
      <c r="AA25" s="653"/>
      <c r="AB25" s="653"/>
      <c r="AC25" s="653"/>
      <c r="AD25" s="654">
        <v>1124</v>
      </c>
      <c r="AE25" s="654"/>
      <c r="AF25" s="654"/>
      <c r="AG25" s="654"/>
      <c r="AH25" s="654"/>
      <c r="AI25" s="654"/>
      <c r="AJ25" s="654"/>
      <c r="AK25" s="654"/>
      <c r="AL25" s="601">
        <v>0</v>
      </c>
      <c r="AM25" s="602"/>
      <c r="AN25" s="602"/>
      <c r="AO25" s="655"/>
      <c r="AP25" s="593" t="s">
        <v>289</v>
      </c>
      <c r="AQ25" s="685"/>
      <c r="AR25" s="685"/>
      <c r="AS25" s="685"/>
      <c r="AT25" s="685"/>
      <c r="AU25" s="685"/>
      <c r="AV25" s="685"/>
      <c r="AW25" s="685"/>
      <c r="AX25" s="685"/>
      <c r="AY25" s="685"/>
      <c r="AZ25" s="685"/>
      <c r="BA25" s="685"/>
      <c r="BB25" s="685"/>
      <c r="BC25" s="685"/>
      <c r="BD25" s="685"/>
      <c r="BE25" s="685"/>
      <c r="BF25" s="686"/>
      <c r="BG25" s="596" t="s">
        <v>220</v>
      </c>
      <c r="BH25" s="599"/>
      <c r="BI25" s="599"/>
      <c r="BJ25" s="599"/>
      <c r="BK25" s="599"/>
      <c r="BL25" s="599"/>
      <c r="BM25" s="599"/>
      <c r="BN25" s="600"/>
      <c r="BO25" s="653" t="s">
        <v>230</v>
      </c>
      <c r="BP25" s="653"/>
      <c r="BQ25" s="653"/>
      <c r="BR25" s="653"/>
      <c r="BS25" s="604" t="s">
        <v>240</v>
      </c>
      <c r="BT25" s="599"/>
      <c r="BU25" s="599"/>
      <c r="BV25" s="599"/>
      <c r="BW25" s="599"/>
      <c r="BX25" s="599"/>
      <c r="BY25" s="599"/>
      <c r="BZ25" s="599"/>
      <c r="CA25" s="599"/>
      <c r="CB25" s="637"/>
      <c r="CD25" s="593" t="s">
        <v>290</v>
      </c>
      <c r="CE25" s="594"/>
      <c r="CF25" s="594"/>
      <c r="CG25" s="594"/>
      <c r="CH25" s="594"/>
      <c r="CI25" s="594"/>
      <c r="CJ25" s="594"/>
      <c r="CK25" s="594"/>
      <c r="CL25" s="594"/>
      <c r="CM25" s="594"/>
      <c r="CN25" s="594"/>
      <c r="CO25" s="594"/>
      <c r="CP25" s="594"/>
      <c r="CQ25" s="595"/>
      <c r="CR25" s="596">
        <v>814385</v>
      </c>
      <c r="CS25" s="597"/>
      <c r="CT25" s="597"/>
      <c r="CU25" s="597"/>
      <c r="CV25" s="597"/>
      <c r="CW25" s="597"/>
      <c r="CX25" s="597"/>
      <c r="CY25" s="598"/>
      <c r="CZ25" s="601">
        <v>17.100000000000001</v>
      </c>
      <c r="DA25" s="630"/>
      <c r="DB25" s="630"/>
      <c r="DC25" s="631"/>
      <c r="DD25" s="604">
        <v>774626</v>
      </c>
      <c r="DE25" s="597"/>
      <c r="DF25" s="597"/>
      <c r="DG25" s="597"/>
      <c r="DH25" s="597"/>
      <c r="DI25" s="597"/>
      <c r="DJ25" s="597"/>
      <c r="DK25" s="598"/>
      <c r="DL25" s="604">
        <v>751422</v>
      </c>
      <c r="DM25" s="597"/>
      <c r="DN25" s="597"/>
      <c r="DO25" s="597"/>
      <c r="DP25" s="597"/>
      <c r="DQ25" s="597"/>
      <c r="DR25" s="597"/>
      <c r="DS25" s="597"/>
      <c r="DT25" s="597"/>
      <c r="DU25" s="597"/>
      <c r="DV25" s="598"/>
      <c r="DW25" s="601">
        <v>25.6</v>
      </c>
      <c r="DX25" s="630"/>
      <c r="DY25" s="630"/>
      <c r="DZ25" s="630"/>
      <c r="EA25" s="630"/>
      <c r="EB25" s="630"/>
      <c r="EC25" s="632"/>
    </row>
    <row r="26" spans="2:133" ht="11.25" customHeight="1">
      <c r="B26" s="593" t="s">
        <v>291</v>
      </c>
      <c r="C26" s="594"/>
      <c r="D26" s="594"/>
      <c r="E26" s="594"/>
      <c r="F26" s="594"/>
      <c r="G26" s="594"/>
      <c r="H26" s="594"/>
      <c r="I26" s="594"/>
      <c r="J26" s="594"/>
      <c r="K26" s="594"/>
      <c r="L26" s="594"/>
      <c r="M26" s="594"/>
      <c r="N26" s="594"/>
      <c r="O26" s="594"/>
      <c r="P26" s="594"/>
      <c r="Q26" s="595"/>
      <c r="R26" s="596">
        <v>22786</v>
      </c>
      <c r="S26" s="599"/>
      <c r="T26" s="599"/>
      <c r="U26" s="599"/>
      <c r="V26" s="599"/>
      <c r="W26" s="599"/>
      <c r="X26" s="599"/>
      <c r="Y26" s="600"/>
      <c r="Z26" s="653">
        <v>0.5</v>
      </c>
      <c r="AA26" s="653"/>
      <c r="AB26" s="653"/>
      <c r="AC26" s="653"/>
      <c r="AD26" s="654" t="s">
        <v>220</v>
      </c>
      <c r="AE26" s="654"/>
      <c r="AF26" s="654"/>
      <c r="AG26" s="654"/>
      <c r="AH26" s="654"/>
      <c r="AI26" s="654"/>
      <c r="AJ26" s="654"/>
      <c r="AK26" s="654"/>
      <c r="AL26" s="601" t="s">
        <v>220</v>
      </c>
      <c r="AM26" s="602"/>
      <c r="AN26" s="602"/>
      <c r="AO26" s="655"/>
      <c r="AP26" s="593" t="s">
        <v>292</v>
      </c>
      <c r="AQ26" s="685"/>
      <c r="AR26" s="685"/>
      <c r="AS26" s="685"/>
      <c r="AT26" s="685"/>
      <c r="AU26" s="685"/>
      <c r="AV26" s="685"/>
      <c r="AW26" s="685"/>
      <c r="AX26" s="685"/>
      <c r="AY26" s="685"/>
      <c r="AZ26" s="685"/>
      <c r="BA26" s="685"/>
      <c r="BB26" s="685"/>
      <c r="BC26" s="685"/>
      <c r="BD26" s="685"/>
      <c r="BE26" s="685"/>
      <c r="BF26" s="686"/>
      <c r="BG26" s="596" t="s">
        <v>230</v>
      </c>
      <c r="BH26" s="599"/>
      <c r="BI26" s="599"/>
      <c r="BJ26" s="599"/>
      <c r="BK26" s="599"/>
      <c r="BL26" s="599"/>
      <c r="BM26" s="599"/>
      <c r="BN26" s="600"/>
      <c r="BO26" s="653" t="s">
        <v>220</v>
      </c>
      <c r="BP26" s="653"/>
      <c r="BQ26" s="653"/>
      <c r="BR26" s="653"/>
      <c r="BS26" s="604" t="s">
        <v>226</v>
      </c>
      <c r="BT26" s="599"/>
      <c r="BU26" s="599"/>
      <c r="BV26" s="599"/>
      <c r="BW26" s="599"/>
      <c r="BX26" s="599"/>
      <c r="BY26" s="599"/>
      <c r="BZ26" s="599"/>
      <c r="CA26" s="599"/>
      <c r="CB26" s="637"/>
      <c r="CD26" s="593" t="s">
        <v>293</v>
      </c>
      <c r="CE26" s="594"/>
      <c r="CF26" s="594"/>
      <c r="CG26" s="594"/>
      <c r="CH26" s="594"/>
      <c r="CI26" s="594"/>
      <c r="CJ26" s="594"/>
      <c r="CK26" s="594"/>
      <c r="CL26" s="594"/>
      <c r="CM26" s="594"/>
      <c r="CN26" s="594"/>
      <c r="CO26" s="594"/>
      <c r="CP26" s="594"/>
      <c r="CQ26" s="595"/>
      <c r="CR26" s="596">
        <v>484528</v>
      </c>
      <c r="CS26" s="599"/>
      <c r="CT26" s="599"/>
      <c r="CU26" s="599"/>
      <c r="CV26" s="599"/>
      <c r="CW26" s="599"/>
      <c r="CX26" s="599"/>
      <c r="CY26" s="600"/>
      <c r="CZ26" s="601">
        <v>10.199999999999999</v>
      </c>
      <c r="DA26" s="630"/>
      <c r="DB26" s="630"/>
      <c r="DC26" s="631"/>
      <c r="DD26" s="604">
        <v>455649</v>
      </c>
      <c r="DE26" s="599"/>
      <c r="DF26" s="599"/>
      <c r="DG26" s="599"/>
      <c r="DH26" s="599"/>
      <c r="DI26" s="599"/>
      <c r="DJ26" s="599"/>
      <c r="DK26" s="600"/>
      <c r="DL26" s="604" t="s">
        <v>220</v>
      </c>
      <c r="DM26" s="599"/>
      <c r="DN26" s="599"/>
      <c r="DO26" s="599"/>
      <c r="DP26" s="599"/>
      <c r="DQ26" s="599"/>
      <c r="DR26" s="599"/>
      <c r="DS26" s="599"/>
      <c r="DT26" s="599"/>
      <c r="DU26" s="599"/>
      <c r="DV26" s="600"/>
      <c r="DW26" s="601" t="s">
        <v>220</v>
      </c>
      <c r="DX26" s="630"/>
      <c r="DY26" s="630"/>
      <c r="DZ26" s="630"/>
      <c r="EA26" s="630"/>
      <c r="EB26" s="630"/>
      <c r="EC26" s="632"/>
    </row>
    <row r="27" spans="2:133" ht="11.25" customHeight="1">
      <c r="B27" s="593" t="s">
        <v>294</v>
      </c>
      <c r="C27" s="594"/>
      <c r="D27" s="594"/>
      <c r="E27" s="594"/>
      <c r="F27" s="594"/>
      <c r="G27" s="594"/>
      <c r="H27" s="594"/>
      <c r="I27" s="594"/>
      <c r="J27" s="594"/>
      <c r="K27" s="594"/>
      <c r="L27" s="594"/>
      <c r="M27" s="594"/>
      <c r="N27" s="594"/>
      <c r="O27" s="594"/>
      <c r="P27" s="594"/>
      <c r="Q27" s="595"/>
      <c r="R27" s="596">
        <v>306829</v>
      </c>
      <c r="S27" s="599"/>
      <c r="T27" s="599"/>
      <c r="U27" s="599"/>
      <c r="V27" s="599"/>
      <c r="W27" s="599"/>
      <c r="X27" s="599"/>
      <c r="Y27" s="600"/>
      <c r="Z27" s="653">
        <v>6.3</v>
      </c>
      <c r="AA27" s="653"/>
      <c r="AB27" s="653"/>
      <c r="AC27" s="653"/>
      <c r="AD27" s="654" t="s">
        <v>240</v>
      </c>
      <c r="AE27" s="654"/>
      <c r="AF27" s="654"/>
      <c r="AG27" s="654"/>
      <c r="AH27" s="654"/>
      <c r="AI27" s="654"/>
      <c r="AJ27" s="654"/>
      <c r="AK27" s="654"/>
      <c r="AL27" s="601" t="s">
        <v>226</v>
      </c>
      <c r="AM27" s="602"/>
      <c r="AN27" s="602"/>
      <c r="AO27" s="655"/>
      <c r="AP27" s="593" t="s">
        <v>295</v>
      </c>
      <c r="AQ27" s="594"/>
      <c r="AR27" s="594"/>
      <c r="AS27" s="594"/>
      <c r="AT27" s="594"/>
      <c r="AU27" s="594"/>
      <c r="AV27" s="594"/>
      <c r="AW27" s="594"/>
      <c r="AX27" s="594"/>
      <c r="AY27" s="594"/>
      <c r="AZ27" s="594"/>
      <c r="BA27" s="594"/>
      <c r="BB27" s="594"/>
      <c r="BC27" s="594"/>
      <c r="BD27" s="594"/>
      <c r="BE27" s="594"/>
      <c r="BF27" s="595"/>
      <c r="BG27" s="596">
        <v>673631</v>
      </c>
      <c r="BH27" s="599"/>
      <c r="BI27" s="599"/>
      <c r="BJ27" s="599"/>
      <c r="BK27" s="599"/>
      <c r="BL27" s="599"/>
      <c r="BM27" s="599"/>
      <c r="BN27" s="600"/>
      <c r="BO27" s="653">
        <v>100</v>
      </c>
      <c r="BP27" s="653"/>
      <c r="BQ27" s="653"/>
      <c r="BR27" s="653"/>
      <c r="BS27" s="604" t="s">
        <v>220</v>
      </c>
      <c r="BT27" s="599"/>
      <c r="BU27" s="599"/>
      <c r="BV27" s="599"/>
      <c r="BW27" s="599"/>
      <c r="BX27" s="599"/>
      <c r="BY27" s="599"/>
      <c r="BZ27" s="599"/>
      <c r="CA27" s="599"/>
      <c r="CB27" s="637"/>
      <c r="CD27" s="593" t="s">
        <v>296</v>
      </c>
      <c r="CE27" s="594"/>
      <c r="CF27" s="594"/>
      <c r="CG27" s="594"/>
      <c r="CH27" s="594"/>
      <c r="CI27" s="594"/>
      <c r="CJ27" s="594"/>
      <c r="CK27" s="594"/>
      <c r="CL27" s="594"/>
      <c r="CM27" s="594"/>
      <c r="CN27" s="594"/>
      <c r="CO27" s="594"/>
      <c r="CP27" s="594"/>
      <c r="CQ27" s="595"/>
      <c r="CR27" s="596">
        <v>539454</v>
      </c>
      <c r="CS27" s="597"/>
      <c r="CT27" s="597"/>
      <c r="CU27" s="597"/>
      <c r="CV27" s="597"/>
      <c r="CW27" s="597"/>
      <c r="CX27" s="597"/>
      <c r="CY27" s="598"/>
      <c r="CZ27" s="601">
        <v>11.3</v>
      </c>
      <c r="DA27" s="630"/>
      <c r="DB27" s="630"/>
      <c r="DC27" s="631"/>
      <c r="DD27" s="604">
        <v>233249</v>
      </c>
      <c r="DE27" s="597"/>
      <c r="DF27" s="597"/>
      <c r="DG27" s="597"/>
      <c r="DH27" s="597"/>
      <c r="DI27" s="597"/>
      <c r="DJ27" s="597"/>
      <c r="DK27" s="598"/>
      <c r="DL27" s="604">
        <v>233249</v>
      </c>
      <c r="DM27" s="597"/>
      <c r="DN27" s="597"/>
      <c r="DO27" s="597"/>
      <c r="DP27" s="597"/>
      <c r="DQ27" s="597"/>
      <c r="DR27" s="597"/>
      <c r="DS27" s="597"/>
      <c r="DT27" s="597"/>
      <c r="DU27" s="597"/>
      <c r="DV27" s="598"/>
      <c r="DW27" s="601">
        <v>7.9</v>
      </c>
      <c r="DX27" s="630"/>
      <c r="DY27" s="630"/>
      <c r="DZ27" s="630"/>
      <c r="EA27" s="630"/>
      <c r="EB27" s="630"/>
      <c r="EC27" s="632"/>
    </row>
    <row r="28" spans="2:133" ht="11.25" customHeight="1">
      <c r="B28" s="682" t="s">
        <v>297</v>
      </c>
      <c r="C28" s="683"/>
      <c r="D28" s="683"/>
      <c r="E28" s="683"/>
      <c r="F28" s="683"/>
      <c r="G28" s="683"/>
      <c r="H28" s="683"/>
      <c r="I28" s="683"/>
      <c r="J28" s="683"/>
      <c r="K28" s="683"/>
      <c r="L28" s="683"/>
      <c r="M28" s="683"/>
      <c r="N28" s="683"/>
      <c r="O28" s="683"/>
      <c r="P28" s="683"/>
      <c r="Q28" s="684"/>
      <c r="R28" s="596" t="s">
        <v>230</v>
      </c>
      <c r="S28" s="599"/>
      <c r="T28" s="599"/>
      <c r="U28" s="599"/>
      <c r="V28" s="599"/>
      <c r="W28" s="599"/>
      <c r="X28" s="599"/>
      <c r="Y28" s="600"/>
      <c r="Z28" s="653" t="s">
        <v>220</v>
      </c>
      <c r="AA28" s="653"/>
      <c r="AB28" s="653"/>
      <c r="AC28" s="653"/>
      <c r="AD28" s="654" t="s">
        <v>220</v>
      </c>
      <c r="AE28" s="654"/>
      <c r="AF28" s="654"/>
      <c r="AG28" s="654"/>
      <c r="AH28" s="654"/>
      <c r="AI28" s="654"/>
      <c r="AJ28" s="654"/>
      <c r="AK28" s="654"/>
      <c r="AL28" s="601" t="s">
        <v>230</v>
      </c>
      <c r="AM28" s="602"/>
      <c r="AN28" s="602"/>
      <c r="AO28" s="655"/>
      <c r="AP28" s="608"/>
      <c r="AQ28" s="609"/>
      <c r="AR28" s="609"/>
      <c r="AS28" s="609"/>
      <c r="AT28" s="609"/>
      <c r="AU28" s="609"/>
      <c r="AV28" s="609"/>
      <c r="AW28" s="609"/>
      <c r="AX28" s="609"/>
      <c r="AY28" s="609"/>
      <c r="AZ28" s="609"/>
      <c r="BA28" s="609"/>
      <c r="BB28" s="609"/>
      <c r="BC28" s="609"/>
      <c r="BD28" s="609"/>
      <c r="BE28" s="609"/>
      <c r="BF28" s="610"/>
      <c r="BG28" s="596"/>
      <c r="BH28" s="599"/>
      <c r="BI28" s="599"/>
      <c r="BJ28" s="599"/>
      <c r="BK28" s="599"/>
      <c r="BL28" s="599"/>
      <c r="BM28" s="599"/>
      <c r="BN28" s="600"/>
      <c r="BO28" s="653"/>
      <c r="BP28" s="653"/>
      <c r="BQ28" s="653"/>
      <c r="BR28" s="653"/>
      <c r="BS28" s="654"/>
      <c r="BT28" s="654"/>
      <c r="BU28" s="654"/>
      <c r="BV28" s="654"/>
      <c r="BW28" s="654"/>
      <c r="BX28" s="654"/>
      <c r="BY28" s="654"/>
      <c r="BZ28" s="654"/>
      <c r="CA28" s="654"/>
      <c r="CB28" s="681"/>
      <c r="CD28" s="593" t="s">
        <v>298</v>
      </c>
      <c r="CE28" s="594"/>
      <c r="CF28" s="594"/>
      <c r="CG28" s="594"/>
      <c r="CH28" s="594"/>
      <c r="CI28" s="594"/>
      <c r="CJ28" s="594"/>
      <c r="CK28" s="594"/>
      <c r="CL28" s="594"/>
      <c r="CM28" s="594"/>
      <c r="CN28" s="594"/>
      <c r="CO28" s="594"/>
      <c r="CP28" s="594"/>
      <c r="CQ28" s="595"/>
      <c r="CR28" s="596">
        <v>529017</v>
      </c>
      <c r="CS28" s="599"/>
      <c r="CT28" s="599"/>
      <c r="CU28" s="599"/>
      <c r="CV28" s="599"/>
      <c r="CW28" s="599"/>
      <c r="CX28" s="599"/>
      <c r="CY28" s="600"/>
      <c r="CZ28" s="601">
        <v>11.1</v>
      </c>
      <c r="DA28" s="630"/>
      <c r="DB28" s="630"/>
      <c r="DC28" s="631"/>
      <c r="DD28" s="604">
        <v>529017</v>
      </c>
      <c r="DE28" s="599"/>
      <c r="DF28" s="599"/>
      <c r="DG28" s="599"/>
      <c r="DH28" s="599"/>
      <c r="DI28" s="599"/>
      <c r="DJ28" s="599"/>
      <c r="DK28" s="600"/>
      <c r="DL28" s="604">
        <v>529017</v>
      </c>
      <c r="DM28" s="599"/>
      <c r="DN28" s="599"/>
      <c r="DO28" s="599"/>
      <c r="DP28" s="599"/>
      <c r="DQ28" s="599"/>
      <c r="DR28" s="599"/>
      <c r="DS28" s="599"/>
      <c r="DT28" s="599"/>
      <c r="DU28" s="599"/>
      <c r="DV28" s="600"/>
      <c r="DW28" s="601">
        <v>18</v>
      </c>
      <c r="DX28" s="630"/>
      <c r="DY28" s="630"/>
      <c r="DZ28" s="630"/>
      <c r="EA28" s="630"/>
      <c r="EB28" s="630"/>
      <c r="EC28" s="632"/>
    </row>
    <row r="29" spans="2:133" ht="11.25" customHeight="1">
      <c r="B29" s="593" t="s">
        <v>299</v>
      </c>
      <c r="C29" s="594"/>
      <c r="D29" s="594"/>
      <c r="E29" s="594"/>
      <c r="F29" s="594"/>
      <c r="G29" s="594"/>
      <c r="H29" s="594"/>
      <c r="I29" s="594"/>
      <c r="J29" s="594"/>
      <c r="K29" s="594"/>
      <c r="L29" s="594"/>
      <c r="M29" s="594"/>
      <c r="N29" s="594"/>
      <c r="O29" s="594"/>
      <c r="P29" s="594"/>
      <c r="Q29" s="595"/>
      <c r="R29" s="596">
        <v>567517</v>
      </c>
      <c r="S29" s="599"/>
      <c r="T29" s="599"/>
      <c r="U29" s="599"/>
      <c r="V29" s="599"/>
      <c r="W29" s="599"/>
      <c r="X29" s="599"/>
      <c r="Y29" s="600"/>
      <c r="Z29" s="653">
        <v>11.7</v>
      </c>
      <c r="AA29" s="653"/>
      <c r="AB29" s="653"/>
      <c r="AC29" s="653"/>
      <c r="AD29" s="654" t="s">
        <v>220</v>
      </c>
      <c r="AE29" s="654"/>
      <c r="AF29" s="654"/>
      <c r="AG29" s="654"/>
      <c r="AH29" s="654"/>
      <c r="AI29" s="654"/>
      <c r="AJ29" s="654"/>
      <c r="AK29" s="654"/>
      <c r="AL29" s="601" t="s">
        <v>239</v>
      </c>
      <c r="AM29" s="602"/>
      <c r="AN29" s="602"/>
      <c r="AO29" s="655"/>
      <c r="AP29" s="665" t="s">
        <v>214</v>
      </c>
      <c r="AQ29" s="666"/>
      <c r="AR29" s="666"/>
      <c r="AS29" s="666"/>
      <c r="AT29" s="666"/>
      <c r="AU29" s="666"/>
      <c r="AV29" s="666"/>
      <c r="AW29" s="666"/>
      <c r="AX29" s="666"/>
      <c r="AY29" s="666"/>
      <c r="AZ29" s="666"/>
      <c r="BA29" s="666"/>
      <c r="BB29" s="666"/>
      <c r="BC29" s="666"/>
      <c r="BD29" s="666"/>
      <c r="BE29" s="666"/>
      <c r="BF29" s="667"/>
      <c r="BG29" s="665" t="s">
        <v>300</v>
      </c>
      <c r="BH29" s="679"/>
      <c r="BI29" s="679"/>
      <c r="BJ29" s="679"/>
      <c r="BK29" s="679"/>
      <c r="BL29" s="679"/>
      <c r="BM29" s="679"/>
      <c r="BN29" s="679"/>
      <c r="BO29" s="679"/>
      <c r="BP29" s="679"/>
      <c r="BQ29" s="680"/>
      <c r="BR29" s="665" t="s">
        <v>301</v>
      </c>
      <c r="BS29" s="679"/>
      <c r="BT29" s="679"/>
      <c r="BU29" s="679"/>
      <c r="BV29" s="679"/>
      <c r="BW29" s="679"/>
      <c r="BX29" s="679"/>
      <c r="BY29" s="679"/>
      <c r="BZ29" s="679"/>
      <c r="CA29" s="679"/>
      <c r="CB29" s="680"/>
      <c r="CD29" s="624" t="s">
        <v>302</v>
      </c>
      <c r="CE29" s="625"/>
      <c r="CF29" s="593" t="s">
        <v>62</v>
      </c>
      <c r="CG29" s="594"/>
      <c r="CH29" s="594"/>
      <c r="CI29" s="594"/>
      <c r="CJ29" s="594"/>
      <c r="CK29" s="594"/>
      <c r="CL29" s="594"/>
      <c r="CM29" s="594"/>
      <c r="CN29" s="594"/>
      <c r="CO29" s="594"/>
      <c r="CP29" s="594"/>
      <c r="CQ29" s="595"/>
      <c r="CR29" s="596">
        <v>529002</v>
      </c>
      <c r="CS29" s="597"/>
      <c r="CT29" s="597"/>
      <c r="CU29" s="597"/>
      <c r="CV29" s="597"/>
      <c r="CW29" s="597"/>
      <c r="CX29" s="597"/>
      <c r="CY29" s="598"/>
      <c r="CZ29" s="601">
        <v>11.1</v>
      </c>
      <c r="DA29" s="630"/>
      <c r="DB29" s="630"/>
      <c r="DC29" s="631"/>
      <c r="DD29" s="604">
        <v>529002</v>
      </c>
      <c r="DE29" s="597"/>
      <c r="DF29" s="597"/>
      <c r="DG29" s="597"/>
      <c r="DH29" s="597"/>
      <c r="DI29" s="597"/>
      <c r="DJ29" s="597"/>
      <c r="DK29" s="598"/>
      <c r="DL29" s="604">
        <v>529002</v>
      </c>
      <c r="DM29" s="597"/>
      <c r="DN29" s="597"/>
      <c r="DO29" s="597"/>
      <c r="DP29" s="597"/>
      <c r="DQ29" s="597"/>
      <c r="DR29" s="597"/>
      <c r="DS29" s="597"/>
      <c r="DT29" s="597"/>
      <c r="DU29" s="597"/>
      <c r="DV29" s="598"/>
      <c r="DW29" s="601">
        <v>18</v>
      </c>
      <c r="DX29" s="630"/>
      <c r="DY29" s="630"/>
      <c r="DZ29" s="630"/>
      <c r="EA29" s="630"/>
      <c r="EB29" s="630"/>
      <c r="EC29" s="632"/>
    </row>
    <row r="30" spans="2:133" ht="11.25" customHeight="1">
      <c r="B30" s="593" t="s">
        <v>303</v>
      </c>
      <c r="C30" s="594"/>
      <c r="D30" s="594"/>
      <c r="E30" s="594"/>
      <c r="F30" s="594"/>
      <c r="G30" s="594"/>
      <c r="H30" s="594"/>
      <c r="I30" s="594"/>
      <c r="J30" s="594"/>
      <c r="K30" s="594"/>
      <c r="L30" s="594"/>
      <c r="M30" s="594"/>
      <c r="N30" s="594"/>
      <c r="O30" s="594"/>
      <c r="P30" s="594"/>
      <c r="Q30" s="595"/>
      <c r="R30" s="596">
        <v>21307</v>
      </c>
      <c r="S30" s="599"/>
      <c r="T30" s="599"/>
      <c r="U30" s="599"/>
      <c r="V30" s="599"/>
      <c r="W30" s="599"/>
      <c r="X30" s="599"/>
      <c r="Y30" s="600"/>
      <c r="Z30" s="653">
        <v>0.4</v>
      </c>
      <c r="AA30" s="653"/>
      <c r="AB30" s="653"/>
      <c r="AC30" s="653"/>
      <c r="AD30" s="654">
        <v>322</v>
      </c>
      <c r="AE30" s="654"/>
      <c r="AF30" s="654"/>
      <c r="AG30" s="654"/>
      <c r="AH30" s="654"/>
      <c r="AI30" s="654"/>
      <c r="AJ30" s="654"/>
      <c r="AK30" s="654"/>
      <c r="AL30" s="601">
        <v>0</v>
      </c>
      <c r="AM30" s="602"/>
      <c r="AN30" s="602"/>
      <c r="AO30" s="655"/>
      <c r="AP30" s="674" t="s">
        <v>304</v>
      </c>
      <c r="AQ30" s="675"/>
      <c r="AR30" s="675"/>
      <c r="AS30" s="675"/>
      <c r="AT30" s="676" t="s">
        <v>305</v>
      </c>
      <c r="AU30" s="198"/>
      <c r="AV30" s="198"/>
      <c r="AW30" s="198"/>
      <c r="AX30" s="662" t="s">
        <v>180</v>
      </c>
      <c r="AY30" s="663"/>
      <c r="AZ30" s="663"/>
      <c r="BA30" s="663"/>
      <c r="BB30" s="663"/>
      <c r="BC30" s="663"/>
      <c r="BD30" s="663"/>
      <c r="BE30" s="663"/>
      <c r="BF30" s="664"/>
      <c r="BG30" s="670">
        <v>99.4</v>
      </c>
      <c r="BH30" s="671"/>
      <c r="BI30" s="671"/>
      <c r="BJ30" s="671"/>
      <c r="BK30" s="671"/>
      <c r="BL30" s="671"/>
      <c r="BM30" s="672">
        <v>98.1</v>
      </c>
      <c r="BN30" s="671"/>
      <c r="BO30" s="671"/>
      <c r="BP30" s="671"/>
      <c r="BQ30" s="673"/>
      <c r="BR30" s="670">
        <v>99.4</v>
      </c>
      <c r="BS30" s="671"/>
      <c r="BT30" s="671"/>
      <c r="BU30" s="671"/>
      <c r="BV30" s="671"/>
      <c r="BW30" s="671"/>
      <c r="BX30" s="672">
        <v>98.1</v>
      </c>
      <c r="BY30" s="671"/>
      <c r="BZ30" s="671"/>
      <c r="CA30" s="671"/>
      <c r="CB30" s="673"/>
      <c r="CD30" s="626"/>
      <c r="CE30" s="627"/>
      <c r="CF30" s="593" t="s">
        <v>306</v>
      </c>
      <c r="CG30" s="594"/>
      <c r="CH30" s="594"/>
      <c r="CI30" s="594"/>
      <c r="CJ30" s="594"/>
      <c r="CK30" s="594"/>
      <c r="CL30" s="594"/>
      <c r="CM30" s="594"/>
      <c r="CN30" s="594"/>
      <c r="CO30" s="594"/>
      <c r="CP30" s="594"/>
      <c r="CQ30" s="595"/>
      <c r="CR30" s="596">
        <v>501224</v>
      </c>
      <c r="CS30" s="599"/>
      <c r="CT30" s="599"/>
      <c r="CU30" s="599"/>
      <c r="CV30" s="599"/>
      <c r="CW30" s="599"/>
      <c r="CX30" s="599"/>
      <c r="CY30" s="600"/>
      <c r="CZ30" s="601">
        <v>10.5</v>
      </c>
      <c r="DA30" s="630"/>
      <c r="DB30" s="630"/>
      <c r="DC30" s="631"/>
      <c r="DD30" s="604">
        <v>501224</v>
      </c>
      <c r="DE30" s="599"/>
      <c r="DF30" s="599"/>
      <c r="DG30" s="599"/>
      <c r="DH30" s="599"/>
      <c r="DI30" s="599"/>
      <c r="DJ30" s="599"/>
      <c r="DK30" s="600"/>
      <c r="DL30" s="604">
        <v>501224</v>
      </c>
      <c r="DM30" s="599"/>
      <c r="DN30" s="599"/>
      <c r="DO30" s="599"/>
      <c r="DP30" s="599"/>
      <c r="DQ30" s="599"/>
      <c r="DR30" s="599"/>
      <c r="DS30" s="599"/>
      <c r="DT30" s="599"/>
      <c r="DU30" s="599"/>
      <c r="DV30" s="600"/>
      <c r="DW30" s="601">
        <v>17.100000000000001</v>
      </c>
      <c r="DX30" s="630"/>
      <c r="DY30" s="630"/>
      <c r="DZ30" s="630"/>
      <c r="EA30" s="630"/>
      <c r="EB30" s="630"/>
      <c r="EC30" s="632"/>
    </row>
    <row r="31" spans="2:133" ht="11.25" customHeight="1">
      <c r="B31" s="593" t="s">
        <v>307</v>
      </c>
      <c r="C31" s="594"/>
      <c r="D31" s="594"/>
      <c r="E31" s="594"/>
      <c r="F31" s="594"/>
      <c r="G31" s="594"/>
      <c r="H31" s="594"/>
      <c r="I31" s="594"/>
      <c r="J31" s="594"/>
      <c r="K31" s="594"/>
      <c r="L31" s="594"/>
      <c r="M31" s="594"/>
      <c r="N31" s="594"/>
      <c r="O31" s="594"/>
      <c r="P31" s="594"/>
      <c r="Q31" s="595"/>
      <c r="R31" s="596">
        <v>178925</v>
      </c>
      <c r="S31" s="599"/>
      <c r="T31" s="599"/>
      <c r="U31" s="599"/>
      <c r="V31" s="599"/>
      <c r="W31" s="599"/>
      <c r="X31" s="599"/>
      <c r="Y31" s="600"/>
      <c r="Z31" s="653">
        <v>3.7</v>
      </c>
      <c r="AA31" s="653"/>
      <c r="AB31" s="653"/>
      <c r="AC31" s="653"/>
      <c r="AD31" s="654" t="s">
        <v>230</v>
      </c>
      <c r="AE31" s="654"/>
      <c r="AF31" s="654"/>
      <c r="AG31" s="654"/>
      <c r="AH31" s="654"/>
      <c r="AI31" s="654"/>
      <c r="AJ31" s="654"/>
      <c r="AK31" s="654"/>
      <c r="AL31" s="601" t="s">
        <v>226</v>
      </c>
      <c r="AM31" s="602"/>
      <c r="AN31" s="602"/>
      <c r="AO31" s="655"/>
      <c r="AP31" s="638"/>
      <c r="AQ31" s="639"/>
      <c r="AR31" s="639"/>
      <c r="AS31" s="639"/>
      <c r="AT31" s="677"/>
      <c r="AU31" s="194" t="s">
        <v>308</v>
      </c>
      <c r="AX31" s="593" t="s">
        <v>309</v>
      </c>
      <c r="AY31" s="594"/>
      <c r="AZ31" s="594"/>
      <c r="BA31" s="594"/>
      <c r="BB31" s="594"/>
      <c r="BC31" s="594"/>
      <c r="BD31" s="594"/>
      <c r="BE31" s="594"/>
      <c r="BF31" s="595"/>
      <c r="BG31" s="669">
        <v>99.3</v>
      </c>
      <c r="BH31" s="597"/>
      <c r="BI31" s="597"/>
      <c r="BJ31" s="597"/>
      <c r="BK31" s="597"/>
      <c r="BL31" s="597"/>
      <c r="BM31" s="602">
        <v>98.4</v>
      </c>
      <c r="BN31" s="597"/>
      <c r="BO31" s="597"/>
      <c r="BP31" s="597"/>
      <c r="BQ31" s="636"/>
      <c r="BR31" s="669">
        <v>99.2</v>
      </c>
      <c r="BS31" s="597"/>
      <c r="BT31" s="597"/>
      <c r="BU31" s="597"/>
      <c r="BV31" s="597"/>
      <c r="BW31" s="597"/>
      <c r="BX31" s="602">
        <v>98.3</v>
      </c>
      <c r="BY31" s="597"/>
      <c r="BZ31" s="597"/>
      <c r="CA31" s="597"/>
      <c r="CB31" s="636"/>
      <c r="CD31" s="626"/>
      <c r="CE31" s="627"/>
      <c r="CF31" s="593" t="s">
        <v>310</v>
      </c>
      <c r="CG31" s="594"/>
      <c r="CH31" s="594"/>
      <c r="CI31" s="594"/>
      <c r="CJ31" s="594"/>
      <c r="CK31" s="594"/>
      <c r="CL31" s="594"/>
      <c r="CM31" s="594"/>
      <c r="CN31" s="594"/>
      <c r="CO31" s="594"/>
      <c r="CP31" s="594"/>
      <c r="CQ31" s="595"/>
      <c r="CR31" s="596">
        <v>27778</v>
      </c>
      <c r="CS31" s="597"/>
      <c r="CT31" s="597"/>
      <c r="CU31" s="597"/>
      <c r="CV31" s="597"/>
      <c r="CW31" s="597"/>
      <c r="CX31" s="597"/>
      <c r="CY31" s="598"/>
      <c r="CZ31" s="601">
        <v>0.6</v>
      </c>
      <c r="DA31" s="630"/>
      <c r="DB31" s="630"/>
      <c r="DC31" s="631"/>
      <c r="DD31" s="604">
        <v>27778</v>
      </c>
      <c r="DE31" s="597"/>
      <c r="DF31" s="597"/>
      <c r="DG31" s="597"/>
      <c r="DH31" s="597"/>
      <c r="DI31" s="597"/>
      <c r="DJ31" s="597"/>
      <c r="DK31" s="598"/>
      <c r="DL31" s="604">
        <v>27778</v>
      </c>
      <c r="DM31" s="597"/>
      <c r="DN31" s="597"/>
      <c r="DO31" s="597"/>
      <c r="DP31" s="597"/>
      <c r="DQ31" s="597"/>
      <c r="DR31" s="597"/>
      <c r="DS31" s="597"/>
      <c r="DT31" s="597"/>
      <c r="DU31" s="597"/>
      <c r="DV31" s="598"/>
      <c r="DW31" s="601">
        <v>0.9</v>
      </c>
      <c r="DX31" s="630"/>
      <c r="DY31" s="630"/>
      <c r="DZ31" s="630"/>
      <c r="EA31" s="630"/>
      <c r="EB31" s="630"/>
      <c r="EC31" s="632"/>
    </row>
    <row r="32" spans="2:133" ht="11.25" customHeight="1">
      <c r="B32" s="593" t="s">
        <v>311</v>
      </c>
      <c r="C32" s="594"/>
      <c r="D32" s="594"/>
      <c r="E32" s="594"/>
      <c r="F32" s="594"/>
      <c r="G32" s="594"/>
      <c r="H32" s="594"/>
      <c r="I32" s="594"/>
      <c r="J32" s="594"/>
      <c r="K32" s="594"/>
      <c r="L32" s="594"/>
      <c r="M32" s="594"/>
      <c r="N32" s="594"/>
      <c r="O32" s="594"/>
      <c r="P32" s="594"/>
      <c r="Q32" s="595"/>
      <c r="R32" s="596">
        <v>41932</v>
      </c>
      <c r="S32" s="599"/>
      <c r="T32" s="599"/>
      <c r="U32" s="599"/>
      <c r="V32" s="599"/>
      <c r="W32" s="599"/>
      <c r="X32" s="599"/>
      <c r="Y32" s="600"/>
      <c r="Z32" s="653">
        <v>0.9</v>
      </c>
      <c r="AA32" s="653"/>
      <c r="AB32" s="653"/>
      <c r="AC32" s="653"/>
      <c r="AD32" s="654" t="s">
        <v>230</v>
      </c>
      <c r="AE32" s="654"/>
      <c r="AF32" s="654"/>
      <c r="AG32" s="654"/>
      <c r="AH32" s="654"/>
      <c r="AI32" s="654"/>
      <c r="AJ32" s="654"/>
      <c r="AK32" s="654"/>
      <c r="AL32" s="601" t="s">
        <v>220</v>
      </c>
      <c r="AM32" s="602"/>
      <c r="AN32" s="602"/>
      <c r="AO32" s="655"/>
      <c r="AP32" s="640"/>
      <c r="AQ32" s="641"/>
      <c r="AR32" s="641"/>
      <c r="AS32" s="641"/>
      <c r="AT32" s="678"/>
      <c r="AU32" s="199"/>
      <c r="AV32" s="199"/>
      <c r="AW32" s="199"/>
      <c r="AX32" s="608" t="s">
        <v>312</v>
      </c>
      <c r="AY32" s="609"/>
      <c r="AZ32" s="609"/>
      <c r="BA32" s="609"/>
      <c r="BB32" s="609"/>
      <c r="BC32" s="609"/>
      <c r="BD32" s="609"/>
      <c r="BE32" s="609"/>
      <c r="BF32" s="610"/>
      <c r="BG32" s="668">
        <v>99.3</v>
      </c>
      <c r="BH32" s="612"/>
      <c r="BI32" s="612"/>
      <c r="BJ32" s="612"/>
      <c r="BK32" s="612"/>
      <c r="BL32" s="612"/>
      <c r="BM32" s="651">
        <v>97.3</v>
      </c>
      <c r="BN32" s="612"/>
      <c r="BO32" s="612"/>
      <c r="BP32" s="612"/>
      <c r="BQ32" s="646"/>
      <c r="BR32" s="668">
        <v>99.4</v>
      </c>
      <c r="BS32" s="612"/>
      <c r="BT32" s="612"/>
      <c r="BU32" s="612"/>
      <c r="BV32" s="612"/>
      <c r="BW32" s="612"/>
      <c r="BX32" s="651">
        <v>97.5</v>
      </c>
      <c r="BY32" s="612"/>
      <c r="BZ32" s="612"/>
      <c r="CA32" s="612"/>
      <c r="CB32" s="646"/>
      <c r="CD32" s="628"/>
      <c r="CE32" s="629"/>
      <c r="CF32" s="593" t="s">
        <v>313</v>
      </c>
      <c r="CG32" s="594"/>
      <c r="CH32" s="594"/>
      <c r="CI32" s="594"/>
      <c r="CJ32" s="594"/>
      <c r="CK32" s="594"/>
      <c r="CL32" s="594"/>
      <c r="CM32" s="594"/>
      <c r="CN32" s="594"/>
      <c r="CO32" s="594"/>
      <c r="CP32" s="594"/>
      <c r="CQ32" s="595"/>
      <c r="CR32" s="596">
        <v>15</v>
      </c>
      <c r="CS32" s="599"/>
      <c r="CT32" s="599"/>
      <c r="CU32" s="599"/>
      <c r="CV32" s="599"/>
      <c r="CW32" s="599"/>
      <c r="CX32" s="599"/>
      <c r="CY32" s="600"/>
      <c r="CZ32" s="601">
        <v>0</v>
      </c>
      <c r="DA32" s="630"/>
      <c r="DB32" s="630"/>
      <c r="DC32" s="631"/>
      <c r="DD32" s="604">
        <v>15</v>
      </c>
      <c r="DE32" s="599"/>
      <c r="DF32" s="599"/>
      <c r="DG32" s="599"/>
      <c r="DH32" s="599"/>
      <c r="DI32" s="599"/>
      <c r="DJ32" s="599"/>
      <c r="DK32" s="600"/>
      <c r="DL32" s="604">
        <v>15</v>
      </c>
      <c r="DM32" s="599"/>
      <c r="DN32" s="599"/>
      <c r="DO32" s="599"/>
      <c r="DP32" s="599"/>
      <c r="DQ32" s="599"/>
      <c r="DR32" s="599"/>
      <c r="DS32" s="599"/>
      <c r="DT32" s="599"/>
      <c r="DU32" s="599"/>
      <c r="DV32" s="600"/>
      <c r="DW32" s="601">
        <v>0</v>
      </c>
      <c r="DX32" s="630"/>
      <c r="DY32" s="630"/>
      <c r="DZ32" s="630"/>
      <c r="EA32" s="630"/>
      <c r="EB32" s="630"/>
      <c r="EC32" s="632"/>
    </row>
    <row r="33" spans="2:133" ht="11.25" customHeight="1">
      <c r="B33" s="593" t="s">
        <v>314</v>
      </c>
      <c r="C33" s="594"/>
      <c r="D33" s="594"/>
      <c r="E33" s="594"/>
      <c r="F33" s="594"/>
      <c r="G33" s="594"/>
      <c r="H33" s="594"/>
      <c r="I33" s="594"/>
      <c r="J33" s="594"/>
      <c r="K33" s="594"/>
      <c r="L33" s="594"/>
      <c r="M33" s="594"/>
      <c r="N33" s="594"/>
      <c r="O33" s="594"/>
      <c r="P33" s="594"/>
      <c r="Q33" s="595"/>
      <c r="R33" s="596">
        <v>196333</v>
      </c>
      <c r="S33" s="599"/>
      <c r="T33" s="599"/>
      <c r="U33" s="599"/>
      <c r="V33" s="599"/>
      <c r="W33" s="599"/>
      <c r="X33" s="599"/>
      <c r="Y33" s="600"/>
      <c r="Z33" s="653">
        <v>4</v>
      </c>
      <c r="AA33" s="653"/>
      <c r="AB33" s="653"/>
      <c r="AC33" s="653"/>
      <c r="AD33" s="654" t="s">
        <v>130</v>
      </c>
      <c r="AE33" s="654"/>
      <c r="AF33" s="654"/>
      <c r="AG33" s="654"/>
      <c r="AH33" s="654"/>
      <c r="AI33" s="654"/>
      <c r="AJ33" s="654"/>
      <c r="AK33" s="654"/>
      <c r="AL33" s="601" t="s">
        <v>220</v>
      </c>
      <c r="AM33" s="602"/>
      <c r="AN33" s="602"/>
      <c r="AO33" s="655"/>
      <c r="AP33" s="202"/>
      <c r="AQ33" s="203"/>
      <c r="AS33" s="198"/>
      <c r="AT33" s="198"/>
      <c r="AU33" s="198"/>
      <c r="AV33" s="198"/>
      <c r="AW33" s="198"/>
      <c r="AX33" s="198"/>
      <c r="AY33" s="198"/>
      <c r="AZ33" s="198"/>
      <c r="BA33" s="198"/>
      <c r="BB33" s="198"/>
      <c r="BC33" s="198"/>
      <c r="BD33" s="198"/>
      <c r="BE33" s="198"/>
      <c r="BF33" s="198"/>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D33" s="593" t="s">
        <v>315</v>
      </c>
      <c r="CE33" s="594"/>
      <c r="CF33" s="594"/>
      <c r="CG33" s="594"/>
      <c r="CH33" s="594"/>
      <c r="CI33" s="594"/>
      <c r="CJ33" s="594"/>
      <c r="CK33" s="594"/>
      <c r="CL33" s="594"/>
      <c r="CM33" s="594"/>
      <c r="CN33" s="594"/>
      <c r="CO33" s="594"/>
      <c r="CP33" s="594"/>
      <c r="CQ33" s="595"/>
      <c r="CR33" s="596">
        <v>2281900</v>
      </c>
      <c r="CS33" s="597"/>
      <c r="CT33" s="597"/>
      <c r="CU33" s="597"/>
      <c r="CV33" s="597"/>
      <c r="CW33" s="597"/>
      <c r="CX33" s="597"/>
      <c r="CY33" s="598"/>
      <c r="CZ33" s="601">
        <v>47.9</v>
      </c>
      <c r="DA33" s="630"/>
      <c r="DB33" s="630"/>
      <c r="DC33" s="631"/>
      <c r="DD33" s="604">
        <v>1638311</v>
      </c>
      <c r="DE33" s="597"/>
      <c r="DF33" s="597"/>
      <c r="DG33" s="597"/>
      <c r="DH33" s="597"/>
      <c r="DI33" s="597"/>
      <c r="DJ33" s="597"/>
      <c r="DK33" s="598"/>
      <c r="DL33" s="604">
        <v>1098408</v>
      </c>
      <c r="DM33" s="597"/>
      <c r="DN33" s="597"/>
      <c r="DO33" s="597"/>
      <c r="DP33" s="597"/>
      <c r="DQ33" s="597"/>
      <c r="DR33" s="597"/>
      <c r="DS33" s="597"/>
      <c r="DT33" s="597"/>
      <c r="DU33" s="597"/>
      <c r="DV33" s="598"/>
      <c r="DW33" s="601">
        <v>37.4</v>
      </c>
      <c r="DX33" s="630"/>
      <c r="DY33" s="630"/>
      <c r="DZ33" s="630"/>
      <c r="EA33" s="630"/>
      <c r="EB33" s="630"/>
      <c r="EC33" s="632"/>
    </row>
    <row r="34" spans="2:133" ht="11.25" customHeight="1">
      <c r="B34" s="593" t="s">
        <v>316</v>
      </c>
      <c r="C34" s="594"/>
      <c r="D34" s="594"/>
      <c r="E34" s="594"/>
      <c r="F34" s="594"/>
      <c r="G34" s="594"/>
      <c r="H34" s="594"/>
      <c r="I34" s="594"/>
      <c r="J34" s="594"/>
      <c r="K34" s="594"/>
      <c r="L34" s="594"/>
      <c r="M34" s="594"/>
      <c r="N34" s="594"/>
      <c r="O34" s="594"/>
      <c r="P34" s="594"/>
      <c r="Q34" s="595"/>
      <c r="R34" s="596">
        <v>55157</v>
      </c>
      <c r="S34" s="599"/>
      <c r="T34" s="599"/>
      <c r="U34" s="599"/>
      <c r="V34" s="599"/>
      <c r="W34" s="599"/>
      <c r="X34" s="599"/>
      <c r="Y34" s="600"/>
      <c r="Z34" s="653">
        <v>1.1000000000000001</v>
      </c>
      <c r="AA34" s="653"/>
      <c r="AB34" s="653"/>
      <c r="AC34" s="653"/>
      <c r="AD34" s="654">
        <v>125</v>
      </c>
      <c r="AE34" s="654"/>
      <c r="AF34" s="654"/>
      <c r="AG34" s="654"/>
      <c r="AH34" s="654"/>
      <c r="AI34" s="654"/>
      <c r="AJ34" s="654"/>
      <c r="AK34" s="654"/>
      <c r="AL34" s="601">
        <v>0</v>
      </c>
      <c r="AM34" s="602"/>
      <c r="AN34" s="602"/>
      <c r="AO34" s="655"/>
      <c r="AP34" s="204"/>
      <c r="AQ34" s="665" t="s">
        <v>317</v>
      </c>
      <c r="AR34" s="666"/>
      <c r="AS34" s="666"/>
      <c r="AT34" s="666"/>
      <c r="AU34" s="666"/>
      <c r="AV34" s="666"/>
      <c r="AW34" s="666"/>
      <c r="AX34" s="666"/>
      <c r="AY34" s="666"/>
      <c r="AZ34" s="666"/>
      <c r="BA34" s="666"/>
      <c r="BB34" s="666"/>
      <c r="BC34" s="666"/>
      <c r="BD34" s="666"/>
      <c r="BE34" s="666"/>
      <c r="BF34" s="667"/>
      <c r="BG34" s="665" t="s">
        <v>318</v>
      </c>
      <c r="BH34" s="666"/>
      <c r="BI34" s="666"/>
      <c r="BJ34" s="666"/>
      <c r="BK34" s="666"/>
      <c r="BL34" s="666"/>
      <c r="BM34" s="666"/>
      <c r="BN34" s="666"/>
      <c r="BO34" s="666"/>
      <c r="BP34" s="666"/>
      <c r="BQ34" s="666"/>
      <c r="BR34" s="666"/>
      <c r="BS34" s="666"/>
      <c r="BT34" s="666"/>
      <c r="BU34" s="666"/>
      <c r="BV34" s="666"/>
      <c r="BW34" s="666"/>
      <c r="BX34" s="666"/>
      <c r="BY34" s="666"/>
      <c r="BZ34" s="666"/>
      <c r="CA34" s="666"/>
      <c r="CB34" s="667"/>
      <c r="CD34" s="593" t="s">
        <v>319</v>
      </c>
      <c r="CE34" s="594"/>
      <c r="CF34" s="594"/>
      <c r="CG34" s="594"/>
      <c r="CH34" s="594"/>
      <c r="CI34" s="594"/>
      <c r="CJ34" s="594"/>
      <c r="CK34" s="594"/>
      <c r="CL34" s="594"/>
      <c r="CM34" s="594"/>
      <c r="CN34" s="594"/>
      <c r="CO34" s="594"/>
      <c r="CP34" s="594"/>
      <c r="CQ34" s="595"/>
      <c r="CR34" s="596">
        <v>676652</v>
      </c>
      <c r="CS34" s="599"/>
      <c r="CT34" s="599"/>
      <c r="CU34" s="599"/>
      <c r="CV34" s="599"/>
      <c r="CW34" s="599"/>
      <c r="CX34" s="599"/>
      <c r="CY34" s="600"/>
      <c r="CZ34" s="601">
        <v>14.2</v>
      </c>
      <c r="DA34" s="630"/>
      <c r="DB34" s="630"/>
      <c r="DC34" s="631"/>
      <c r="DD34" s="604">
        <v>479057</v>
      </c>
      <c r="DE34" s="599"/>
      <c r="DF34" s="599"/>
      <c r="DG34" s="599"/>
      <c r="DH34" s="599"/>
      <c r="DI34" s="599"/>
      <c r="DJ34" s="599"/>
      <c r="DK34" s="600"/>
      <c r="DL34" s="604">
        <v>320769</v>
      </c>
      <c r="DM34" s="599"/>
      <c r="DN34" s="599"/>
      <c r="DO34" s="599"/>
      <c r="DP34" s="599"/>
      <c r="DQ34" s="599"/>
      <c r="DR34" s="599"/>
      <c r="DS34" s="599"/>
      <c r="DT34" s="599"/>
      <c r="DU34" s="599"/>
      <c r="DV34" s="600"/>
      <c r="DW34" s="601">
        <v>10.9</v>
      </c>
      <c r="DX34" s="630"/>
      <c r="DY34" s="630"/>
      <c r="DZ34" s="630"/>
      <c r="EA34" s="630"/>
      <c r="EB34" s="630"/>
      <c r="EC34" s="632"/>
    </row>
    <row r="35" spans="2:133" ht="11.25" customHeight="1">
      <c r="B35" s="593" t="s">
        <v>320</v>
      </c>
      <c r="C35" s="594"/>
      <c r="D35" s="594"/>
      <c r="E35" s="594"/>
      <c r="F35" s="594"/>
      <c r="G35" s="594"/>
      <c r="H35" s="594"/>
      <c r="I35" s="594"/>
      <c r="J35" s="594"/>
      <c r="K35" s="594"/>
      <c r="L35" s="594"/>
      <c r="M35" s="594"/>
      <c r="N35" s="594"/>
      <c r="O35" s="594"/>
      <c r="P35" s="594"/>
      <c r="Q35" s="595"/>
      <c r="R35" s="596">
        <v>383600</v>
      </c>
      <c r="S35" s="599"/>
      <c r="T35" s="599"/>
      <c r="U35" s="599"/>
      <c r="V35" s="599"/>
      <c r="W35" s="599"/>
      <c r="X35" s="599"/>
      <c r="Y35" s="600"/>
      <c r="Z35" s="653">
        <v>7.9</v>
      </c>
      <c r="AA35" s="653"/>
      <c r="AB35" s="653"/>
      <c r="AC35" s="653"/>
      <c r="AD35" s="654" t="s">
        <v>240</v>
      </c>
      <c r="AE35" s="654"/>
      <c r="AF35" s="654"/>
      <c r="AG35" s="654"/>
      <c r="AH35" s="654"/>
      <c r="AI35" s="654"/>
      <c r="AJ35" s="654"/>
      <c r="AK35" s="654"/>
      <c r="AL35" s="601" t="s">
        <v>220</v>
      </c>
      <c r="AM35" s="602"/>
      <c r="AN35" s="602"/>
      <c r="AO35" s="655"/>
      <c r="AP35" s="204"/>
      <c r="AQ35" s="659" t="s">
        <v>321</v>
      </c>
      <c r="AR35" s="660"/>
      <c r="AS35" s="660"/>
      <c r="AT35" s="660"/>
      <c r="AU35" s="660"/>
      <c r="AV35" s="660"/>
      <c r="AW35" s="660"/>
      <c r="AX35" s="660"/>
      <c r="AY35" s="661"/>
      <c r="AZ35" s="656">
        <v>777604</v>
      </c>
      <c r="BA35" s="657"/>
      <c r="BB35" s="657"/>
      <c r="BC35" s="657"/>
      <c r="BD35" s="657"/>
      <c r="BE35" s="657"/>
      <c r="BF35" s="658"/>
      <c r="BG35" s="662" t="s">
        <v>322</v>
      </c>
      <c r="BH35" s="663"/>
      <c r="BI35" s="663"/>
      <c r="BJ35" s="663"/>
      <c r="BK35" s="663"/>
      <c r="BL35" s="663"/>
      <c r="BM35" s="663"/>
      <c r="BN35" s="663"/>
      <c r="BO35" s="663"/>
      <c r="BP35" s="663"/>
      <c r="BQ35" s="663"/>
      <c r="BR35" s="663"/>
      <c r="BS35" s="663"/>
      <c r="BT35" s="663"/>
      <c r="BU35" s="664"/>
      <c r="BV35" s="656">
        <v>767</v>
      </c>
      <c r="BW35" s="657"/>
      <c r="BX35" s="657"/>
      <c r="BY35" s="657"/>
      <c r="BZ35" s="657"/>
      <c r="CA35" s="657"/>
      <c r="CB35" s="658"/>
      <c r="CD35" s="593" t="s">
        <v>323</v>
      </c>
      <c r="CE35" s="594"/>
      <c r="CF35" s="594"/>
      <c r="CG35" s="594"/>
      <c r="CH35" s="594"/>
      <c r="CI35" s="594"/>
      <c r="CJ35" s="594"/>
      <c r="CK35" s="594"/>
      <c r="CL35" s="594"/>
      <c r="CM35" s="594"/>
      <c r="CN35" s="594"/>
      <c r="CO35" s="594"/>
      <c r="CP35" s="594"/>
      <c r="CQ35" s="595"/>
      <c r="CR35" s="596">
        <v>42693</v>
      </c>
      <c r="CS35" s="597"/>
      <c r="CT35" s="597"/>
      <c r="CU35" s="597"/>
      <c r="CV35" s="597"/>
      <c r="CW35" s="597"/>
      <c r="CX35" s="597"/>
      <c r="CY35" s="598"/>
      <c r="CZ35" s="601">
        <v>0.9</v>
      </c>
      <c r="DA35" s="630"/>
      <c r="DB35" s="630"/>
      <c r="DC35" s="631"/>
      <c r="DD35" s="604">
        <v>31175</v>
      </c>
      <c r="DE35" s="597"/>
      <c r="DF35" s="597"/>
      <c r="DG35" s="597"/>
      <c r="DH35" s="597"/>
      <c r="DI35" s="597"/>
      <c r="DJ35" s="597"/>
      <c r="DK35" s="598"/>
      <c r="DL35" s="604">
        <v>24113</v>
      </c>
      <c r="DM35" s="597"/>
      <c r="DN35" s="597"/>
      <c r="DO35" s="597"/>
      <c r="DP35" s="597"/>
      <c r="DQ35" s="597"/>
      <c r="DR35" s="597"/>
      <c r="DS35" s="597"/>
      <c r="DT35" s="597"/>
      <c r="DU35" s="597"/>
      <c r="DV35" s="598"/>
      <c r="DW35" s="601">
        <v>0.8</v>
      </c>
      <c r="DX35" s="630"/>
      <c r="DY35" s="630"/>
      <c r="DZ35" s="630"/>
      <c r="EA35" s="630"/>
      <c r="EB35" s="630"/>
      <c r="EC35" s="632"/>
    </row>
    <row r="36" spans="2:133" ht="11.25" customHeight="1">
      <c r="B36" s="593" t="s">
        <v>324</v>
      </c>
      <c r="C36" s="594"/>
      <c r="D36" s="594"/>
      <c r="E36" s="594"/>
      <c r="F36" s="594"/>
      <c r="G36" s="594"/>
      <c r="H36" s="594"/>
      <c r="I36" s="594"/>
      <c r="J36" s="594"/>
      <c r="K36" s="594"/>
      <c r="L36" s="594"/>
      <c r="M36" s="594"/>
      <c r="N36" s="594"/>
      <c r="O36" s="594"/>
      <c r="P36" s="594"/>
      <c r="Q36" s="595"/>
      <c r="R36" s="596" t="s">
        <v>226</v>
      </c>
      <c r="S36" s="599"/>
      <c r="T36" s="599"/>
      <c r="U36" s="599"/>
      <c r="V36" s="599"/>
      <c r="W36" s="599"/>
      <c r="X36" s="599"/>
      <c r="Y36" s="600"/>
      <c r="Z36" s="653" t="s">
        <v>240</v>
      </c>
      <c r="AA36" s="653"/>
      <c r="AB36" s="653"/>
      <c r="AC36" s="653"/>
      <c r="AD36" s="654" t="s">
        <v>220</v>
      </c>
      <c r="AE36" s="654"/>
      <c r="AF36" s="654"/>
      <c r="AG36" s="654"/>
      <c r="AH36" s="654"/>
      <c r="AI36" s="654"/>
      <c r="AJ36" s="654"/>
      <c r="AK36" s="654"/>
      <c r="AL36" s="601" t="s">
        <v>230</v>
      </c>
      <c r="AM36" s="602"/>
      <c r="AN36" s="602"/>
      <c r="AO36" s="655"/>
      <c r="AQ36" s="633" t="s">
        <v>325</v>
      </c>
      <c r="AR36" s="634"/>
      <c r="AS36" s="634"/>
      <c r="AT36" s="634"/>
      <c r="AU36" s="634"/>
      <c r="AV36" s="634"/>
      <c r="AW36" s="634"/>
      <c r="AX36" s="634"/>
      <c r="AY36" s="635"/>
      <c r="AZ36" s="596">
        <v>215620</v>
      </c>
      <c r="BA36" s="599"/>
      <c r="BB36" s="599"/>
      <c r="BC36" s="599"/>
      <c r="BD36" s="597"/>
      <c r="BE36" s="597"/>
      <c r="BF36" s="636"/>
      <c r="BG36" s="593" t="s">
        <v>326</v>
      </c>
      <c r="BH36" s="594"/>
      <c r="BI36" s="594"/>
      <c r="BJ36" s="594"/>
      <c r="BK36" s="594"/>
      <c r="BL36" s="594"/>
      <c r="BM36" s="594"/>
      <c r="BN36" s="594"/>
      <c r="BO36" s="594"/>
      <c r="BP36" s="594"/>
      <c r="BQ36" s="594"/>
      <c r="BR36" s="594"/>
      <c r="BS36" s="594"/>
      <c r="BT36" s="594"/>
      <c r="BU36" s="595"/>
      <c r="BV36" s="596">
        <v>-12532</v>
      </c>
      <c r="BW36" s="599"/>
      <c r="BX36" s="599"/>
      <c r="BY36" s="599"/>
      <c r="BZ36" s="599"/>
      <c r="CA36" s="599"/>
      <c r="CB36" s="637"/>
      <c r="CD36" s="593" t="s">
        <v>327</v>
      </c>
      <c r="CE36" s="594"/>
      <c r="CF36" s="594"/>
      <c r="CG36" s="594"/>
      <c r="CH36" s="594"/>
      <c r="CI36" s="594"/>
      <c r="CJ36" s="594"/>
      <c r="CK36" s="594"/>
      <c r="CL36" s="594"/>
      <c r="CM36" s="594"/>
      <c r="CN36" s="594"/>
      <c r="CO36" s="594"/>
      <c r="CP36" s="594"/>
      <c r="CQ36" s="595"/>
      <c r="CR36" s="596">
        <v>563808</v>
      </c>
      <c r="CS36" s="599"/>
      <c r="CT36" s="599"/>
      <c r="CU36" s="599"/>
      <c r="CV36" s="599"/>
      <c r="CW36" s="599"/>
      <c r="CX36" s="599"/>
      <c r="CY36" s="600"/>
      <c r="CZ36" s="601">
        <v>11.8</v>
      </c>
      <c r="DA36" s="630"/>
      <c r="DB36" s="630"/>
      <c r="DC36" s="631"/>
      <c r="DD36" s="604">
        <v>375706</v>
      </c>
      <c r="DE36" s="599"/>
      <c r="DF36" s="599"/>
      <c r="DG36" s="599"/>
      <c r="DH36" s="599"/>
      <c r="DI36" s="599"/>
      <c r="DJ36" s="599"/>
      <c r="DK36" s="600"/>
      <c r="DL36" s="604">
        <v>267215</v>
      </c>
      <c r="DM36" s="599"/>
      <c r="DN36" s="599"/>
      <c r="DO36" s="599"/>
      <c r="DP36" s="599"/>
      <c r="DQ36" s="599"/>
      <c r="DR36" s="599"/>
      <c r="DS36" s="599"/>
      <c r="DT36" s="599"/>
      <c r="DU36" s="599"/>
      <c r="DV36" s="600"/>
      <c r="DW36" s="601">
        <v>9.1</v>
      </c>
      <c r="DX36" s="630"/>
      <c r="DY36" s="630"/>
      <c r="DZ36" s="630"/>
      <c r="EA36" s="630"/>
      <c r="EB36" s="630"/>
      <c r="EC36" s="632"/>
    </row>
    <row r="37" spans="2:133" ht="11.25" customHeight="1">
      <c r="B37" s="593" t="s">
        <v>328</v>
      </c>
      <c r="C37" s="594"/>
      <c r="D37" s="594"/>
      <c r="E37" s="594"/>
      <c r="F37" s="594"/>
      <c r="G37" s="594"/>
      <c r="H37" s="594"/>
      <c r="I37" s="594"/>
      <c r="J37" s="594"/>
      <c r="K37" s="594"/>
      <c r="L37" s="594"/>
      <c r="M37" s="594"/>
      <c r="N37" s="594"/>
      <c r="O37" s="594"/>
      <c r="P37" s="594"/>
      <c r="Q37" s="595"/>
      <c r="R37" s="596">
        <v>122000</v>
      </c>
      <c r="S37" s="599"/>
      <c r="T37" s="599"/>
      <c r="U37" s="599"/>
      <c r="V37" s="599"/>
      <c r="W37" s="599"/>
      <c r="X37" s="599"/>
      <c r="Y37" s="600"/>
      <c r="Z37" s="653">
        <v>2.5</v>
      </c>
      <c r="AA37" s="653"/>
      <c r="AB37" s="653"/>
      <c r="AC37" s="653"/>
      <c r="AD37" s="654" t="s">
        <v>220</v>
      </c>
      <c r="AE37" s="654"/>
      <c r="AF37" s="654"/>
      <c r="AG37" s="654"/>
      <c r="AH37" s="654"/>
      <c r="AI37" s="654"/>
      <c r="AJ37" s="654"/>
      <c r="AK37" s="654"/>
      <c r="AL37" s="601" t="s">
        <v>220</v>
      </c>
      <c r="AM37" s="602"/>
      <c r="AN37" s="602"/>
      <c r="AO37" s="655"/>
      <c r="AQ37" s="633" t="s">
        <v>329</v>
      </c>
      <c r="AR37" s="634"/>
      <c r="AS37" s="634"/>
      <c r="AT37" s="634"/>
      <c r="AU37" s="634"/>
      <c r="AV37" s="634"/>
      <c r="AW37" s="634"/>
      <c r="AX37" s="634"/>
      <c r="AY37" s="635"/>
      <c r="AZ37" s="596">
        <v>215382</v>
      </c>
      <c r="BA37" s="599"/>
      <c r="BB37" s="599"/>
      <c r="BC37" s="599"/>
      <c r="BD37" s="597"/>
      <c r="BE37" s="597"/>
      <c r="BF37" s="636"/>
      <c r="BG37" s="593" t="s">
        <v>330</v>
      </c>
      <c r="BH37" s="594"/>
      <c r="BI37" s="594"/>
      <c r="BJ37" s="594"/>
      <c r="BK37" s="594"/>
      <c r="BL37" s="594"/>
      <c r="BM37" s="594"/>
      <c r="BN37" s="594"/>
      <c r="BO37" s="594"/>
      <c r="BP37" s="594"/>
      <c r="BQ37" s="594"/>
      <c r="BR37" s="594"/>
      <c r="BS37" s="594"/>
      <c r="BT37" s="594"/>
      <c r="BU37" s="595"/>
      <c r="BV37" s="596">
        <v>980</v>
      </c>
      <c r="BW37" s="599"/>
      <c r="BX37" s="599"/>
      <c r="BY37" s="599"/>
      <c r="BZ37" s="599"/>
      <c r="CA37" s="599"/>
      <c r="CB37" s="637"/>
      <c r="CD37" s="593" t="s">
        <v>331</v>
      </c>
      <c r="CE37" s="594"/>
      <c r="CF37" s="594"/>
      <c r="CG37" s="594"/>
      <c r="CH37" s="594"/>
      <c r="CI37" s="594"/>
      <c r="CJ37" s="594"/>
      <c r="CK37" s="594"/>
      <c r="CL37" s="594"/>
      <c r="CM37" s="594"/>
      <c r="CN37" s="594"/>
      <c r="CO37" s="594"/>
      <c r="CP37" s="594"/>
      <c r="CQ37" s="595"/>
      <c r="CR37" s="596">
        <v>154325</v>
      </c>
      <c r="CS37" s="597"/>
      <c r="CT37" s="597"/>
      <c r="CU37" s="597"/>
      <c r="CV37" s="597"/>
      <c r="CW37" s="597"/>
      <c r="CX37" s="597"/>
      <c r="CY37" s="598"/>
      <c r="CZ37" s="601">
        <v>3.2</v>
      </c>
      <c r="DA37" s="630"/>
      <c r="DB37" s="630"/>
      <c r="DC37" s="631"/>
      <c r="DD37" s="604">
        <v>153360</v>
      </c>
      <c r="DE37" s="597"/>
      <c r="DF37" s="597"/>
      <c r="DG37" s="597"/>
      <c r="DH37" s="597"/>
      <c r="DI37" s="597"/>
      <c r="DJ37" s="597"/>
      <c r="DK37" s="598"/>
      <c r="DL37" s="604">
        <v>148566</v>
      </c>
      <c r="DM37" s="597"/>
      <c r="DN37" s="597"/>
      <c r="DO37" s="597"/>
      <c r="DP37" s="597"/>
      <c r="DQ37" s="597"/>
      <c r="DR37" s="597"/>
      <c r="DS37" s="597"/>
      <c r="DT37" s="597"/>
      <c r="DU37" s="597"/>
      <c r="DV37" s="598"/>
      <c r="DW37" s="601">
        <v>5.0999999999999996</v>
      </c>
      <c r="DX37" s="630"/>
      <c r="DY37" s="630"/>
      <c r="DZ37" s="630"/>
      <c r="EA37" s="630"/>
      <c r="EB37" s="630"/>
      <c r="EC37" s="632"/>
    </row>
    <row r="38" spans="2:133" ht="11.25" customHeight="1">
      <c r="B38" s="608" t="s">
        <v>332</v>
      </c>
      <c r="C38" s="609"/>
      <c r="D38" s="609"/>
      <c r="E38" s="609"/>
      <c r="F38" s="609"/>
      <c r="G38" s="609"/>
      <c r="H38" s="609"/>
      <c r="I38" s="609"/>
      <c r="J38" s="609"/>
      <c r="K38" s="609"/>
      <c r="L38" s="609"/>
      <c r="M38" s="609"/>
      <c r="N38" s="609"/>
      <c r="O38" s="609"/>
      <c r="P38" s="609"/>
      <c r="Q38" s="610"/>
      <c r="R38" s="611">
        <v>4852991</v>
      </c>
      <c r="S38" s="645"/>
      <c r="T38" s="645"/>
      <c r="U38" s="645"/>
      <c r="V38" s="645"/>
      <c r="W38" s="645"/>
      <c r="X38" s="645"/>
      <c r="Y38" s="648"/>
      <c r="Z38" s="649">
        <v>100</v>
      </c>
      <c r="AA38" s="649"/>
      <c r="AB38" s="649"/>
      <c r="AC38" s="649"/>
      <c r="AD38" s="650">
        <v>2816541</v>
      </c>
      <c r="AE38" s="650"/>
      <c r="AF38" s="650"/>
      <c r="AG38" s="650"/>
      <c r="AH38" s="650"/>
      <c r="AI38" s="650"/>
      <c r="AJ38" s="650"/>
      <c r="AK38" s="650"/>
      <c r="AL38" s="614">
        <v>100</v>
      </c>
      <c r="AM38" s="651"/>
      <c r="AN38" s="651"/>
      <c r="AO38" s="652"/>
      <c r="AQ38" s="633" t="s">
        <v>333</v>
      </c>
      <c r="AR38" s="634"/>
      <c r="AS38" s="634"/>
      <c r="AT38" s="634"/>
      <c r="AU38" s="634"/>
      <c r="AV38" s="634"/>
      <c r="AW38" s="634"/>
      <c r="AX38" s="634"/>
      <c r="AY38" s="635"/>
      <c r="AZ38" s="596">
        <v>5275</v>
      </c>
      <c r="BA38" s="599"/>
      <c r="BB38" s="599"/>
      <c r="BC38" s="599"/>
      <c r="BD38" s="597"/>
      <c r="BE38" s="597"/>
      <c r="BF38" s="636"/>
      <c r="BG38" s="593" t="s">
        <v>334</v>
      </c>
      <c r="BH38" s="594"/>
      <c r="BI38" s="594"/>
      <c r="BJ38" s="594"/>
      <c r="BK38" s="594"/>
      <c r="BL38" s="594"/>
      <c r="BM38" s="594"/>
      <c r="BN38" s="594"/>
      <c r="BO38" s="594"/>
      <c r="BP38" s="594"/>
      <c r="BQ38" s="594"/>
      <c r="BR38" s="594"/>
      <c r="BS38" s="594"/>
      <c r="BT38" s="594"/>
      <c r="BU38" s="595"/>
      <c r="BV38" s="596">
        <v>1511</v>
      </c>
      <c r="BW38" s="599"/>
      <c r="BX38" s="599"/>
      <c r="BY38" s="599"/>
      <c r="BZ38" s="599"/>
      <c r="CA38" s="599"/>
      <c r="CB38" s="637"/>
      <c r="CD38" s="593" t="s">
        <v>335</v>
      </c>
      <c r="CE38" s="594"/>
      <c r="CF38" s="594"/>
      <c r="CG38" s="594"/>
      <c r="CH38" s="594"/>
      <c r="CI38" s="594"/>
      <c r="CJ38" s="594"/>
      <c r="CK38" s="594"/>
      <c r="CL38" s="594"/>
      <c r="CM38" s="594"/>
      <c r="CN38" s="594"/>
      <c r="CO38" s="594"/>
      <c r="CP38" s="594"/>
      <c r="CQ38" s="595"/>
      <c r="CR38" s="596">
        <v>562222</v>
      </c>
      <c r="CS38" s="599"/>
      <c r="CT38" s="599"/>
      <c r="CU38" s="599"/>
      <c r="CV38" s="599"/>
      <c r="CW38" s="599"/>
      <c r="CX38" s="599"/>
      <c r="CY38" s="600"/>
      <c r="CZ38" s="601">
        <v>11.8</v>
      </c>
      <c r="DA38" s="630"/>
      <c r="DB38" s="630"/>
      <c r="DC38" s="631"/>
      <c r="DD38" s="604">
        <v>505045</v>
      </c>
      <c r="DE38" s="599"/>
      <c r="DF38" s="599"/>
      <c r="DG38" s="599"/>
      <c r="DH38" s="599"/>
      <c r="DI38" s="599"/>
      <c r="DJ38" s="599"/>
      <c r="DK38" s="600"/>
      <c r="DL38" s="604">
        <v>486311</v>
      </c>
      <c r="DM38" s="599"/>
      <c r="DN38" s="599"/>
      <c r="DO38" s="599"/>
      <c r="DP38" s="599"/>
      <c r="DQ38" s="599"/>
      <c r="DR38" s="599"/>
      <c r="DS38" s="599"/>
      <c r="DT38" s="599"/>
      <c r="DU38" s="599"/>
      <c r="DV38" s="600"/>
      <c r="DW38" s="601">
        <v>16.5</v>
      </c>
      <c r="DX38" s="630"/>
      <c r="DY38" s="630"/>
      <c r="DZ38" s="630"/>
      <c r="EA38" s="630"/>
      <c r="EB38" s="630"/>
      <c r="EC38" s="632"/>
    </row>
    <row r="39" spans="2:133" ht="11.25" customHeight="1">
      <c r="AQ39" s="633" t="s">
        <v>336</v>
      </c>
      <c r="AR39" s="634"/>
      <c r="AS39" s="634"/>
      <c r="AT39" s="634"/>
      <c r="AU39" s="634"/>
      <c r="AV39" s="634"/>
      <c r="AW39" s="634"/>
      <c r="AX39" s="634"/>
      <c r="AY39" s="635"/>
      <c r="AZ39" s="596" t="s">
        <v>230</v>
      </c>
      <c r="BA39" s="599"/>
      <c r="BB39" s="599"/>
      <c r="BC39" s="599"/>
      <c r="BD39" s="597"/>
      <c r="BE39" s="597"/>
      <c r="BF39" s="636"/>
      <c r="BG39" s="638" t="s">
        <v>337</v>
      </c>
      <c r="BH39" s="639"/>
      <c r="BI39" s="639"/>
      <c r="BJ39" s="639"/>
      <c r="BK39" s="639"/>
      <c r="BL39" s="200"/>
      <c r="BM39" s="594" t="s">
        <v>338</v>
      </c>
      <c r="BN39" s="594"/>
      <c r="BO39" s="594"/>
      <c r="BP39" s="594"/>
      <c r="BQ39" s="594"/>
      <c r="BR39" s="594"/>
      <c r="BS39" s="594"/>
      <c r="BT39" s="594"/>
      <c r="BU39" s="595"/>
      <c r="BV39" s="596">
        <v>87</v>
      </c>
      <c r="BW39" s="599"/>
      <c r="BX39" s="599"/>
      <c r="BY39" s="599"/>
      <c r="BZ39" s="599"/>
      <c r="CA39" s="599"/>
      <c r="CB39" s="637"/>
      <c r="CD39" s="593" t="s">
        <v>339</v>
      </c>
      <c r="CE39" s="594"/>
      <c r="CF39" s="594"/>
      <c r="CG39" s="594"/>
      <c r="CH39" s="594"/>
      <c r="CI39" s="594"/>
      <c r="CJ39" s="594"/>
      <c r="CK39" s="594"/>
      <c r="CL39" s="594"/>
      <c r="CM39" s="594"/>
      <c r="CN39" s="594"/>
      <c r="CO39" s="594"/>
      <c r="CP39" s="594"/>
      <c r="CQ39" s="595"/>
      <c r="CR39" s="596">
        <v>211143</v>
      </c>
      <c r="CS39" s="597"/>
      <c r="CT39" s="597"/>
      <c r="CU39" s="597"/>
      <c r="CV39" s="597"/>
      <c r="CW39" s="597"/>
      <c r="CX39" s="597"/>
      <c r="CY39" s="598"/>
      <c r="CZ39" s="601">
        <v>4.4000000000000004</v>
      </c>
      <c r="DA39" s="630"/>
      <c r="DB39" s="630"/>
      <c r="DC39" s="631"/>
      <c r="DD39" s="604">
        <v>81946</v>
      </c>
      <c r="DE39" s="597"/>
      <c r="DF39" s="597"/>
      <c r="DG39" s="597"/>
      <c r="DH39" s="597"/>
      <c r="DI39" s="597"/>
      <c r="DJ39" s="597"/>
      <c r="DK39" s="598"/>
      <c r="DL39" s="604" t="s">
        <v>130</v>
      </c>
      <c r="DM39" s="597"/>
      <c r="DN39" s="597"/>
      <c r="DO39" s="597"/>
      <c r="DP39" s="597"/>
      <c r="DQ39" s="597"/>
      <c r="DR39" s="597"/>
      <c r="DS39" s="597"/>
      <c r="DT39" s="597"/>
      <c r="DU39" s="597"/>
      <c r="DV39" s="598"/>
      <c r="DW39" s="601" t="s">
        <v>130</v>
      </c>
      <c r="DX39" s="630"/>
      <c r="DY39" s="630"/>
      <c r="DZ39" s="630"/>
      <c r="EA39" s="630"/>
      <c r="EB39" s="630"/>
      <c r="EC39" s="632"/>
    </row>
    <row r="40" spans="2:133" ht="11.25" customHeight="1">
      <c r="AQ40" s="633" t="s">
        <v>340</v>
      </c>
      <c r="AR40" s="634"/>
      <c r="AS40" s="634"/>
      <c r="AT40" s="634"/>
      <c r="AU40" s="634"/>
      <c r="AV40" s="634"/>
      <c r="AW40" s="634"/>
      <c r="AX40" s="634"/>
      <c r="AY40" s="635"/>
      <c r="AZ40" s="596">
        <v>71343</v>
      </c>
      <c r="BA40" s="599"/>
      <c r="BB40" s="599"/>
      <c r="BC40" s="599"/>
      <c r="BD40" s="597"/>
      <c r="BE40" s="597"/>
      <c r="BF40" s="636"/>
      <c r="BG40" s="638"/>
      <c r="BH40" s="639"/>
      <c r="BI40" s="639"/>
      <c r="BJ40" s="639"/>
      <c r="BK40" s="639"/>
      <c r="BL40" s="200"/>
      <c r="BM40" s="594" t="s">
        <v>341</v>
      </c>
      <c r="BN40" s="594"/>
      <c r="BO40" s="594"/>
      <c r="BP40" s="594"/>
      <c r="BQ40" s="594"/>
      <c r="BR40" s="594"/>
      <c r="BS40" s="594"/>
      <c r="BT40" s="594"/>
      <c r="BU40" s="595"/>
      <c r="BV40" s="596">
        <v>142</v>
      </c>
      <c r="BW40" s="599"/>
      <c r="BX40" s="599"/>
      <c r="BY40" s="599"/>
      <c r="BZ40" s="599"/>
      <c r="CA40" s="599"/>
      <c r="CB40" s="637"/>
      <c r="CD40" s="593" t="s">
        <v>342</v>
      </c>
      <c r="CE40" s="594"/>
      <c r="CF40" s="594"/>
      <c r="CG40" s="594"/>
      <c r="CH40" s="594"/>
      <c r="CI40" s="594"/>
      <c r="CJ40" s="594"/>
      <c r="CK40" s="594"/>
      <c r="CL40" s="594"/>
      <c r="CM40" s="594"/>
      <c r="CN40" s="594"/>
      <c r="CO40" s="594"/>
      <c r="CP40" s="594"/>
      <c r="CQ40" s="595"/>
      <c r="CR40" s="596">
        <v>225382</v>
      </c>
      <c r="CS40" s="599"/>
      <c r="CT40" s="599"/>
      <c r="CU40" s="599"/>
      <c r="CV40" s="599"/>
      <c r="CW40" s="599"/>
      <c r="CX40" s="599"/>
      <c r="CY40" s="600"/>
      <c r="CZ40" s="601">
        <v>4.7</v>
      </c>
      <c r="DA40" s="630"/>
      <c r="DB40" s="630"/>
      <c r="DC40" s="631"/>
      <c r="DD40" s="604">
        <v>165382</v>
      </c>
      <c r="DE40" s="599"/>
      <c r="DF40" s="599"/>
      <c r="DG40" s="599"/>
      <c r="DH40" s="599"/>
      <c r="DI40" s="599"/>
      <c r="DJ40" s="599"/>
      <c r="DK40" s="600"/>
      <c r="DL40" s="604" t="s">
        <v>240</v>
      </c>
      <c r="DM40" s="599"/>
      <c r="DN40" s="599"/>
      <c r="DO40" s="599"/>
      <c r="DP40" s="599"/>
      <c r="DQ40" s="599"/>
      <c r="DR40" s="599"/>
      <c r="DS40" s="599"/>
      <c r="DT40" s="599"/>
      <c r="DU40" s="599"/>
      <c r="DV40" s="600"/>
      <c r="DW40" s="601" t="s">
        <v>130</v>
      </c>
      <c r="DX40" s="630"/>
      <c r="DY40" s="630"/>
      <c r="DZ40" s="630"/>
      <c r="EA40" s="630"/>
      <c r="EB40" s="630"/>
      <c r="EC40" s="632"/>
    </row>
    <row r="41" spans="2:133" ht="11.25" customHeight="1">
      <c r="AQ41" s="642" t="s">
        <v>343</v>
      </c>
      <c r="AR41" s="643"/>
      <c r="AS41" s="643"/>
      <c r="AT41" s="643"/>
      <c r="AU41" s="643"/>
      <c r="AV41" s="643"/>
      <c r="AW41" s="643"/>
      <c r="AX41" s="643"/>
      <c r="AY41" s="644"/>
      <c r="AZ41" s="611">
        <v>269984</v>
      </c>
      <c r="BA41" s="645"/>
      <c r="BB41" s="645"/>
      <c r="BC41" s="645"/>
      <c r="BD41" s="612"/>
      <c r="BE41" s="612"/>
      <c r="BF41" s="646"/>
      <c r="BG41" s="640"/>
      <c r="BH41" s="641"/>
      <c r="BI41" s="641"/>
      <c r="BJ41" s="641"/>
      <c r="BK41" s="641"/>
      <c r="BL41" s="201"/>
      <c r="BM41" s="609" t="s">
        <v>344</v>
      </c>
      <c r="BN41" s="609"/>
      <c r="BO41" s="609"/>
      <c r="BP41" s="609"/>
      <c r="BQ41" s="609"/>
      <c r="BR41" s="609"/>
      <c r="BS41" s="609"/>
      <c r="BT41" s="609"/>
      <c r="BU41" s="610"/>
      <c r="BV41" s="611">
        <v>383</v>
      </c>
      <c r="BW41" s="645"/>
      <c r="BX41" s="645"/>
      <c r="BY41" s="645"/>
      <c r="BZ41" s="645"/>
      <c r="CA41" s="645"/>
      <c r="CB41" s="647"/>
      <c r="CD41" s="593" t="s">
        <v>345</v>
      </c>
      <c r="CE41" s="594"/>
      <c r="CF41" s="594"/>
      <c r="CG41" s="594"/>
      <c r="CH41" s="594"/>
      <c r="CI41" s="594"/>
      <c r="CJ41" s="594"/>
      <c r="CK41" s="594"/>
      <c r="CL41" s="594"/>
      <c r="CM41" s="594"/>
      <c r="CN41" s="594"/>
      <c r="CO41" s="594"/>
      <c r="CP41" s="594"/>
      <c r="CQ41" s="595"/>
      <c r="CR41" s="596" t="s">
        <v>239</v>
      </c>
      <c r="CS41" s="597"/>
      <c r="CT41" s="597"/>
      <c r="CU41" s="597"/>
      <c r="CV41" s="597"/>
      <c r="CW41" s="597"/>
      <c r="CX41" s="597"/>
      <c r="CY41" s="598"/>
      <c r="CZ41" s="601" t="s">
        <v>240</v>
      </c>
      <c r="DA41" s="630"/>
      <c r="DB41" s="630"/>
      <c r="DC41" s="631"/>
      <c r="DD41" s="604" t="s">
        <v>220</v>
      </c>
      <c r="DE41" s="597"/>
      <c r="DF41" s="597"/>
      <c r="DG41" s="597"/>
      <c r="DH41" s="597"/>
      <c r="DI41" s="597"/>
      <c r="DJ41" s="597"/>
      <c r="DK41" s="598"/>
      <c r="DL41" s="605"/>
      <c r="DM41" s="606"/>
      <c r="DN41" s="606"/>
      <c r="DO41" s="606"/>
      <c r="DP41" s="606"/>
      <c r="DQ41" s="606"/>
      <c r="DR41" s="606"/>
      <c r="DS41" s="606"/>
      <c r="DT41" s="606"/>
      <c r="DU41" s="606"/>
      <c r="DV41" s="607"/>
      <c r="DW41" s="590"/>
      <c r="DX41" s="591"/>
      <c r="DY41" s="591"/>
      <c r="DZ41" s="591"/>
      <c r="EA41" s="591"/>
      <c r="EB41" s="591"/>
      <c r="EC41" s="592"/>
    </row>
    <row r="42" spans="2:133" ht="11.25" customHeight="1">
      <c r="B42" s="194" t="s">
        <v>346</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93" t="s">
        <v>347</v>
      </c>
      <c r="CE42" s="594"/>
      <c r="CF42" s="594"/>
      <c r="CG42" s="594"/>
      <c r="CH42" s="594"/>
      <c r="CI42" s="594"/>
      <c r="CJ42" s="594"/>
      <c r="CK42" s="594"/>
      <c r="CL42" s="594"/>
      <c r="CM42" s="594"/>
      <c r="CN42" s="594"/>
      <c r="CO42" s="594"/>
      <c r="CP42" s="594"/>
      <c r="CQ42" s="595"/>
      <c r="CR42" s="596">
        <v>600341</v>
      </c>
      <c r="CS42" s="599"/>
      <c r="CT42" s="599"/>
      <c r="CU42" s="599"/>
      <c r="CV42" s="599"/>
      <c r="CW42" s="599"/>
      <c r="CX42" s="599"/>
      <c r="CY42" s="600"/>
      <c r="CZ42" s="601">
        <v>12.6</v>
      </c>
      <c r="DA42" s="602"/>
      <c r="DB42" s="602"/>
      <c r="DC42" s="603"/>
      <c r="DD42" s="604">
        <v>137808</v>
      </c>
      <c r="DE42" s="599"/>
      <c r="DF42" s="599"/>
      <c r="DG42" s="599"/>
      <c r="DH42" s="599"/>
      <c r="DI42" s="599"/>
      <c r="DJ42" s="599"/>
      <c r="DK42" s="600"/>
      <c r="DL42" s="605"/>
      <c r="DM42" s="606"/>
      <c r="DN42" s="606"/>
      <c r="DO42" s="606"/>
      <c r="DP42" s="606"/>
      <c r="DQ42" s="606"/>
      <c r="DR42" s="606"/>
      <c r="DS42" s="606"/>
      <c r="DT42" s="606"/>
      <c r="DU42" s="606"/>
      <c r="DV42" s="607"/>
      <c r="DW42" s="590"/>
      <c r="DX42" s="591"/>
      <c r="DY42" s="591"/>
      <c r="DZ42" s="591"/>
      <c r="EA42" s="591"/>
      <c r="EB42" s="591"/>
      <c r="EC42" s="592"/>
    </row>
    <row r="43" spans="2:133" ht="11.25" customHeight="1">
      <c r="B43" s="206" t="s">
        <v>348</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93" t="s">
        <v>349</v>
      </c>
      <c r="CE43" s="594"/>
      <c r="CF43" s="594"/>
      <c r="CG43" s="594"/>
      <c r="CH43" s="594"/>
      <c r="CI43" s="594"/>
      <c r="CJ43" s="594"/>
      <c r="CK43" s="594"/>
      <c r="CL43" s="594"/>
      <c r="CM43" s="594"/>
      <c r="CN43" s="594"/>
      <c r="CO43" s="594"/>
      <c r="CP43" s="594"/>
      <c r="CQ43" s="595"/>
      <c r="CR43" s="596" t="s">
        <v>230</v>
      </c>
      <c r="CS43" s="597"/>
      <c r="CT43" s="597"/>
      <c r="CU43" s="597"/>
      <c r="CV43" s="597"/>
      <c r="CW43" s="597"/>
      <c r="CX43" s="597"/>
      <c r="CY43" s="598"/>
      <c r="CZ43" s="601" t="s">
        <v>220</v>
      </c>
      <c r="DA43" s="630"/>
      <c r="DB43" s="630"/>
      <c r="DC43" s="631"/>
      <c r="DD43" s="604" t="s">
        <v>220</v>
      </c>
      <c r="DE43" s="597"/>
      <c r="DF43" s="597"/>
      <c r="DG43" s="597"/>
      <c r="DH43" s="597"/>
      <c r="DI43" s="597"/>
      <c r="DJ43" s="597"/>
      <c r="DK43" s="598"/>
      <c r="DL43" s="605"/>
      <c r="DM43" s="606"/>
      <c r="DN43" s="606"/>
      <c r="DO43" s="606"/>
      <c r="DP43" s="606"/>
      <c r="DQ43" s="606"/>
      <c r="DR43" s="606"/>
      <c r="DS43" s="606"/>
      <c r="DT43" s="606"/>
      <c r="DU43" s="606"/>
      <c r="DV43" s="607"/>
      <c r="DW43" s="590"/>
      <c r="DX43" s="591"/>
      <c r="DY43" s="591"/>
      <c r="DZ43" s="591"/>
      <c r="EA43" s="591"/>
      <c r="EB43" s="591"/>
      <c r="EC43" s="592"/>
    </row>
    <row r="44" spans="2:133" ht="11.25" customHeight="1">
      <c r="B44" s="206" t="s">
        <v>350</v>
      </c>
      <c r="CD44" s="624" t="s">
        <v>302</v>
      </c>
      <c r="CE44" s="625"/>
      <c r="CF44" s="593" t="s">
        <v>351</v>
      </c>
      <c r="CG44" s="594"/>
      <c r="CH44" s="594"/>
      <c r="CI44" s="594"/>
      <c r="CJ44" s="594"/>
      <c r="CK44" s="594"/>
      <c r="CL44" s="594"/>
      <c r="CM44" s="594"/>
      <c r="CN44" s="594"/>
      <c r="CO44" s="594"/>
      <c r="CP44" s="594"/>
      <c r="CQ44" s="595"/>
      <c r="CR44" s="596">
        <v>415675</v>
      </c>
      <c r="CS44" s="599"/>
      <c r="CT44" s="599"/>
      <c r="CU44" s="599"/>
      <c r="CV44" s="599"/>
      <c r="CW44" s="599"/>
      <c r="CX44" s="599"/>
      <c r="CY44" s="600"/>
      <c r="CZ44" s="601">
        <v>8.6999999999999993</v>
      </c>
      <c r="DA44" s="602"/>
      <c r="DB44" s="602"/>
      <c r="DC44" s="603"/>
      <c r="DD44" s="604">
        <v>115207</v>
      </c>
      <c r="DE44" s="599"/>
      <c r="DF44" s="599"/>
      <c r="DG44" s="599"/>
      <c r="DH44" s="599"/>
      <c r="DI44" s="599"/>
      <c r="DJ44" s="599"/>
      <c r="DK44" s="600"/>
      <c r="DL44" s="605"/>
      <c r="DM44" s="606"/>
      <c r="DN44" s="606"/>
      <c r="DO44" s="606"/>
      <c r="DP44" s="606"/>
      <c r="DQ44" s="606"/>
      <c r="DR44" s="606"/>
      <c r="DS44" s="606"/>
      <c r="DT44" s="606"/>
      <c r="DU44" s="606"/>
      <c r="DV44" s="607"/>
      <c r="DW44" s="590"/>
      <c r="DX44" s="591"/>
      <c r="DY44" s="591"/>
      <c r="DZ44" s="591"/>
      <c r="EA44" s="591"/>
      <c r="EB44" s="591"/>
      <c r="EC44" s="592"/>
    </row>
    <row r="45" spans="2:133" ht="11.25" customHeight="1">
      <c r="CD45" s="626"/>
      <c r="CE45" s="627"/>
      <c r="CF45" s="593" t="s">
        <v>352</v>
      </c>
      <c r="CG45" s="594"/>
      <c r="CH45" s="594"/>
      <c r="CI45" s="594"/>
      <c r="CJ45" s="594"/>
      <c r="CK45" s="594"/>
      <c r="CL45" s="594"/>
      <c r="CM45" s="594"/>
      <c r="CN45" s="594"/>
      <c r="CO45" s="594"/>
      <c r="CP45" s="594"/>
      <c r="CQ45" s="595"/>
      <c r="CR45" s="596">
        <v>107339</v>
      </c>
      <c r="CS45" s="597"/>
      <c r="CT45" s="597"/>
      <c r="CU45" s="597"/>
      <c r="CV45" s="597"/>
      <c r="CW45" s="597"/>
      <c r="CX45" s="597"/>
      <c r="CY45" s="598"/>
      <c r="CZ45" s="601">
        <v>2.2999999999999998</v>
      </c>
      <c r="DA45" s="630"/>
      <c r="DB45" s="630"/>
      <c r="DC45" s="631"/>
      <c r="DD45" s="604">
        <v>10190</v>
      </c>
      <c r="DE45" s="597"/>
      <c r="DF45" s="597"/>
      <c r="DG45" s="597"/>
      <c r="DH45" s="597"/>
      <c r="DI45" s="597"/>
      <c r="DJ45" s="597"/>
      <c r="DK45" s="598"/>
      <c r="DL45" s="605"/>
      <c r="DM45" s="606"/>
      <c r="DN45" s="606"/>
      <c r="DO45" s="606"/>
      <c r="DP45" s="606"/>
      <c r="DQ45" s="606"/>
      <c r="DR45" s="606"/>
      <c r="DS45" s="606"/>
      <c r="DT45" s="606"/>
      <c r="DU45" s="606"/>
      <c r="DV45" s="607"/>
      <c r="DW45" s="590"/>
      <c r="DX45" s="591"/>
      <c r="DY45" s="591"/>
      <c r="DZ45" s="591"/>
      <c r="EA45" s="591"/>
      <c r="EB45" s="591"/>
      <c r="EC45" s="592"/>
    </row>
    <row r="46" spans="2:133" ht="11.25" customHeight="1">
      <c r="CD46" s="626"/>
      <c r="CE46" s="627"/>
      <c r="CF46" s="593" t="s">
        <v>353</v>
      </c>
      <c r="CG46" s="594"/>
      <c r="CH46" s="594"/>
      <c r="CI46" s="594"/>
      <c r="CJ46" s="594"/>
      <c r="CK46" s="594"/>
      <c r="CL46" s="594"/>
      <c r="CM46" s="594"/>
      <c r="CN46" s="594"/>
      <c r="CO46" s="594"/>
      <c r="CP46" s="594"/>
      <c r="CQ46" s="595"/>
      <c r="CR46" s="596">
        <v>295999</v>
      </c>
      <c r="CS46" s="599"/>
      <c r="CT46" s="599"/>
      <c r="CU46" s="599"/>
      <c r="CV46" s="599"/>
      <c r="CW46" s="599"/>
      <c r="CX46" s="599"/>
      <c r="CY46" s="600"/>
      <c r="CZ46" s="601">
        <v>6.2</v>
      </c>
      <c r="DA46" s="602"/>
      <c r="DB46" s="602"/>
      <c r="DC46" s="603"/>
      <c r="DD46" s="604">
        <v>104681</v>
      </c>
      <c r="DE46" s="599"/>
      <c r="DF46" s="599"/>
      <c r="DG46" s="599"/>
      <c r="DH46" s="599"/>
      <c r="DI46" s="599"/>
      <c r="DJ46" s="599"/>
      <c r="DK46" s="600"/>
      <c r="DL46" s="605"/>
      <c r="DM46" s="606"/>
      <c r="DN46" s="606"/>
      <c r="DO46" s="606"/>
      <c r="DP46" s="606"/>
      <c r="DQ46" s="606"/>
      <c r="DR46" s="606"/>
      <c r="DS46" s="606"/>
      <c r="DT46" s="606"/>
      <c r="DU46" s="606"/>
      <c r="DV46" s="607"/>
      <c r="DW46" s="590"/>
      <c r="DX46" s="591"/>
      <c r="DY46" s="591"/>
      <c r="DZ46" s="591"/>
      <c r="EA46" s="591"/>
      <c r="EB46" s="591"/>
      <c r="EC46" s="592"/>
    </row>
    <row r="47" spans="2:133" ht="11.25" customHeight="1">
      <c r="CD47" s="626"/>
      <c r="CE47" s="627"/>
      <c r="CF47" s="593" t="s">
        <v>354</v>
      </c>
      <c r="CG47" s="594"/>
      <c r="CH47" s="594"/>
      <c r="CI47" s="594"/>
      <c r="CJ47" s="594"/>
      <c r="CK47" s="594"/>
      <c r="CL47" s="594"/>
      <c r="CM47" s="594"/>
      <c r="CN47" s="594"/>
      <c r="CO47" s="594"/>
      <c r="CP47" s="594"/>
      <c r="CQ47" s="595"/>
      <c r="CR47" s="596">
        <v>184666</v>
      </c>
      <c r="CS47" s="597"/>
      <c r="CT47" s="597"/>
      <c r="CU47" s="597"/>
      <c r="CV47" s="597"/>
      <c r="CW47" s="597"/>
      <c r="CX47" s="597"/>
      <c r="CY47" s="598"/>
      <c r="CZ47" s="601">
        <v>3.9</v>
      </c>
      <c r="DA47" s="630"/>
      <c r="DB47" s="630"/>
      <c r="DC47" s="631"/>
      <c r="DD47" s="604">
        <v>22601</v>
      </c>
      <c r="DE47" s="597"/>
      <c r="DF47" s="597"/>
      <c r="DG47" s="597"/>
      <c r="DH47" s="597"/>
      <c r="DI47" s="597"/>
      <c r="DJ47" s="597"/>
      <c r="DK47" s="598"/>
      <c r="DL47" s="605"/>
      <c r="DM47" s="606"/>
      <c r="DN47" s="606"/>
      <c r="DO47" s="606"/>
      <c r="DP47" s="606"/>
      <c r="DQ47" s="606"/>
      <c r="DR47" s="606"/>
      <c r="DS47" s="606"/>
      <c r="DT47" s="606"/>
      <c r="DU47" s="606"/>
      <c r="DV47" s="607"/>
      <c r="DW47" s="590"/>
      <c r="DX47" s="591"/>
      <c r="DY47" s="591"/>
      <c r="DZ47" s="591"/>
      <c r="EA47" s="591"/>
      <c r="EB47" s="591"/>
      <c r="EC47" s="592"/>
    </row>
    <row r="48" spans="2:133">
      <c r="CD48" s="628"/>
      <c r="CE48" s="629"/>
      <c r="CF48" s="593" t="s">
        <v>355</v>
      </c>
      <c r="CG48" s="594"/>
      <c r="CH48" s="594"/>
      <c r="CI48" s="594"/>
      <c r="CJ48" s="594"/>
      <c r="CK48" s="594"/>
      <c r="CL48" s="594"/>
      <c r="CM48" s="594"/>
      <c r="CN48" s="594"/>
      <c r="CO48" s="594"/>
      <c r="CP48" s="594"/>
      <c r="CQ48" s="595"/>
      <c r="CR48" s="596" t="s">
        <v>220</v>
      </c>
      <c r="CS48" s="599"/>
      <c r="CT48" s="599"/>
      <c r="CU48" s="599"/>
      <c r="CV48" s="599"/>
      <c r="CW48" s="599"/>
      <c r="CX48" s="599"/>
      <c r="CY48" s="600"/>
      <c r="CZ48" s="601" t="s">
        <v>230</v>
      </c>
      <c r="DA48" s="602"/>
      <c r="DB48" s="602"/>
      <c r="DC48" s="603"/>
      <c r="DD48" s="604" t="s">
        <v>130</v>
      </c>
      <c r="DE48" s="599"/>
      <c r="DF48" s="599"/>
      <c r="DG48" s="599"/>
      <c r="DH48" s="599"/>
      <c r="DI48" s="599"/>
      <c r="DJ48" s="599"/>
      <c r="DK48" s="600"/>
      <c r="DL48" s="605"/>
      <c r="DM48" s="606"/>
      <c r="DN48" s="606"/>
      <c r="DO48" s="606"/>
      <c r="DP48" s="606"/>
      <c r="DQ48" s="606"/>
      <c r="DR48" s="606"/>
      <c r="DS48" s="606"/>
      <c r="DT48" s="606"/>
      <c r="DU48" s="606"/>
      <c r="DV48" s="607"/>
      <c r="DW48" s="590"/>
      <c r="DX48" s="591"/>
      <c r="DY48" s="591"/>
      <c r="DZ48" s="591"/>
      <c r="EA48" s="591"/>
      <c r="EB48" s="591"/>
      <c r="EC48" s="592"/>
    </row>
    <row r="49" spans="82:133" ht="11.25" customHeight="1">
      <c r="CD49" s="608" t="s">
        <v>356</v>
      </c>
      <c r="CE49" s="609"/>
      <c r="CF49" s="609"/>
      <c r="CG49" s="609"/>
      <c r="CH49" s="609"/>
      <c r="CI49" s="609"/>
      <c r="CJ49" s="609"/>
      <c r="CK49" s="609"/>
      <c r="CL49" s="609"/>
      <c r="CM49" s="609"/>
      <c r="CN49" s="609"/>
      <c r="CO49" s="609"/>
      <c r="CP49" s="609"/>
      <c r="CQ49" s="610"/>
      <c r="CR49" s="611">
        <v>4765097</v>
      </c>
      <c r="CS49" s="612"/>
      <c r="CT49" s="612"/>
      <c r="CU49" s="612"/>
      <c r="CV49" s="612"/>
      <c r="CW49" s="612"/>
      <c r="CX49" s="612"/>
      <c r="CY49" s="613"/>
      <c r="CZ49" s="614">
        <v>100</v>
      </c>
      <c r="DA49" s="615"/>
      <c r="DB49" s="615"/>
      <c r="DC49" s="616"/>
      <c r="DD49" s="617">
        <v>3313011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row r="50" spans="82:133" hidden="1"/>
    <row r="51" spans="82:133" hidden="1"/>
    <row r="52" spans="82:133" hidden="1"/>
    <row r="53" spans="82:133" hidden="1"/>
  </sheetData>
  <sheetProtection algorithmName="SHA-512" hashValue="/KL0jBHvR5lKB9BM8P/sNA/fhQnhIZFAvq1rdhs6iXX0GYV9L1gANfIqgZw3XRb+ZcXJyXgbMmgOGRXHIVhCMg==" saltValue="nxUPqzR1dfGWqHrQAQ2Q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12" customWidth="1"/>
    <col min="131" max="131" width="1.625" style="212" customWidth="1"/>
    <col min="132" max="16384" width="9" style="212" hidden="1"/>
  </cols>
  <sheetData>
    <row r="1" spans="1:131" ht="11.25" customHeight="1" thickBot="1">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c r="A2" s="213" t="s">
        <v>357</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1089" t="s">
        <v>358</v>
      </c>
      <c r="DK2" s="1090"/>
      <c r="DL2" s="1090"/>
      <c r="DM2" s="1090"/>
      <c r="DN2" s="1090"/>
      <c r="DO2" s="1091"/>
      <c r="DP2" s="209"/>
      <c r="DQ2" s="1089" t="s">
        <v>359</v>
      </c>
      <c r="DR2" s="1090"/>
      <c r="DS2" s="1090"/>
      <c r="DT2" s="1090"/>
      <c r="DU2" s="1090"/>
      <c r="DV2" s="1090"/>
      <c r="DW2" s="1090"/>
      <c r="DX2" s="1090"/>
      <c r="DY2" s="1090"/>
      <c r="DZ2" s="1091"/>
      <c r="EA2" s="211"/>
    </row>
    <row r="3" spans="1:131" ht="11.2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c r="A4" s="1042" t="s">
        <v>360</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4"/>
      <c r="BA4" s="214"/>
      <c r="BB4" s="214"/>
      <c r="BC4" s="214"/>
      <c r="BD4" s="214"/>
      <c r="BE4" s="215"/>
      <c r="BF4" s="215"/>
      <c r="BG4" s="215"/>
      <c r="BH4" s="215"/>
      <c r="BI4" s="215"/>
      <c r="BJ4" s="215"/>
      <c r="BK4" s="215"/>
      <c r="BL4" s="215"/>
      <c r="BM4" s="215"/>
      <c r="BN4" s="215"/>
      <c r="BO4" s="215"/>
      <c r="BP4" s="215"/>
      <c r="BQ4" s="214" t="s">
        <v>361</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c r="A5" s="978" t="s">
        <v>362</v>
      </c>
      <c r="B5" s="979"/>
      <c r="C5" s="979"/>
      <c r="D5" s="979"/>
      <c r="E5" s="979"/>
      <c r="F5" s="979"/>
      <c r="G5" s="979"/>
      <c r="H5" s="979"/>
      <c r="I5" s="979"/>
      <c r="J5" s="979"/>
      <c r="K5" s="979"/>
      <c r="L5" s="979"/>
      <c r="M5" s="979"/>
      <c r="N5" s="979"/>
      <c r="O5" s="979"/>
      <c r="P5" s="980"/>
      <c r="Q5" s="984" t="s">
        <v>363</v>
      </c>
      <c r="R5" s="985"/>
      <c r="S5" s="985"/>
      <c r="T5" s="985"/>
      <c r="U5" s="986"/>
      <c r="V5" s="984" t="s">
        <v>364</v>
      </c>
      <c r="W5" s="985"/>
      <c r="X5" s="985"/>
      <c r="Y5" s="985"/>
      <c r="Z5" s="986"/>
      <c r="AA5" s="984" t="s">
        <v>365</v>
      </c>
      <c r="AB5" s="985"/>
      <c r="AC5" s="985"/>
      <c r="AD5" s="985"/>
      <c r="AE5" s="985"/>
      <c r="AF5" s="1092" t="s">
        <v>366</v>
      </c>
      <c r="AG5" s="985"/>
      <c r="AH5" s="985"/>
      <c r="AI5" s="985"/>
      <c r="AJ5" s="998"/>
      <c r="AK5" s="985" t="s">
        <v>367</v>
      </c>
      <c r="AL5" s="985"/>
      <c r="AM5" s="985"/>
      <c r="AN5" s="985"/>
      <c r="AO5" s="986"/>
      <c r="AP5" s="984" t="s">
        <v>368</v>
      </c>
      <c r="AQ5" s="985"/>
      <c r="AR5" s="985"/>
      <c r="AS5" s="985"/>
      <c r="AT5" s="986"/>
      <c r="AU5" s="984" t="s">
        <v>369</v>
      </c>
      <c r="AV5" s="985"/>
      <c r="AW5" s="985"/>
      <c r="AX5" s="985"/>
      <c r="AY5" s="998"/>
      <c r="AZ5" s="214"/>
      <c r="BA5" s="214"/>
      <c r="BB5" s="214"/>
      <c r="BC5" s="214"/>
      <c r="BD5" s="214"/>
      <c r="BE5" s="215"/>
      <c r="BF5" s="215"/>
      <c r="BG5" s="215"/>
      <c r="BH5" s="215"/>
      <c r="BI5" s="215"/>
      <c r="BJ5" s="215"/>
      <c r="BK5" s="215"/>
      <c r="BL5" s="215"/>
      <c r="BM5" s="215"/>
      <c r="BN5" s="215"/>
      <c r="BO5" s="215"/>
      <c r="BP5" s="215"/>
      <c r="BQ5" s="978" t="s">
        <v>370</v>
      </c>
      <c r="BR5" s="979"/>
      <c r="BS5" s="979"/>
      <c r="BT5" s="979"/>
      <c r="BU5" s="979"/>
      <c r="BV5" s="979"/>
      <c r="BW5" s="979"/>
      <c r="BX5" s="979"/>
      <c r="BY5" s="979"/>
      <c r="BZ5" s="979"/>
      <c r="CA5" s="979"/>
      <c r="CB5" s="979"/>
      <c r="CC5" s="979"/>
      <c r="CD5" s="979"/>
      <c r="CE5" s="979"/>
      <c r="CF5" s="979"/>
      <c r="CG5" s="980"/>
      <c r="CH5" s="984" t="s">
        <v>371</v>
      </c>
      <c r="CI5" s="985"/>
      <c r="CJ5" s="985"/>
      <c r="CK5" s="985"/>
      <c r="CL5" s="986"/>
      <c r="CM5" s="984" t="s">
        <v>372</v>
      </c>
      <c r="CN5" s="985"/>
      <c r="CO5" s="985"/>
      <c r="CP5" s="985"/>
      <c r="CQ5" s="986"/>
      <c r="CR5" s="984" t="s">
        <v>373</v>
      </c>
      <c r="CS5" s="985"/>
      <c r="CT5" s="985"/>
      <c r="CU5" s="985"/>
      <c r="CV5" s="986"/>
      <c r="CW5" s="984" t="s">
        <v>374</v>
      </c>
      <c r="CX5" s="985"/>
      <c r="CY5" s="985"/>
      <c r="CZ5" s="985"/>
      <c r="DA5" s="986"/>
      <c r="DB5" s="984" t="s">
        <v>375</v>
      </c>
      <c r="DC5" s="985"/>
      <c r="DD5" s="985"/>
      <c r="DE5" s="985"/>
      <c r="DF5" s="986"/>
      <c r="DG5" s="1077" t="s">
        <v>376</v>
      </c>
      <c r="DH5" s="1078"/>
      <c r="DI5" s="1078"/>
      <c r="DJ5" s="1078"/>
      <c r="DK5" s="1079"/>
      <c r="DL5" s="1077" t="s">
        <v>377</v>
      </c>
      <c r="DM5" s="1078"/>
      <c r="DN5" s="1078"/>
      <c r="DO5" s="1078"/>
      <c r="DP5" s="1079"/>
      <c r="DQ5" s="984" t="s">
        <v>378</v>
      </c>
      <c r="DR5" s="985"/>
      <c r="DS5" s="985"/>
      <c r="DT5" s="985"/>
      <c r="DU5" s="986"/>
      <c r="DV5" s="984" t="s">
        <v>369</v>
      </c>
      <c r="DW5" s="985"/>
      <c r="DX5" s="985"/>
      <c r="DY5" s="985"/>
      <c r="DZ5" s="998"/>
      <c r="EA5" s="216"/>
    </row>
    <row r="6" spans="1:131" s="217" customFormat="1" ht="26.25" customHeight="1" thickBot="1">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93"/>
      <c r="AG6" s="988"/>
      <c r="AH6" s="988"/>
      <c r="AI6" s="988"/>
      <c r="AJ6" s="999"/>
      <c r="AK6" s="988"/>
      <c r="AL6" s="988"/>
      <c r="AM6" s="988"/>
      <c r="AN6" s="988"/>
      <c r="AO6" s="989"/>
      <c r="AP6" s="987"/>
      <c r="AQ6" s="988"/>
      <c r="AR6" s="988"/>
      <c r="AS6" s="988"/>
      <c r="AT6" s="989"/>
      <c r="AU6" s="987"/>
      <c r="AV6" s="988"/>
      <c r="AW6" s="988"/>
      <c r="AX6" s="988"/>
      <c r="AY6" s="999"/>
      <c r="AZ6" s="214"/>
      <c r="BA6" s="214"/>
      <c r="BB6" s="214"/>
      <c r="BC6" s="214"/>
      <c r="BD6" s="214"/>
      <c r="BE6" s="215"/>
      <c r="BF6" s="215"/>
      <c r="BG6" s="215"/>
      <c r="BH6" s="215"/>
      <c r="BI6" s="215"/>
      <c r="BJ6" s="215"/>
      <c r="BK6" s="215"/>
      <c r="BL6" s="215"/>
      <c r="BM6" s="215"/>
      <c r="BN6" s="215"/>
      <c r="BO6" s="215"/>
      <c r="BP6" s="215"/>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80"/>
      <c r="DH6" s="1081"/>
      <c r="DI6" s="1081"/>
      <c r="DJ6" s="1081"/>
      <c r="DK6" s="1082"/>
      <c r="DL6" s="1080"/>
      <c r="DM6" s="1081"/>
      <c r="DN6" s="1081"/>
      <c r="DO6" s="1081"/>
      <c r="DP6" s="1082"/>
      <c r="DQ6" s="987"/>
      <c r="DR6" s="988"/>
      <c r="DS6" s="988"/>
      <c r="DT6" s="988"/>
      <c r="DU6" s="989"/>
      <c r="DV6" s="987"/>
      <c r="DW6" s="988"/>
      <c r="DX6" s="988"/>
      <c r="DY6" s="988"/>
      <c r="DZ6" s="999"/>
      <c r="EA6" s="216"/>
    </row>
    <row r="7" spans="1:131" s="217" customFormat="1" ht="26.25" customHeight="1" thickTop="1">
      <c r="A7" s="218">
        <v>1</v>
      </c>
      <c r="B7" s="1029" t="s">
        <v>379</v>
      </c>
      <c r="C7" s="1030"/>
      <c r="D7" s="1030"/>
      <c r="E7" s="1030"/>
      <c r="F7" s="1030"/>
      <c r="G7" s="1030"/>
      <c r="H7" s="1030"/>
      <c r="I7" s="1030"/>
      <c r="J7" s="1030"/>
      <c r="K7" s="1030"/>
      <c r="L7" s="1030"/>
      <c r="M7" s="1030"/>
      <c r="N7" s="1030"/>
      <c r="O7" s="1030"/>
      <c r="P7" s="1031"/>
      <c r="Q7" s="1083">
        <v>5034</v>
      </c>
      <c r="R7" s="1084"/>
      <c r="S7" s="1084"/>
      <c r="T7" s="1084"/>
      <c r="U7" s="1084"/>
      <c r="V7" s="1084">
        <v>4946</v>
      </c>
      <c r="W7" s="1084"/>
      <c r="X7" s="1084"/>
      <c r="Y7" s="1084"/>
      <c r="Z7" s="1084"/>
      <c r="AA7" s="1084">
        <v>88</v>
      </c>
      <c r="AB7" s="1084"/>
      <c r="AC7" s="1084"/>
      <c r="AD7" s="1084"/>
      <c r="AE7" s="1085"/>
      <c r="AF7" s="1086">
        <v>73</v>
      </c>
      <c r="AG7" s="1087"/>
      <c r="AH7" s="1087"/>
      <c r="AI7" s="1087"/>
      <c r="AJ7" s="1088"/>
      <c r="AK7" s="1070">
        <v>42</v>
      </c>
      <c r="AL7" s="1071"/>
      <c r="AM7" s="1071"/>
      <c r="AN7" s="1071"/>
      <c r="AO7" s="1071"/>
      <c r="AP7" s="1071">
        <v>5073</v>
      </c>
      <c r="AQ7" s="1071"/>
      <c r="AR7" s="1071"/>
      <c r="AS7" s="1071"/>
      <c r="AT7" s="1071"/>
      <c r="AU7" s="1072"/>
      <c r="AV7" s="1072"/>
      <c r="AW7" s="1072"/>
      <c r="AX7" s="1072"/>
      <c r="AY7" s="1073"/>
      <c r="AZ7" s="214"/>
      <c r="BA7" s="214"/>
      <c r="BB7" s="214"/>
      <c r="BC7" s="214"/>
      <c r="BD7" s="214"/>
      <c r="BE7" s="215"/>
      <c r="BF7" s="215"/>
      <c r="BG7" s="215"/>
      <c r="BH7" s="215"/>
      <c r="BI7" s="215"/>
      <c r="BJ7" s="215"/>
      <c r="BK7" s="215"/>
      <c r="BL7" s="215"/>
      <c r="BM7" s="215"/>
      <c r="BN7" s="215"/>
      <c r="BO7" s="215"/>
      <c r="BP7" s="215"/>
      <c r="BQ7" s="218">
        <v>1</v>
      </c>
      <c r="BR7" s="219"/>
      <c r="BS7" s="1074" t="s">
        <v>587</v>
      </c>
      <c r="BT7" s="1075"/>
      <c r="BU7" s="1075"/>
      <c r="BV7" s="1075"/>
      <c r="BW7" s="1075"/>
      <c r="BX7" s="1075"/>
      <c r="BY7" s="1075"/>
      <c r="BZ7" s="1075"/>
      <c r="CA7" s="1075"/>
      <c r="CB7" s="1075"/>
      <c r="CC7" s="1075"/>
      <c r="CD7" s="1075"/>
      <c r="CE7" s="1075"/>
      <c r="CF7" s="1075"/>
      <c r="CG7" s="1076"/>
      <c r="CH7" s="1067">
        <v>-5</v>
      </c>
      <c r="CI7" s="1068"/>
      <c r="CJ7" s="1068"/>
      <c r="CK7" s="1068"/>
      <c r="CL7" s="1069"/>
      <c r="CM7" s="1067">
        <v>20</v>
      </c>
      <c r="CN7" s="1068"/>
      <c r="CO7" s="1068"/>
      <c r="CP7" s="1068"/>
      <c r="CQ7" s="1069"/>
      <c r="CR7" s="1067">
        <v>7</v>
      </c>
      <c r="CS7" s="1068"/>
      <c r="CT7" s="1068"/>
      <c r="CU7" s="1068"/>
      <c r="CV7" s="1069"/>
      <c r="CW7" s="1067">
        <v>7</v>
      </c>
      <c r="CX7" s="1068"/>
      <c r="CY7" s="1068"/>
      <c r="CZ7" s="1068"/>
      <c r="DA7" s="1069"/>
      <c r="DB7" s="1067" t="s">
        <v>586</v>
      </c>
      <c r="DC7" s="1068"/>
      <c r="DD7" s="1068"/>
      <c r="DE7" s="1068"/>
      <c r="DF7" s="1069"/>
      <c r="DG7" s="1067" t="s">
        <v>586</v>
      </c>
      <c r="DH7" s="1068"/>
      <c r="DI7" s="1068"/>
      <c r="DJ7" s="1068"/>
      <c r="DK7" s="1069"/>
      <c r="DL7" s="1067" t="s">
        <v>586</v>
      </c>
      <c r="DM7" s="1068"/>
      <c r="DN7" s="1068"/>
      <c r="DO7" s="1068"/>
      <c r="DP7" s="1069"/>
      <c r="DQ7" s="1067" t="s">
        <v>586</v>
      </c>
      <c r="DR7" s="1068"/>
      <c r="DS7" s="1068"/>
      <c r="DT7" s="1068"/>
      <c r="DU7" s="1069"/>
      <c r="DV7" s="1074"/>
      <c r="DW7" s="1075"/>
      <c r="DX7" s="1075"/>
      <c r="DY7" s="1075"/>
      <c r="DZ7" s="1094"/>
      <c r="EA7" s="216"/>
    </row>
    <row r="8" spans="1:131" s="217" customFormat="1" ht="26.25" customHeight="1">
      <c r="A8" s="220">
        <v>2</v>
      </c>
      <c r="B8" s="1016"/>
      <c r="C8" s="1017"/>
      <c r="D8" s="1017"/>
      <c r="E8" s="1017"/>
      <c r="F8" s="1017"/>
      <c r="G8" s="1017"/>
      <c r="H8" s="1017"/>
      <c r="I8" s="1017"/>
      <c r="J8" s="1017"/>
      <c r="K8" s="1017"/>
      <c r="L8" s="1017"/>
      <c r="M8" s="1017"/>
      <c r="N8" s="1017"/>
      <c r="O8" s="1017"/>
      <c r="P8" s="1018"/>
      <c r="Q8" s="1022"/>
      <c r="R8" s="1023"/>
      <c r="S8" s="1023"/>
      <c r="T8" s="1023"/>
      <c r="U8" s="1023"/>
      <c r="V8" s="1023"/>
      <c r="W8" s="1023"/>
      <c r="X8" s="1023"/>
      <c r="Y8" s="1023"/>
      <c r="Z8" s="1023"/>
      <c r="AA8" s="1023"/>
      <c r="AB8" s="1023"/>
      <c r="AC8" s="1023"/>
      <c r="AD8" s="1023"/>
      <c r="AE8" s="1024"/>
      <c r="AF8" s="1000"/>
      <c r="AG8" s="1001"/>
      <c r="AH8" s="1001"/>
      <c r="AI8" s="1001"/>
      <c r="AJ8" s="1002"/>
      <c r="AK8" s="1065"/>
      <c r="AL8" s="1066"/>
      <c r="AM8" s="1066"/>
      <c r="AN8" s="1066"/>
      <c r="AO8" s="1066"/>
      <c r="AP8" s="1066"/>
      <c r="AQ8" s="1066"/>
      <c r="AR8" s="1066"/>
      <c r="AS8" s="1066"/>
      <c r="AT8" s="1066"/>
      <c r="AU8" s="1063"/>
      <c r="AV8" s="1063"/>
      <c r="AW8" s="1063"/>
      <c r="AX8" s="1063"/>
      <c r="AY8" s="1064"/>
      <c r="AZ8" s="214"/>
      <c r="BA8" s="214"/>
      <c r="BB8" s="214"/>
      <c r="BC8" s="214"/>
      <c r="BD8" s="214"/>
      <c r="BE8" s="215"/>
      <c r="BF8" s="215"/>
      <c r="BG8" s="215"/>
      <c r="BH8" s="215"/>
      <c r="BI8" s="215"/>
      <c r="BJ8" s="215"/>
      <c r="BK8" s="215"/>
      <c r="BL8" s="215"/>
      <c r="BM8" s="215"/>
      <c r="BN8" s="215"/>
      <c r="BO8" s="215"/>
      <c r="BP8" s="215"/>
      <c r="BQ8" s="220">
        <v>2</v>
      </c>
      <c r="BR8" s="22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6"/>
    </row>
    <row r="9" spans="1:131" s="217" customFormat="1" ht="26.25" customHeight="1">
      <c r="A9" s="220">
        <v>3</v>
      </c>
      <c r="B9" s="1016"/>
      <c r="C9" s="1017"/>
      <c r="D9" s="1017"/>
      <c r="E9" s="1017"/>
      <c r="F9" s="1017"/>
      <c r="G9" s="1017"/>
      <c r="H9" s="1017"/>
      <c r="I9" s="1017"/>
      <c r="J9" s="1017"/>
      <c r="K9" s="1017"/>
      <c r="L9" s="1017"/>
      <c r="M9" s="1017"/>
      <c r="N9" s="1017"/>
      <c r="O9" s="1017"/>
      <c r="P9" s="1018"/>
      <c r="Q9" s="1022"/>
      <c r="R9" s="1023"/>
      <c r="S9" s="1023"/>
      <c r="T9" s="1023"/>
      <c r="U9" s="1023"/>
      <c r="V9" s="1023"/>
      <c r="W9" s="1023"/>
      <c r="X9" s="1023"/>
      <c r="Y9" s="1023"/>
      <c r="Z9" s="1023"/>
      <c r="AA9" s="1023"/>
      <c r="AB9" s="1023"/>
      <c r="AC9" s="1023"/>
      <c r="AD9" s="1023"/>
      <c r="AE9" s="1024"/>
      <c r="AF9" s="1000"/>
      <c r="AG9" s="1001"/>
      <c r="AH9" s="1001"/>
      <c r="AI9" s="1001"/>
      <c r="AJ9" s="1002"/>
      <c r="AK9" s="1065"/>
      <c r="AL9" s="1066"/>
      <c r="AM9" s="1066"/>
      <c r="AN9" s="1066"/>
      <c r="AO9" s="1066"/>
      <c r="AP9" s="1066"/>
      <c r="AQ9" s="1066"/>
      <c r="AR9" s="1066"/>
      <c r="AS9" s="1066"/>
      <c r="AT9" s="1066"/>
      <c r="AU9" s="1063"/>
      <c r="AV9" s="1063"/>
      <c r="AW9" s="1063"/>
      <c r="AX9" s="1063"/>
      <c r="AY9" s="1064"/>
      <c r="AZ9" s="214"/>
      <c r="BA9" s="214"/>
      <c r="BB9" s="214"/>
      <c r="BC9" s="214"/>
      <c r="BD9" s="214"/>
      <c r="BE9" s="215"/>
      <c r="BF9" s="215"/>
      <c r="BG9" s="215"/>
      <c r="BH9" s="215"/>
      <c r="BI9" s="215"/>
      <c r="BJ9" s="215"/>
      <c r="BK9" s="215"/>
      <c r="BL9" s="215"/>
      <c r="BM9" s="215"/>
      <c r="BN9" s="215"/>
      <c r="BO9" s="215"/>
      <c r="BP9" s="215"/>
      <c r="BQ9" s="220">
        <v>3</v>
      </c>
      <c r="BR9" s="22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6"/>
    </row>
    <row r="10" spans="1:131" s="217" customFormat="1" ht="26.25" customHeight="1">
      <c r="A10" s="220">
        <v>4</v>
      </c>
      <c r="B10" s="1016"/>
      <c r="C10" s="1017"/>
      <c r="D10" s="1017"/>
      <c r="E10" s="1017"/>
      <c r="F10" s="1017"/>
      <c r="G10" s="1017"/>
      <c r="H10" s="1017"/>
      <c r="I10" s="1017"/>
      <c r="J10" s="1017"/>
      <c r="K10" s="1017"/>
      <c r="L10" s="1017"/>
      <c r="M10" s="1017"/>
      <c r="N10" s="1017"/>
      <c r="O10" s="1017"/>
      <c r="P10" s="1018"/>
      <c r="Q10" s="1022"/>
      <c r="R10" s="1023"/>
      <c r="S10" s="1023"/>
      <c r="T10" s="1023"/>
      <c r="U10" s="1023"/>
      <c r="V10" s="1023"/>
      <c r="W10" s="1023"/>
      <c r="X10" s="1023"/>
      <c r="Y10" s="1023"/>
      <c r="Z10" s="1023"/>
      <c r="AA10" s="1023"/>
      <c r="AB10" s="1023"/>
      <c r="AC10" s="1023"/>
      <c r="AD10" s="1023"/>
      <c r="AE10" s="1024"/>
      <c r="AF10" s="1000"/>
      <c r="AG10" s="1001"/>
      <c r="AH10" s="1001"/>
      <c r="AI10" s="1001"/>
      <c r="AJ10" s="1002"/>
      <c r="AK10" s="1065"/>
      <c r="AL10" s="1066"/>
      <c r="AM10" s="1066"/>
      <c r="AN10" s="1066"/>
      <c r="AO10" s="1066"/>
      <c r="AP10" s="1066"/>
      <c r="AQ10" s="1066"/>
      <c r="AR10" s="1066"/>
      <c r="AS10" s="1066"/>
      <c r="AT10" s="1066"/>
      <c r="AU10" s="1063"/>
      <c r="AV10" s="1063"/>
      <c r="AW10" s="1063"/>
      <c r="AX10" s="1063"/>
      <c r="AY10" s="1064"/>
      <c r="AZ10" s="214"/>
      <c r="BA10" s="214"/>
      <c r="BB10" s="214"/>
      <c r="BC10" s="214"/>
      <c r="BD10" s="214"/>
      <c r="BE10" s="215"/>
      <c r="BF10" s="215"/>
      <c r="BG10" s="215"/>
      <c r="BH10" s="215"/>
      <c r="BI10" s="215"/>
      <c r="BJ10" s="215"/>
      <c r="BK10" s="215"/>
      <c r="BL10" s="215"/>
      <c r="BM10" s="215"/>
      <c r="BN10" s="215"/>
      <c r="BO10" s="215"/>
      <c r="BP10" s="215"/>
      <c r="BQ10" s="220">
        <v>4</v>
      </c>
      <c r="BR10" s="22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6"/>
    </row>
    <row r="11" spans="1:131" s="217" customFormat="1" ht="26.25" customHeight="1">
      <c r="A11" s="220">
        <v>5</v>
      </c>
      <c r="B11" s="1016"/>
      <c r="C11" s="1017"/>
      <c r="D11" s="1017"/>
      <c r="E11" s="1017"/>
      <c r="F11" s="1017"/>
      <c r="G11" s="1017"/>
      <c r="H11" s="1017"/>
      <c r="I11" s="1017"/>
      <c r="J11" s="1017"/>
      <c r="K11" s="1017"/>
      <c r="L11" s="1017"/>
      <c r="M11" s="1017"/>
      <c r="N11" s="1017"/>
      <c r="O11" s="1017"/>
      <c r="P11" s="1018"/>
      <c r="Q11" s="1022"/>
      <c r="R11" s="1023"/>
      <c r="S11" s="1023"/>
      <c r="T11" s="1023"/>
      <c r="U11" s="1023"/>
      <c r="V11" s="1023"/>
      <c r="W11" s="1023"/>
      <c r="X11" s="1023"/>
      <c r="Y11" s="1023"/>
      <c r="Z11" s="1023"/>
      <c r="AA11" s="1023"/>
      <c r="AB11" s="1023"/>
      <c r="AC11" s="1023"/>
      <c r="AD11" s="1023"/>
      <c r="AE11" s="1024"/>
      <c r="AF11" s="1000"/>
      <c r="AG11" s="1001"/>
      <c r="AH11" s="1001"/>
      <c r="AI11" s="1001"/>
      <c r="AJ11" s="1002"/>
      <c r="AK11" s="1065"/>
      <c r="AL11" s="1066"/>
      <c r="AM11" s="1066"/>
      <c r="AN11" s="1066"/>
      <c r="AO11" s="1066"/>
      <c r="AP11" s="1066"/>
      <c r="AQ11" s="1066"/>
      <c r="AR11" s="1066"/>
      <c r="AS11" s="1066"/>
      <c r="AT11" s="1066"/>
      <c r="AU11" s="1063"/>
      <c r="AV11" s="1063"/>
      <c r="AW11" s="1063"/>
      <c r="AX11" s="1063"/>
      <c r="AY11" s="1064"/>
      <c r="AZ11" s="214"/>
      <c r="BA11" s="214"/>
      <c r="BB11" s="214"/>
      <c r="BC11" s="214"/>
      <c r="BD11" s="214"/>
      <c r="BE11" s="215"/>
      <c r="BF11" s="215"/>
      <c r="BG11" s="215"/>
      <c r="BH11" s="215"/>
      <c r="BI11" s="215"/>
      <c r="BJ11" s="215"/>
      <c r="BK11" s="215"/>
      <c r="BL11" s="215"/>
      <c r="BM11" s="215"/>
      <c r="BN11" s="215"/>
      <c r="BO11" s="215"/>
      <c r="BP11" s="215"/>
      <c r="BQ11" s="220">
        <v>5</v>
      </c>
      <c r="BR11" s="22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6"/>
    </row>
    <row r="12" spans="1:131" s="217" customFormat="1" ht="26.25" customHeight="1">
      <c r="A12" s="220">
        <v>6</v>
      </c>
      <c r="B12" s="1016"/>
      <c r="C12" s="1017"/>
      <c r="D12" s="1017"/>
      <c r="E12" s="1017"/>
      <c r="F12" s="1017"/>
      <c r="G12" s="1017"/>
      <c r="H12" s="1017"/>
      <c r="I12" s="1017"/>
      <c r="J12" s="1017"/>
      <c r="K12" s="1017"/>
      <c r="L12" s="1017"/>
      <c r="M12" s="1017"/>
      <c r="N12" s="1017"/>
      <c r="O12" s="1017"/>
      <c r="P12" s="1018"/>
      <c r="Q12" s="1022"/>
      <c r="R12" s="1023"/>
      <c r="S12" s="1023"/>
      <c r="T12" s="1023"/>
      <c r="U12" s="1023"/>
      <c r="V12" s="1023"/>
      <c r="W12" s="1023"/>
      <c r="X12" s="1023"/>
      <c r="Y12" s="1023"/>
      <c r="Z12" s="1023"/>
      <c r="AA12" s="1023"/>
      <c r="AB12" s="1023"/>
      <c r="AC12" s="1023"/>
      <c r="AD12" s="1023"/>
      <c r="AE12" s="1024"/>
      <c r="AF12" s="1000"/>
      <c r="AG12" s="1001"/>
      <c r="AH12" s="1001"/>
      <c r="AI12" s="1001"/>
      <c r="AJ12" s="1002"/>
      <c r="AK12" s="1065"/>
      <c r="AL12" s="1066"/>
      <c r="AM12" s="1066"/>
      <c r="AN12" s="1066"/>
      <c r="AO12" s="1066"/>
      <c r="AP12" s="1066"/>
      <c r="AQ12" s="1066"/>
      <c r="AR12" s="1066"/>
      <c r="AS12" s="1066"/>
      <c r="AT12" s="1066"/>
      <c r="AU12" s="1063"/>
      <c r="AV12" s="1063"/>
      <c r="AW12" s="1063"/>
      <c r="AX12" s="1063"/>
      <c r="AY12" s="1064"/>
      <c r="AZ12" s="214"/>
      <c r="BA12" s="214"/>
      <c r="BB12" s="214"/>
      <c r="BC12" s="214"/>
      <c r="BD12" s="214"/>
      <c r="BE12" s="215"/>
      <c r="BF12" s="215"/>
      <c r="BG12" s="215"/>
      <c r="BH12" s="215"/>
      <c r="BI12" s="215"/>
      <c r="BJ12" s="215"/>
      <c r="BK12" s="215"/>
      <c r="BL12" s="215"/>
      <c r="BM12" s="215"/>
      <c r="BN12" s="215"/>
      <c r="BO12" s="215"/>
      <c r="BP12" s="215"/>
      <c r="BQ12" s="220">
        <v>6</v>
      </c>
      <c r="BR12" s="22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6"/>
    </row>
    <row r="13" spans="1:131" s="217" customFormat="1" ht="26.25" customHeight="1">
      <c r="A13" s="220">
        <v>7</v>
      </c>
      <c r="B13" s="1016"/>
      <c r="C13" s="1017"/>
      <c r="D13" s="1017"/>
      <c r="E13" s="1017"/>
      <c r="F13" s="1017"/>
      <c r="G13" s="1017"/>
      <c r="H13" s="1017"/>
      <c r="I13" s="1017"/>
      <c r="J13" s="1017"/>
      <c r="K13" s="1017"/>
      <c r="L13" s="1017"/>
      <c r="M13" s="1017"/>
      <c r="N13" s="1017"/>
      <c r="O13" s="1017"/>
      <c r="P13" s="1018"/>
      <c r="Q13" s="1022"/>
      <c r="R13" s="1023"/>
      <c r="S13" s="1023"/>
      <c r="T13" s="1023"/>
      <c r="U13" s="1023"/>
      <c r="V13" s="1023"/>
      <c r="W13" s="1023"/>
      <c r="X13" s="1023"/>
      <c r="Y13" s="1023"/>
      <c r="Z13" s="1023"/>
      <c r="AA13" s="1023"/>
      <c r="AB13" s="1023"/>
      <c r="AC13" s="1023"/>
      <c r="AD13" s="1023"/>
      <c r="AE13" s="1024"/>
      <c r="AF13" s="1000"/>
      <c r="AG13" s="1001"/>
      <c r="AH13" s="1001"/>
      <c r="AI13" s="1001"/>
      <c r="AJ13" s="1002"/>
      <c r="AK13" s="1065"/>
      <c r="AL13" s="1066"/>
      <c r="AM13" s="1066"/>
      <c r="AN13" s="1066"/>
      <c r="AO13" s="1066"/>
      <c r="AP13" s="1066"/>
      <c r="AQ13" s="1066"/>
      <c r="AR13" s="1066"/>
      <c r="AS13" s="1066"/>
      <c r="AT13" s="1066"/>
      <c r="AU13" s="1063"/>
      <c r="AV13" s="1063"/>
      <c r="AW13" s="1063"/>
      <c r="AX13" s="1063"/>
      <c r="AY13" s="1064"/>
      <c r="AZ13" s="214"/>
      <c r="BA13" s="214"/>
      <c r="BB13" s="214"/>
      <c r="BC13" s="214"/>
      <c r="BD13" s="214"/>
      <c r="BE13" s="215"/>
      <c r="BF13" s="215"/>
      <c r="BG13" s="215"/>
      <c r="BH13" s="215"/>
      <c r="BI13" s="215"/>
      <c r="BJ13" s="215"/>
      <c r="BK13" s="215"/>
      <c r="BL13" s="215"/>
      <c r="BM13" s="215"/>
      <c r="BN13" s="215"/>
      <c r="BO13" s="215"/>
      <c r="BP13" s="215"/>
      <c r="BQ13" s="220">
        <v>7</v>
      </c>
      <c r="BR13" s="22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6"/>
    </row>
    <row r="14" spans="1:131" s="217" customFormat="1" ht="26.25" customHeight="1">
      <c r="A14" s="220">
        <v>8</v>
      </c>
      <c r="B14" s="1016"/>
      <c r="C14" s="1017"/>
      <c r="D14" s="1017"/>
      <c r="E14" s="1017"/>
      <c r="F14" s="1017"/>
      <c r="G14" s="1017"/>
      <c r="H14" s="1017"/>
      <c r="I14" s="1017"/>
      <c r="J14" s="1017"/>
      <c r="K14" s="1017"/>
      <c r="L14" s="1017"/>
      <c r="M14" s="1017"/>
      <c r="N14" s="1017"/>
      <c r="O14" s="1017"/>
      <c r="P14" s="1018"/>
      <c r="Q14" s="1022"/>
      <c r="R14" s="1023"/>
      <c r="S14" s="1023"/>
      <c r="T14" s="1023"/>
      <c r="U14" s="1023"/>
      <c r="V14" s="1023"/>
      <c r="W14" s="1023"/>
      <c r="X14" s="1023"/>
      <c r="Y14" s="1023"/>
      <c r="Z14" s="1023"/>
      <c r="AA14" s="1023"/>
      <c r="AB14" s="1023"/>
      <c r="AC14" s="1023"/>
      <c r="AD14" s="1023"/>
      <c r="AE14" s="1024"/>
      <c r="AF14" s="1000"/>
      <c r="AG14" s="1001"/>
      <c r="AH14" s="1001"/>
      <c r="AI14" s="1001"/>
      <c r="AJ14" s="1002"/>
      <c r="AK14" s="1065"/>
      <c r="AL14" s="1066"/>
      <c r="AM14" s="1066"/>
      <c r="AN14" s="1066"/>
      <c r="AO14" s="1066"/>
      <c r="AP14" s="1066"/>
      <c r="AQ14" s="1066"/>
      <c r="AR14" s="1066"/>
      <c r="AS14" s="1066"/>
      <c r="AT14" s="1066"/>
      <c r="AU14" s="1063"/>
      <c r="AV14" s="1063"/>
      <c r="AW14" s="1063"/>
      <c r="AX14" s="1063"/>
      <c r="AY14" s="1064"/>
      <c r="AZ14" s="214"/>
      <c r="BA14" s="214"/>
      <c r="BB14" s="214"/>
      <c r="BC14" s="214"/>
      <c r="BD14" s="214"/>
      <c r="BE14" s="215"/>
      <c r="BF14" s="215"/>
      <c r="BG14" s="215"/>
      <c r="BH14" s="215"/>
      <c r="BI14" s="215"/>
      <c r="BJ14" s="215"/>
      <c r="BK14" s="215"/>
      <c r="BL14" s="215"/>
      <c r="BM14" s="215"/>
      <c r="BN14" s="215"/>
      <c r="BO14" s="215"/>
      <c r="BP14" s="215"/>
      <c r="BQ14" s="220">
        <v>8</v>
      </c>
      <c r="BR14" s="22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6"/>
    </row>
    <row r="15" spans="1:131" s="217" customFormat="1" ht="26.25" customHeight="1">
      <c r="A15" s="220">
        <v>9</v>
      </c>
      <c r="B15" s="1016"/>
      <c r="C15" s="1017"/>
      <c r="D15" s="1017"/>
      <c r="E15" s="1017"/>
      <c r="F15" s="1017"/>
      <c r="G15" s="1017"/>
      <c r="H15" s="1017"/>
      <c r="I15" s="1017"/>
      <c r="J15" s="1017"/>
      <c r="K15" s="1017"/>
      <c r="L15" s="1017"/>
      <c r="M15" s="1017"/>
      <c r="N15" s="1017"/>
      <c r="O15" s="1017"/>
      <c r="P15" s="1018"/>
      <c r="Q15" s="1022"/>
      <c r="R15" s="1023"/>
      <c r="S15" s="1023"/>
      <c r="T15" s="1023"/>
      <c r="U15" s="1023"/>
      <c r="V15" s="1023"/>
      <c r="W15" s="1023"/>
      <c r="X15" s="1023"/>
      <c r="Y15" s="1023"/>
      <c r="Z15" s="1023"/>
      <c r="AA15" s="1023"/>
      <c r="AB15" s="1023"/>
      <c r="AC15" s="1023"/>
      <c r="AD15" s="1023"/>
      <c r="AE15" s="1024"/>
      <c r="AF15" s="1000"/>
      <c r="AG15" s="1001"/>
      <c r="AH15" s="1001"/>
      <c r="AI15" s="1001"/>
      <c r="AJ15" s="1002"/>
      <c r="AK15" s="1065"/>
      <c r="AL15" s="1066"/>
      <c r="AM15" s="1066"/>
      <c r="AN15" s="1066"/>
      <c r="AO15" s="1066"/>
      <c r="AP15" s="1066"/>
      <c r="AQ15" s="1066"/>
      <c r="AR15" s="1066"/>
      <c r="AS15" s="1066"/>
      <c r="AT15" s="1066"/>
      <c r="AU15" s="1063"/>
      <c r="AV15" s="1063"/>
      <c r="AW15" s="1063"/>
      <c r="AX15" s="1063"/>
      <c r="AY15" s="1064"/>
      <c r="AZ15" s="214"/>
      <c r="BA15" s="214"/>
      <c r="BB15" s="214"/>
      <c r="BC15" s="214"/>
      <c r="BD15" s="214"/>
      <c r="BE15" s="215"/>
      <c r="BF15" s="215"/>
      <c r="BG15" s="215"/>
      <c r="BH15" s="215"/>
      <c r="BI15" s="215"/>
      <c r="BJ15" s="215"/>
      <c r="BK15" s="215"/>
      <c r="BL15" s="215"/>
      <c r="BM15" s="215"/>
      <c r="BN15" s="215"/>
      <c r="BO15" s="215"/>
      <c r="BP15" s="215"/>
      <c r="BQ15" s="220">
        <v>9</v>
      </c>
      <c r="BR15" s="22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6"/>
    </row>
    <row r="16" spans="1:131" s="217" customFormat="1" ht="26.25" customHeight="1">
      <c r="A16" s="220">
        <v>10</v>
      </c>
      <c r="B16" s="1016"/>
      <c r="C16" s="1017"/>
      <c r="D16" s="1017"/>
      <c r="E16" s="1017"/>
      <c r="F16" s="1017"/>
      <c r="G16" s="1017"/>
      <c r="H16" s="1017"/>
      <c r="I16" s="1017"/>
      <c r="J16" s="1017"/>
      <c r="K16" s="1017"/>
      <c r="L16" s="1017"/>
      <c r="M16" s="1017"/>
      <c r="N16" s="1017"/>
      <c r="O16" s="1017"/>
      <c r="P16" s="1018"/>
      <c r="Q16" s="1022"/>
      <c r="R16" s="1023"/>
      <c r="S16" s="1023"/>
      <c r="T16" s="1023"/>
      <c r="U16" s="1023"/>
      <c r="V16" s="1023"/>
      <c r="W16" s="1023"/>
      <c r="X16" s="1023"/>
      <c r="Y16" s="1023"/>
      <c r="Z16" s="1023"/>
      <c r="AA16" s="1023"/>
      <c r="AB16" s="1023"/>
      <c r="AC16" s="1023"/>
      <c r="AD16" s="1023"/>
      <c r="AE16" s="1024"/>
      <c r="AF16" s="1000"/>
      <c r="AG16" s="1001"/>
      <c r="AH16" s="1001"/>
      <c r="AI16" s="1001"/>
      <c r="AJ16" s="1002"/>
      <c r="AK16" s="1065"/>
      <c r="AL16" s="1066"/>
      <c r="AM16" s="1066"/>
      <c r="AN16" s="1066"/>
      <c r="AO16" s="1066"/>
      <c r="AP16" s="1066"/>
      <c r="AQ16" s="1066"/>
      <c r="AR16" s="1066"/>
      <c r="AS16" s="1066"/>
      <c r="AT16" s="1066"/>
      <c r="AU16" s="1063"/>
      <c r="AV16" s="1063"/>
      <c r="AW16" s="1063"/>
      <c r="AX16" s="1063"/>
      <c r="AY16" s="1064"/>
      <c r="AZ16" s="214"/>
      <c r="BA16" s="214"/>
      <c r="BB16" s="214"/>
      <c r="BC16" s="214"/>
      <c r="BD16" s="214"/>
      <c r="BE16" s="215"/>
      <c r="BF16" s="215"/>
      <c r="BG16" s="215"/>
      <c r="BH16" s="215"/>
      <c r="BI16" s="215"/>
      <c r="BJ16" s="215"/>
      <c r="BK16" s="215"/>
      <c r="BL16" s="215"/>
      <c r="BM16" s="215"/>
      <c r="BN16" s="215"/>
      <c r="BO16" s="215"/>
      <c r="BP16" s="215"/>
      <c r="BQ16" s="220">
        <v>10</v>
      </c>
      <c r="BR16" s="22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6"/>
    </row>
    <row r="17" spans="1:131" s="217" customFormat="1" ht="26.25" customHeight="1">
      <c r="A17" s="220">
        <v>11</v>
      </c>
      <c r="B17" s="1016"/>
      <c r="C17" s="1017"/>
      <c r="D17" s="1017"/>
      <c r="E17" s="1017"/>
      <c r="F17" s="1017"/>
      <c r="G17" s="1017"/>
      <c r="H17" s="1017"/>
      <c r="I17" s="1017"/>
      <c r="J17" s="1017"/>
      <c r="K17" s="1017"/>
      <c r="L17" s="1017"/>
      <c r="M17" s="1017"/>
      <c r="N17" s="1017"/>
      <c r="O17" s="1017"/>
      <c r="P17" s="1018"/>
      <c r="Q17" s="1022"/>
      <c r="R17" s="1023"/>
      <c r="S17" s="1023"/>
      <c r="T17" s="1023"/>
      <c r="U17" s="1023"/>
      <c r="V17" s="1023"/>
      <c r="W17" s="1023"/>
      <c r="X17" s="1023"/>
      <c r="Y17" s="1023"/>
      <c r="Z17" s="1023"/>
      <c r="AA17" s="1023"/>
      <c r="AB17" s="1023"/>
      <c r="AC17" s="1023"/>
      <c r="AD17" s="1023"/>
      <c r="AE17" s="1024"/>
      <c r="AF17" s="1000"/>
      <c r="AG17" s="1001"/>
      <c r="AH17" s="1001"/>
      <c r="AI17" s="1001"/>
      <c r="AJ17" s="1002"/>
      <c r="AK17" s="1065"/>
      <c r="AL17" s="1066"/>
      <c r="AM17" s="1066"/>
      <c r="AN17" s="1066"/>
      <c r="AO17" s="1066"/>
      <c r="AP17" s="1066"/>
      <c r="AQ17" s="1066"/>
      <c r="AR17" s="1066"/>
      <c r="AS17" s="1066"/>
      <c r="AT17" s="1066"/>
      <c r="AU17" s="1063"/>
      <c r="AV17" s="1063"/>
      <c r="AW17" s="1063"/>
      <c r="AX17" s="1063"/>
      <c r="AY17" s="1064"/>
      <c r="AZ17" s="214"/>
      <c r="BA17" s="214"/>
      <c r="BB17" s="214"/>
      <c r="BC17" s="214"/>
      <c r="BD17" s="214"/>
      <c r="BE17" s="215"/>
      <c r="BF17" s="215"/>
      <c r="BG17" s="215"/>
      <c r="BH17" s="215"/>
      <c r="BI17" s="215"/>
      <c r="BJ17" s="215"/>
      <c r="BK17" s="215"/>
      <c r="BL17" s="215"/>
      <c r="BM17" s="215"/>
      <c r="BN17" s="215"/>
      <c r="BO17" s="215"/>
      <c r="BP17" s="215"/>
      <c r="BQ17" s="220">
        <v>11</v>
      </c>
      <c r="BR17" s="22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6"/>
    </row>
    <row r="18" spans="1:131" s="217" customFormat="1" ht="26.25" customHeight="1">
      <c r="A18" s="220">
        <v>12</v>
      </c>
      <c r="B18" s="1016"/>
      <c r="C18" s="1017"/>
      <c r="D18" s="1017"/>
      <c r="E18" s="1017"/>
      <c r="F18" s="1017"/>
      <c r="G18" s="1017"/>
      <c r="H18" s="1017"/>
      <c r="I18" s="1017"/>
      <c r="J18" s="1017"/>
      <c r="K18" s="1017"/>
      <c r="L18" s="1017"/>
      <c r="M18" s="1017"/>
      <c r="N18" s="1017"/>
      <c r="O18" s="1017"/>
      <c r="P18" s="1018"/>
      <c r="Q18" s="1022"/>
      <c r="R18" s="1023"/>
      <c r="S18" s="1023"/>
      <c r="T18" s="1023"/>
      <c r="U18" s="1023"/>
      <c r="V18" s="1023"/>
      <c r="W18" s="1023"/>
      <c r="X18" s="1023"/>
      <c r="Y18" s="1023"/>
      <c r="Z18" s="1023"/>
      <c r="AA18" s="1023"/>
      <c r="AB18" s="1023"/>
      <c r="AC18" s="1023"/>
      <c r="AD18" s="1023"/>
      <c r="AE18" s="1024"/>
      <c r="AF18" s="1000"/>
      <c r="AG18" s="1001"/>
      <c r="AH18" s="1001"/>
      <c r="AI18" s="1001"/>
      <c r="AJ18" s="1002"/>
      <c r="AK18" s="1065"/>
      <c r="AL18" s="1066"/>
      <c r="AM18" s="1066"/>
      <c r="AN18" s="1066"/>
      <c r="AO18" s="1066"/>
      <c r="AP18" s="1066"/>
      <c r="AQ18" s="1066"/>
      <c r="AR18" s="1066"/>
      <c r="AS18" s="1066"/>
      <c r="AT18" s="1066"/>
      <c r="AU18" s="1063"/>
      <c r="AV18" s="1063"/>
      <c r="AW18" s="1063"/>
      <c r="AX18" s="1063"/>
      <c r="AY18" s="1064"/>
      <c r="AZ18" s="214"/>
      <c r="BA18" s="214"/>
      <c r="BB18" s="214"/>
      <c r="BC18" s="214"/>
      <c r="BD18" s="214"/>
      <c r="BE18" s="215"/>
      <c r="BF18" s="215"/>
      <c r="BG18" s="215"/>
      <c r="BH18" s="215"/>
      <c r="BI18" s="215"/>
      <c r="BJ18" s="215"/>
      <c r="BK18" s="215"/>
      <c r="BL18" s="215"/>
      <c r="BM18" s="215"/>
      <c r="BN18" s="215"/>
      <c r="BO18" s="215"/>
      <c r="BP18" s="215"/>
      <c r="BQ18" s="220">
        <v>12</v>
      </c>
      <c r="BR18" s="22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6"/>
    </row>
    <row r="19" spans="1:131" s="217" customFormat="1" ht="26.25" customHeight="1">
      <c r="A19" s="220">
        <v>13</v>
      </c>
      <c r="B19" s="1016"/>
      <c r="C19" s="1017"/>
      <c r="D19" s="1017"/>
      <c r="E19" s="1017"/>
      <c r="F19" s="1017"/>
      <c r="G19" s="1017"/>
      <c r="H19" s="1017"/>
      <c r="I19" s="1017"/>
      <c r="J19" s="1017"/>
      <c r="K19" s="1017"/>
      <c r="L19" s="1017"/>
      <c r="M19" s="1017"/>
      <c r="N19" s="1017"/>
      <c r="O19" s="1017"/>
      <c r="P19" s="1018"/>
      <c r="Q19" s="1022"/>
      <c r="R19" s="1023"/>
      <c r="S19" s="1023"/>
      <c r="T19" s="1023"/>
      <c r="U19" s="1023"/>
      <c r="V19" s="1023"/>
      <c r="W19" s="1023"/>
      <c r="X19" s="1023"/>
      <c r="Y19" s="1023"/>
      <c r="Z19" s="1023"/>
      <c r="AA19" s="1023"/>
      <c r="AB19" s="1023"/>
      <c r="AC19" s="1023"/>
      <c r="AD19" s="1023"/>
      <c r="AE19" s="1024"/>
      <c r="AF19" s="1000"/>
      <c r="AG19" s="1001"/>
      <c r="AH19" s="1001"/>
      <c r="AI19" s="1001"/>
      <c r="AJ19" s="1002"/>
      <c r="AK19" s="1065"/>
      <c r="AL19" s="1066"/>
      <c r="AM19" s="1066"/>
      <c r="AN19" s="1066"/>
      <c r="AO19" s="1066"/>
      <c r="AP19" s="1066"/>
      <c r="AQ19" s="1066"/>
      <c r="AR19" s="1066"/>
      <c r="AS19" s="1066"/>
      <c r="AT19" s="1066"/>
      <c r="AU19" s="1063"/>
      <c r="AV19" s="1063"/>
      <c r="AW19" s="1063"/>
      <c r="AX19" s="1063"/>
      <c r="AY19" s="1064"/>
      <c r="AZ19" s="214"/>
      <c r="BA19" s="214"/>
      <c r="BB19" s="214"/>
      <c r="BC19" s="214"/>
      <c r="BD19" s="214"/>
      <c r="BE19" s="215"/>
      <c r="BF19" s="215"/>
      <c r="BG19" s="215"/>
      <c r="BH19" s="215"/>
      <c r="BI19" s="215"/>
      <c r="BJ19" s="215"/>
      <c r="BK19" s="215"/>
      <c r="BL19" s="215"/>
      <c r="BM19" s="215"/>
      <c r="BN19" s="215"/>
      <c r="BO19" s="215"/>
      <c r="BP19" s="215"/>
      <c r="BQ19" s="220">
        <v>13</v>
      </c>
      <c r="BR19" s="22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6"/>
    </row>
    <row r="20" spans="1:131" s="217" customFormat="1" ht="26.25" customHeight="1">
      <c r="A20" s="220">
        <v>14</v>
      </c>
      <c r="B20" s="1016"/>
      <c r="C20" s="1017"/>
      <c r="D20" s="1017"/>
      <c r="E20" s="1017"/>
      <c r="F20" s="1017"/>
      <c r="G20" s="1017"/>
      <c r="H20" s="1017"/>
      <c r="I20" s="1017"/>
      <c r="J20" s="1017"/>
      <c r="K20" s="1017"/>
      <c r="L20" s="1017"/>
      <c r="M20" s="1017"/>
      <c r="N20" s="1017"/>
      <c r="O20" s="1017"/>
      <c r="P20" s="1018"/>
      <c r="Q20" s="1022"/>
      <c r="R20" s="1023"/>
      <c r="S20" s="1023"/>
      <c r="T20" s="1023"/>
      <c r="U20" s="1023"/>
      <c r="V20" s="1023"/>
      <c r="W20" s="1023"/>
      <c r="X20" s="1023"/>
      <c r="Y20" s="1023"/>
      <c r="Z20" s="1023"/>
      <c r="AA20" s="1023"/>
      <c r="AB20" s="1023"/>
      <c r="AC20" s="1023"/>
      <c r="AD20" s="1023"/>
      <c r="AE20" s="1024"/>
      <c r="AF20" s="1000"/>
      <c r="AG20" s="1001"/>
      <c r="AH20" s="1001"/>
      <c r="AI20" s="1001"/>
      <c r="AJ20" s="1002"/>
      <c r="AK20" s="1065"/>
      <c r="AL20" s="1066"/>
      <c r="AM20" s="1066"/>
      <c r="AN20" s="1066"/>
      <c r="AO20" s="1066"/>
      <c r="AP20" s="1066"/>
      <c r="AQ20" s="1066"/>
      <c r="AR20" s="1066"/>
      <c r="AS20" s="1066"/>
      <c r="AT20" s="1066"/>
      <c r="AU20" s="1063"/>
      <c r="AV20" s="1063"/>
      <c r="AW20" s="1063"/>
      <c r="AX20" s="1063"/>
      <c r="AY20" s="1064"/>
      <c r="AZ20" s="214"/>
      <c r="BA20" s="214"/>
      <c r="BB20" s="214"/>
      <c r="BC20" s="214"/>
      <c r="BD20" s="214"/>
      <c r="BE20" s="215"/>
      <c r="BF20" s="215"/>
      <c r="BG20" s="215"/>
      <c r="BH20" s="215"/>
      <c r="BI20" s="215"/>
      <c r="BJ20" s="215"/>
      <c r="BK20" s="215"/>
      <c r="BL20" s="215"/>
      <c r="BM20" s="215"/>
      <c r="BN20" s="215"/>
      <c r="BO20" s="215"/>
      <c r="BP20" s="215"/>
      <c r="BQ20" s="220">
        <v>14</v>
      </c>
      <c r="BR20" s="22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6"/>
    </row>
    <row r="21" spans="1:131" s="217" customFormat="1" ht="26.25" customHeight="1" thickBot="1">
      <c r="A21" s="220">
        <v>15</v>
      </c>
      <c r="B21" s="1016"/>
      <c r="C21" s="1017"/>
      <c r="D21" s="1017"/>
      <c r="E21" s="1017"/>
      <c r="F21" s="1017"/>
      <c r="G21" s="1017"/>
      <c r="H21" s="1017"/>
      <c r="I21" s="1017"/>
      <c r="J21" s="1017"/>
      <c r="K21" s="1017"/>
      <c r="L21" s="1017"/>
      <c r="M21" s="1017"/>
      <c r="N21" s="1017"/>
      <c r="O21" s="1017"/>
      <c r="P21" s="1018"/>
      <c r="Q21" s="1022"/>
      <c r="R21" s="1023"/>
      <c r="S21" s="1023"/>
      <c r="T21" s="1023"/>
      <c r="U21" s="1023"/>
      <c r="V21" s="1023"/>
      <c r="W21" s="1023"/>
      <c r="X21" s="1023"/>
      <c r="Y21" s="1023"/>
      <c r="Z21" s="1023"/>
      <c r="AA21" s="1023"/>
      <c r="AB21" s="1023"/>
      <c r="AC21" s="1023"/>
      <c r="AD21" s="1023"/>
      <c r="AE21" s="1024"/>
      <c r="AF21" s="1000"/>
      <c r="AG21" s="1001"/>
      <c r="AH21" s="1001"/>
      <c r="AI21" s="1001"/>
      <c r="AJ21" s="1002"/>
      <c r="AK21" s="1065"/>
      <c r="AL21" s="1066"/>
      <c r="AM21" s="1066"/>
      <c r="AN21" s="1066"/>
      <c r="AO21" s="1066"/>
      <c r="AP21" s="1066"/>
      <c r="AQ21" s="1066"/>
      <c r="AR21" s="1066"/>
      <c r="AS21" s="1066"/>
      <c r="AT21" s="1066"/>
      <c r="AU21" s="1063"/>
      <c r="AV21" s="1063"/>
      <c r="AW21" s="1063"/>
      <c r="AX21" s="1063"/>
      <c r="AY21" s="1064"/>
      <c r="AZ21" s="214"/>
      <c r="BA21" s="214"/>
      <c r="BB21" s="214"/>
      <c r="BC21" s="214"/>
      <c r="BD21" s="214"/>
      <c r="BE21" s="215"/>
      <c r="BF21" s="215"/>
      <c r="BG21" s="215"/>
      <c r="BH21" s="215"/>
      <c r="BI21" s="215"/>
      <c r="BJ21" s="215"/>
      <c r="BK21" s="215"/>
      <c r="BL21" s="215"/>
      <c r="BM21" s="215"/>
      <c r="BN21" s="215"/>
      <c r="BO21" s="215"/>
      <c r="BP21" s="215"/>
      <c r="BQ21" s="220">
        <v>15</v>
      </c>
      <c r="BR21" s="22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6"/>
    </row>
    <row r="22" spans="1:131" s="217" customFormat="1" ht="26.25" customHeight="1">
      <c r="A22" s="220">
        <v>16</v>
      </c>
      <c r="B22" s="1016"/>
      <c r="C22" s="1017"/>
      <c r="D22" s="1017"/>
      <c r="E22" s="1017"/>
      <c r="F22" s="1017"/>
      <c r="G22" s="1017"/>
      <c r="H22" s="1017"/>
      <c r="I22" s="1017"/>
      <c r="J22" s="1017"/>
      <c r="K22" s="1017"/>
      <c r="L22" s="1017"/>
      <c r="M22" s="1017"/>
      <c r="N22" s="1017"/>
      <c r="O22" s="1017"/>
      <c r="P22" s="1018"/>
      <c r="Q22" s="1060"/>
      <c r="R22" s="1061"/>
      <c r="S22" s="1061"/>
      <c r="T22" s="1061"/>
      <c r="U22" s="1061"/>
      <c r="V22" s="1061"/>
      <c r="W22" s="1061"/>
      <c r="X22" s="1061"/>
      <c r="Y22" s="1061"/>
      <c r="Z22" s="1061"/>
      <c r="AA22" s="1061"/>
      <c r="AB22" s="1061"/>
      <c r="AC22" s="1061"/>
      <c r="AD22" s="1061"/>
      <c r="AE22" s="1062"/>
      <c r="AF22" s="1000"/>
      <c r="AG22" s="1001"/>
      <c r="AH22" s="1001"/>
      <c r="AI22" s="1001"/>
      <c r="AJ22" s="1002"/>
      <c r="AK22" s="1056"/>
      <c r="AL22" s="1057"/>
      <c r="AM22" s="1057"/>
      <c r="AN22" s="1057"/>
      <c r="AO22" s="1057"/>
      <c r="AP22" s="1057"/>
      <c r="AQ22" s="1057"/>
      <c r="AR22" s="1057"/>
      <c r="AS22" s="1057"/>
      <c r="AT22" s="1057"/>
      <c r="AU22" s="1058"/>
      <c r="AV22" s="1058"/>
      <c r="AW22" s="1058"/>
      <c r="AX22" s="1058"/>
      <c r="AY22" s="1059"/>
      <c r="AZ22" s="1014" t="s">
        <v>380</v>
      </c>
      <c r="BA22" s="1014"/>
      <c r="BB22" s="1014"/>
      <c r="BC22" s="1014"/>
      <c r="BD22" s="1015"/>
      <c r="BE22" s="215"/>
      <c r="BF22" s="215"/>
      <c r="BG22" s="215"/>
      <c r="BH22" s="215"/>
      <c r="BI22" s="215"/>
      <c r="BJ22" s="215"/>
      <c r="BK22" s="215"/>
      <c r="BL22" s="215"/>
      <c r="BM22" s="215"/>
      <c r="BN22" s="215"/>
      <c r="BO22" s="215"/>
      <c r="BP22" s="215"/>
      <c r="BQ22" s="220">
        <v>16</v>
      </c>
      <c r="BR22" s="22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6"/>
    </row>
    <row r="23" spans="1:131" s="217" customFormat="1" ht="26.25" customHeight="1" thickBot="1">
      <c r="A23" s="222" t="s">
        <v>381</v>
      </c>
      <c r="B23" s="920" t="s">
        <v>382</v>
      </c>
      <c r="C23" s="921"/>
      <c r="D23" s="921"/>
      <c r="E23" s="921"/>
      <c r="F23" s="921"/>
      <c r="G23" s="921"/>
      <c r="H23" s="921"/>
      <c r="I23" s="921"/>
      <c r="J23" s="921"/>
      <c r="K23" s="921"/>
      <c r="L23" s="921"/>
      <c r="M23" s="921"/>
      <c r="N23" s="921"/>
      <c r="O23" s="921"/>
      <c r="P23" s="931"/>
      <c r="Q23" s="1047">
        <v>5034</v>
      </c>
      <c r="R23" s="1048"/>
      <c r="S23" s="1048"/>
      <c r="T23" s="1048"/>
      <c r="U23" s="1048"/>
      <c r="V23" s="1048">
        <v>4946</v>
      </c>
      <c r="W23" s="1048"/>
      <c r="X23" s="1048"/>
      <c r="Y23" s="1048"/>
      <c r="Z23" s="1048"/>
      <c r="AA23" s="1048">
        <v>88</v>
      </c>
      <c r="AB23" s="1048"/>
      <c r="AC23" s="1048"/>
      <c r="AD23" s="1048"/>
      <c r="AE23" s="1049"/>
      <c r="AF23" s="1050">
        <v>73</v>
      </c>
      <c r="AG23" s="1048"/>
      <c r="AH23" s="1048"/>
      <c r="AI23" s="1048"/>
      <c r="AJ23" s="1051"/>
      <c r="AK23" s="1052"/>
      <c r="AL23" s="1053"/>
      <c r="AM23" s="1053"/>
      <c r="AN23" s="1053"/>
      <c r="AO23" s="1053"/>
      <c r="AP23" s="1048">
        <v>5073</v>
      </c>
      <c r="AQ23" s="1048"/>
      <c r="AR23" s="1048"/>
      <c r="AS23" s="1048"/>
      <c r="AT23" s="1048"/>
      <c r="AU23" s="1054"/>
      <c r="AV23" s="1054"/>
      <c r="AW23" s="1054"/>
      <c r="AX23" s="1054"/>
      <c r="AY23" s="1055"/>
      <c r="AZ23" s="1044" t="s">
        <v>383</v>
      </c>
      <c r="BA23" s="1045"/>
      <c r="BB23" s="1045"/>
      <c r="BC23" s="1045"/>
      <c r="BD23" s="1046"/>
      <c r="BE23" s="215"/>
      <c r="BF23" s="215"/>
      <c r="BG23" s="215"/>
      <c r="BH23" s="215"/>
      <c r="BI23" s="215"/>
      <c r="BJ23" s="215"/>
      <c r="BK23" s="215"/>
      <c r="BL23" s="215"/>
      <c r="BM23" s="215"/>
      <c r="BN23" s="215"/>
      <c r="BO23" s="215"/>
      <c r="BP23" s="215"/>
      <c r="BQ23" s="220">
        <v>17</v>
      </c>
      <c r="BR23" s="22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6"/>
    </row>
    <row r="24" spans="1:131" s="217" customFormat="1" ht="26.25" customHeight="1">
      <c r="A24" s="1043" t="s">
        <v>384</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4"/>
      <c r="BA24" s="214"/>
      <c r="BB24" s="214"/>
      <c r="BC24" s="214"/>
      <c r="BD24" s="214"/>
      <c r="BE24" s="215"/>
      <c r="BF24" s="215"/>
      <c r="BG24" s="215"/>
      <c r="BH24" s="215"/>
      <c r="BI24" s="215"/>
      <c r="BJ24" s="215"/>
      <c r="BK24" s="215"/>
      <c r="BL24" s="215"/>
      <c r="BM24" s="215"/>
      <c r="BN24" s="215"/>
      <c r="BO24" s="215"/>
      <c r="BP24" s="215"/>
      <c r="BQ24" s="220">
        <v>18</v>
      </c>
      <c r="BR24" s="22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6"/>
    </row>
    <row r="25" spans="1:131" ht="26.25" customHeight="1" thickBot="1">
      <c r="A25" s="1042" t="s">
        <v>385</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4"/>
      <c r="BK25" s="214"/>
      <c r="BL25" s="214"/>
      <c r="BM25" s="214"/>
      <c r="BN25" s="214"/>
      <c r="BO25" s="223"/>
      <c r="BP25" s="223"/>
      <c r="BQ25" s="220">
        <v>19</v>
      </c>
      <c r="BR25" s="22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1"/>
    </row>
    <row r="26" spans="1:131" ht="26.25" customHeight="1">
      <c r="A26" s="978" t="s">
        <v>362</v>
      </c>
      <c r="B26" s="979"/>
      <c r="C26" s="979"/>
      <c r="D26" s="979"/>
      <c r="E26" s="979"/>
      <c r="F26" s="979"/>
      <c r="G26" s="979"/>
      <c r="H26" s="979"/>
      <c r="I26" s="979"/>
      <c r="J26" s="979"/>
      <c r="K26" s="979"/>
      <c r="L26" s="979"/>
      <c r="M26" s="979"/>
      <c r="N26" s="979"/>
      <c r="O26" s="979"/>
      <c r="P26" s="980"/>
      <c r="Q26" s="984" t="s">
        <v>386</v>
      </c>
      <c r="R26" s="985"/>
      <c r="S26" s="985"/>
      <c r="T26" s="985"/>
      <c r="U26" s="986"/>
      <c r="V26" s="984" t="s">
        <v>387</v>
      </c>
      <c r="W26" s="985"/>
      <c r="X26" s="985"/>
      <c r="Y26" s="985"/>
      <c r="Z26" s="986"/>
      <c r="AA26" s="984" t="s">
        <v>388</v>
      </c>
      <c r="AB26" s="985"/>
      <c r="AC26" s="985"/>
      <c r="AD26" s="985"/>
      <c r="AE26" s="985"/>
      <c r="AF26" s="1038" t="s">
        <v>389</v>
      </c>
      <c r="AG26" s="991"/>
      <c r="AH26" s="991"/>
      <c r="AI26" s="991"/>
      <c r="AJ26" s="1039"/>
      <c r="AK26" s="985" t="s">
        <v>390</v>
      </c>
      <c r="AL26" s="985"/>
      <c r="AM26" s="985"/>
      <c r="AN26" s="985"/>
      <c r="AO26" s="986"/>
      <c r="AP26" s="984" t="s">
        <v>391</v>
      </c>
      <c r="AQ26" s="985"/>
      <c r="AR26" s="985"/>
      <c r="AS26" s="985"/>
      <c r="AT26" s="986"/>
      <c r="AU26" s="984" t="s">
        <v>392</v>
      </c>
      <c r="AV26" s="985"/>
      <c r="AW26" s="985"/>
      <c r="AX26" s="985"/>
      <c r="AY26" s="986"/>
      <c r="AZ26" s="984" t="s">
        <v>393</v>
      </c>
      <c r="BA26" s="985"/>
      <c r="BB26" s="985"/>
      <c r="BC26" s="985"/>
      <c r="BD26" s="986"/>
      <c r="BE26" s="984" t="s">
        <v>369</v>
      </c>
      <c r="BF26" s="985"/>
      <c r="BG26" s="985"/>
      <c r="BH26" s="985"/>
      <c r="BI26" s="998"/>
      <c r="BJ26" s="214"/>
      <c r="BK26" s="214"/>
      <c r="BL26" s="214"/>
      <c r="BM26" s="214"/>
      <c r="BN26" s="214"/>
      <c r="BO26" s="223"/>
      <c r="BP26" s="223"/>
      <c r="BQ26" s="220">
        <v>20</v>
      </c>
      <c r="BR26" s="22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1"/>
    </row>
    <row r="27" spans="1:131" ht="26.25" customHeight="1" thickBot="1">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4"/>
      <c r="BK27" s="214"/>
      <c r="BL27" s="214"/>
      <c r="BM27" s="214"/>
      <c r="BN27" s="214"/>
      <c r="BO27" s="223"/>
      <c r="BP27" s="223"/>
      <c r="BQ27" s="220">
        <v>21</v>
      </c>
      <c r="BR27" s="22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1"/>
    </row>
    <row r="28" spans="1:131" ht="26.25" customHeight="1" thickTop="1">
      <c r="A28" s="224">
        <v>1</v>
      </c>
      <c r="B28" s="1029" t="s">
        <v>394</v>
      </c>
      <c r="C28" s="1030"/>
      <c r="D28" s="1030"/>
      <c r="E28" s="1030"/>
      <c r="F28" s="1030"/>
      <c r="G28" s="1030"/>
      <c r="H28" s="1030"/>
      <c r="I28" s="1030"/>
      <c r="J28" s="1030"/>
      <c r="K28" s="1030"/>
      <c r="L28" s="1030"/>
      <c r="M28" s="1030"/>
      <c r="N28" s="1030"/>
      <c r="O28" s="1030"/>
      <c r="P28" s="1031"/>
      <c r="Q28" s="1032">
        <v>894</v>
      </c>
      <c r="R28" s="1033"/>
      <c r="S28" s="1033"/>
      <c r="T28" s="1033"/>
      <c r="U28" s="1033"/>
      <c r="V28" s="1033">
        <v>894</v>
      </c>
      <c r="W28" s="1033"/>
      <c r="X28" s="1033"/>
      <c r="Y28" s="1033"/>
      <c r="Z28" s="1033"/>
      <c r="AA28" s="1033">
        <v>1</v>
      </c>
      <c r="AB28" s="1033"/>
      <c r="AC28" s="1033"/>
      <c r="AD28" s="1033"/>
      <c r="AE28" s="1034"/>
      <c r="AF28" s="1035">
        <v>1</v>
      </c>
      <c r="AG28" s="1033"/>
      <c r="AH28" s="1033"/>
      <c r="AI28" s="1033"/>
      <c r="AJ28" s="1036"/>
      <c r="AK28" s="1037">
        <v>57</v>
      </c>
      <c r="AL28" s="1025"/>
      <c r="AM28" s="1025"/>
      <c r="AN28" s="1025"/>
      <c r="AO28" s="1025"/>
      <c r="AP28" s="1025" t="s">
        <v>586</v>
      </c>
      <c r="AQ28" s="1025"/>
      <c r="AR28" s="1025"/>
      <c r="AS28" s="1025"/>
      <c r="AT28" s="1025"/>
      <c r="AU28" s="1025" t="s">
        <v>586</v>
      </c>
      <c r="AV28" s="1025"/>
      <c r="AW28" s="1025"/>
      <c r="AX28" s="1025"/>
      <c r="AY28" s="1025"/>
      <c r="AZ28" s="1026" t="s">
        <v>586</v>
      </c>
      <c r="BA28" s="1026"/>
      <c r="BB28" s="1026"/>
      <c r="BC28" s="1026"/>
      <c r="BD28" s="1026"/>
      <c r="BE28" s="1027"/>
      <c r="BF28" s="1027"/>
      <c r="BG28" s="1027"/>
      <c r="BH28" s="1027"/>
      <c r="BI28" s="1028"/>
      <c r="BJ28" s="214"/>
      <c r="BK28" s="214"/>
      <c r="BL28" s="214"/>
      <c r="BM28" s="214"/>
      <c r="BN28" s="214"/>
      <c r="BO28" s="223"/>
      <c r="BP28" s="223"/>
      <c r="BQ28" s="220">
        <v>22</v>
      </c>
      <c r="BR28" s="22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1"/>
    </row>
    <row r="29" spans="1:131" ht="26.25" customHeight="1">
      <c r="A29" s="224">
        <v>2</v>
      </c>
      <c r="B29" s="1016" t="s">
        <v>395</v>
      </c>
      <c r="C29" s="1017"/>
      <c r="D29" s="1017"/>
      <c r="E29" s="1017"/>
      <c r="F29" s="1017"/>
      <c r="G29" s="1017"/>
      <c r="H29" s="1017"/>
      <c r="I29" s="1017"/>
      <c r="J29" s="1017"/>
      <c r="K29" s="1017"/>
      <c r="L29" s="1017"/>
      <c r="M29" s="1017"/>
      <c r="N29" s="1017"/>
      <c r="O29" s="1017"/>
      <c r="P29" s="1018"/>
      <c r="Q29" s="1022">
        <v>1032</v>
      </c>
      <c r="R29" s="1023"/>
      <c r="S29" s="1023"/>
      <c r="T29" s="1023"/>
      <c r="U29" s="1023"/>
      <c r="V29" s="1023">
        <v>984</v>
      </c>
      <c r="W29" s="1023"/>
      <c r="X29" s="1023"/>
      <c r="Y29" s="1023"/>
      <c r="Z29" s="1023"/>
      <c r="AA29" s="1023">
        <v>48</v>
      </c>
      <c r="AB29" s="1023"/>
      <c r="AC29" s="1023"/>
      <c r="AD29" s="1023"/>
      <c r="AE29" s="1024"/>
      <c r="AF29" s="1000">
        <v>48</v>
      </c>
      <c r="AG29" s="1001"/>
      <c r="AH29" s="1001"/>
      <c r="AI29" s="1001"/>
      <c r="AJ29" s="1002"/>
      <c r="AK29" s="963">
        <v>121</v>
      </c>
      <c r="AL29" s="954"/>
      <c r="AM29" s="954"/>
      <c r="AN29" s="954"/>
      <c r="AO29" s="954"/>
      <c r="AP29" s="954" t="s">
        <v>586</v>
      </c>
      <c r="AQ29" s="954"/>
      <c r="AR29" s="954"/>
      <c r="AS29" s="954"/>
      <c r="AT29" s="954"/>
      <c r="AU29" s="954" t="s">
        <v>586</v>
      </c>
      <c r="AV29" s="954"/>
      <c r="AW29" s="954"/>
      <c r="AX29" s="954"/>
      <c r="AY29" s="954"/>
      <c r="AZ29" s="1021" t="s">
        <v>586</v>
      </c>
      <c r="BA29" s="1021"/>
      <c r="BB29" s="1021"/>
      <c r="BC29" s="1021"/>
      <c r="BD29" s="1021"/>
      <c r="BE29" s="955"/>
      <c r="BF29" s="955"/>
      <c r="BG29" s="955"/>
      <c r="BH29" s="955"/>
      <c r="BI29" s="956"/>
      <c r="BJ29" s="214"/>
      <c r="BK29" s="214"/>
      <c r="BL29" s="214"/>
      <c r="BM29" s="214"/>
      <c r="BN29" s="214"/>
      <c r="BO29" s="223"/>
      <c r="BP29" s="223"/>
      <c r="BQ29" s="220">
        <v>23</v>
      </c>
      <c r="BR29" s="22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1"/>
    </row>
    <row r="30" spans="1:131" ht="26.25" customHeight="1">
      <c r="A30" s="224">
        <v>3</v>
      </c>
      <c r="B30" s="1016" t="s">
        <v>396</v>
      </c>
      <c r="C30" s="1017"/>
      <c r="D30" s="1017"/>
      <c r="E30" s="1017"/>
      <c r="F30" s="1017"/>
      <c r="G30" s="1017"/>
      <c r="H30" s="1017"/>
      <c r="I30" s="1017"/>
      <c r="J30" s="1017"/>
      <c r="K30" s="1017"/>
      <c r="L30" s="1017"/>
      <c r="M30" s="1017"/>
      <c r="N30" s="1017"/>
      <c r="O30" s="1017"/>
      <c r="P30" s="1018"/>
      <c r="Q30" s="1022">
        <v>88</v>
      </c>
      <c r="R30" s="1023"/>
      <c r="S30" s="1023"/>
      <c r="T30" s="1023"/>
      <c r="U30" s="1023"/>
      <c r="V30" s="1023">
        <v>87</v>
      </c>
      <c r="W30" s="1023"/>
      <c r="X30" s="1023"/>
      <c r="Y30" s="1023"/>
      <c r="Z30" s="1023"/>
      <c r="AA30" s="1023">
        <v>1</v>
      </c>
      <c r="AB30" s="1023"/>
      <c r="AC30" s="1023"/>
      <c r="AD30" s="1023"/>
      <c r="AE30" s="1024"/>
      <c r="AF30" s="1000">
        <v>1</v>
      </c>
      <c r="AG30" s="1001"/>
      <c r="AH30" s="1001"/>
      <c r="AI30" s="1001"/>
      <c r="AJ30" s="1002"/>
      <c r="AK30" s="963">
        <v>33</v>
      </c>
      <c r="AL30" s="954"/>
      <c r="AM30" s="954"/>
      <c r="AN30" s="954"/>
      <c r="AO30" s="954"/>
      <c r="AP30" s="954" t="s">
        <v>586</v>
      </c>
      <c r="AQ30" s="954"/>
      <c r="AR30" s="954"/>
      <c r="AS30" s="954"/>
      <c r="AT30" s="954"/>
      <c r="AU30" s="954" t="s">
        <v>586</v>
      </c>
      <c r="AV30" s="954"/>
      <c r="AW30" s="954"/>
      <c r="AX30" s="954"/>
      <c r="AY30" s="954"/>
      <c r="AZ30" s="1021" t="s">
        <v>586</v>
      </c>
      <c r="BA30" s="1021"/>
      <c r="BB30" s="1021"/>
      <c r="BC30" s="1021"/>
      <c r="BD30" s="1021"/>
      <c r="BE30" s="955"/>
      <c r="BF30" s="955"/>
      <c r="BG30" s="955"/>
      <c r="BH30" s="955"/>
      <c r="BI30" s="956"/>
      <c r="BJ30" s="214"/>
      <c r="BK30" s="214"/>
      <c r="BL30" s="214"/>
      <c r="BM30" s="214"/>
      <c r="BN30" s="214"/>
      <c r="BO30" s="223"/>
      <c r="BP30" s="223"/>
      <c r="BQ30" s="220">
        <v>24</v>
      </c>
      <c r="BR30" s="22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1"/>
    </row>
    <row r="31" spans="1:131" ht="26.25" customHeight="1">
      <c r="A31" s="224">
        <v>4</v>
      </c>
      <c r="B31" s="1016" t="s">
        <v>397</v>
      </c>
      <c r="C31" s="1017"/>
      <c r="D31" s="1017"/>
      <c r="E31" s="1017"/>
      <c r="F31" s="1017"/>
      <c r="G31" s="1017"/>
      <c r="H31" s="1017"/>
      <c r="I31" s="1017"/>
      <c r="J31" s="1017"/>
      <c r="K31" s="1017"/>
      <c r="L31" s="1017"/>
      <c r="M31" s="1017"/>
      <c r="N31" s="1017"/>
      <c r="O31" s="1017"/>
      <c r="P31" s="1018"/>
      <c r="Q31" s="1022">
        <v>106</v>
      </c>
      <c r="R31" s="1023"/>
      <c r="S31" s="1023"/>
      <c r="T31" s="1023"/>
      <c r="U31" s="1023"/>
      <c r="V31" s="1023">
        <v>109</v>
      </c>
      <c r="W31" s="1023"/>
      <c r="X31" s="1023"/>
      <c r="Y31" s="1023"/>
      <c r="Z31" s="1023"/>
      <c r="AA31" s="1023">
        <v>-3</v>
      </c>
      <c r="AB31" s="1023"/>
      <c r="AC31" s="1023"/>
      <c r="AD31" s="1023"/>
      <c r="AE31" s="1024"/>
      <c r="AF31" s="1000">
        <v>235</v>
      </c>
      <c r="AG31" s="1001"/>
      <c r="AH31" s="1001"/>
      <c r="AI31" s="1001"/>
      <c r="AJ31" s="1002"/>
      <c r="AK31" s="963" t="s">
        <v>586</v>
      </c>
      <c r="AL31" s="954"/>
      <c r="AM31" s="954"/>
      <c r="AN31" s="954"/>
      <c r="AO31" s="954"/>
      <c r="AP31" s="954">
        <v>72</v>
      </c>
      <c r="AQ31" s="954"/>
      <c r="AR31" s="954"/>
      <c r="AS31" s="954"/>
      <c r="AT31" s="954"/>
      <c r="AU31" s="954" t="s">
        <v>586</v>
      </c>
      <c r="AV31" s="954"/>
      <c r="AW31" s="954"/>
      <c r="AX31" s="954"/>
      <c r="AY31" s="954"/>
      <c r="AZ31" s="1021" t="s">
        <v>586</v>
      </c>
      <c r="BA31" s="1021"/>
      <c r="BB31" s="1021"/>
      <c r="BC31" s="1021"/>
      <c r="BD31" s="1021"/>
      <c r="BE31" s="955" t="s">
        <v>398</v>
      </c>
      <c r="BF31" s="955"/>
      <c r="BG31" s="955"/>
      <c r="BH31" s="955"/>
      <c r="BI31" s="956"/>
      <c r="BJ31" s="214"/>
      <c r="BK31" s="214"/>
      <c r="BL31" s="214"/>
      <c r="BM31" s="214"/>
      <c r="BN31" s="214"/>
      <c r="BO31" s="223"/>
      <c r="BP31" s="223"/>
      <c r="BQ31" s="220">
        <v>25</v>
      </c>
      <c r="BR31" s="22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1"/>
    </row>
    <row r="32" spans="1:131" ht="26.25" customHeight="1">
      <c r="A32" s="224">
        <v>5</v>
      </c>
      <c r="B32" s="1016" t="s">
        <v>399</v>
      </c>
      <c r="C32" s="1017"/>
      <c r="D32" s="1017"/>
      <c r="E32" s="1017"/>
      <c r="F32" s="1017"/>
      <c r="G32" s="1017"/>
      <c r="H32" s="1017"/>
      <c r="I32" s="1017"/>
      <c r="J32" s="1017"/>
      <c r="K32" s="1017"/>
      <c r="L32" s="1017"/>
      <c r="M32" s="1017"/>
      <c r="N32" s="1017"/>
      <c r="O32" s="1017"/>
      <c r="P32" s="1018"/>
      <c r="Q32" s="1022">
        <v>21</v>
      </c>
      <c r="R32" s="1023"/>
      <c r="S32" s="1023"/>
      <c r="T32" s="1023"/>
      <c r="U32" s="1023"/>
      <c r="V32" s="1023">
        <v>104</v>
      </c>
      <c r="W32" s="1023"/>
      <c r="X32" s="1023"/>
      <c r="Y32" s="1023"/>
      <c r="Z32" s="1023"/>
      <c r="AA32" s="1023">
        <v>-83</v>
      </c>
      <c r="AB32" s="1023"/>
      <c r="AC32" s="1023"/>
      <c r="AD32" s="1023"/>
      <c r="AE32" s="1024"/>
      <c r="AF32" s="1000" t="s">
        <v>383</v>
      </c>
      <c r="AG32" s="1001"/>
      <c r="AH32" s="1001"/>
      <c r="AI32" s="1001"/>
      <c r="AJ32" s="1002"/>
      <c r="AK32" s="963">
        <v>215</v>
      </c>
      <c r="AL32" s="954"/>
      <c r="AM32" s="954"/>
      <c r="AN32" s="954"/>
      <c r="AO32" s="954"/>
      <c r="AP32" s="954">
        <v>396</v>
      </c>
      <c r="AQ32" s="954"/>
      <c r="AR32" s="954"/>
      <c r="AS32" s="954"/>
      <c r="AT32" s="954"/>
      <c r="AU32" s="954" t="s">
        <v>586</v>
      </c>
      <c r="AV32" s="954"/>
      <c r="AW32" s="954"/>
      <c r="AX32" s="954"/>
      <c r="AY32" s="954"/>
      <c r="AZ32" s="1021" t="s">
        <v>586</v>
      </c>
      <c r="BA32" s="1021"/>
      <c r="BB32" s="1021"/>
      <c r="BC32" s="1021"/>
      <c r="BD32" s="1021"/>
      <c r="BE32" s="955" t="s">
        <v>400</v>
      </c>
      <c r="BF32" s="955"/>
      <c r="BG32" s="955"/>
      <c r="BH32" s="955"/>
      <c r="BI32" s="956"/>
      <c r="BJ32" s="214"/>
      <c r="BK32" s="214"/>
      <c r="BL32" s="214"/>
      <c r="BM32" s="214"/>
      <c r="BN32" s="214"/>
      <c r="BO32" s="223"/>
      <c r="BP32" s="223"/>
      <c r="BQ32" s="220">
        <v>26</v>
      </c>
      <c r="BR32" s="22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1"/>
    </row>
    <row r="33" spans="1:131" ht="26.25" customHeight="1">
      <c r="A33" s="224">
        <v>6</v>
      </c>
      <c r="B33" s="1016" t="s">
        <v>401</v>
      </c>
      <c r="C33" s="1017"/>
      <c r="D33" s="1017"/>
      <c r="E33" s="1017"/>
      <c r="F33" s="1017"/>
      <c r="G33" s="1017"/>
      <c r="H33" s="1017"/>
      <c r="I33" s="1017"/>
      <c r="J33" s="1017"/>
      <c r="K33" s="1017"/>
      <c r="L33" s="1017"/>
      <c r="M33" s="1017"/>
      <c r="N33" s="1017"/>
      <c r="O33" s="1017"/>
      <c r="P33" s="1018"/>
      <c r="Q33" s="1022">
        <v>33</v>
      </c>
      <c r="R33" s="1023"/>
      <c r="S33" s="1023"/>
      <c r="T33" s="1023"/>
      <c r="U33" s="1023"/>
      <c r="V33" s="1023">
        <v>32</v>
      </c>
      <c r="W33" s="1023"/>
      <c r="X33" s="1023"/>
      <c r="Y33" s="1023"/>
      <c r="Z33" s="1023"/>
      <c r="AA33" s="1023">
        <v>1</v>
      </c>
      <c r="AB33" s="1023"/>
      <c r="AC33" s="1023"/>
      <c r="AD33" s="1023"/>
      <c r="AE33" s="1024"/>
      <c r="AF33" s="1000">
        <v>1</v>
      </c>
      <c r="AG33" s="1001"/>
      <c r="AH33" s="1001"/>
      <c r="AI33" s="1001"/>
      <c r="AJ33" s="1002"/>
      <c r="AK33" s="963">
        <v>5</v>
      </c>
      <c r="AL33" s="954"/>
      <c r="AM33" s="954"/>
      <c r="AN33" s="954"/>
      <c r="AO33" s="954"/>
      <c r="AP33" s="954">
        <v>107</v>
      </c>
      <c r="AQ33" s="954"/>
      <c r="AR33" s="954"/>
      <c r="AS33" s="954"/>
      <c r="AT33" s="954"/>
      <c r="AU33" s="954">
        <v>60</v>
      </c>
      <c r="AV33" s="954"/>
      <c r="AW33" s="954"/>
      <c r="AX33" s="954"/>
      <c r="AY33" s="954"/>
      <c r="AZ33" s="1021" t="s">
        <v>586</v>
      </c>
      <c r="BA33" s="1021"/>
      <c r="BB33" s="1021"/>
      <c r="BC33" s="1021"/>
      <c r="BD33" s="1021"/>
      <c r="BE33" s="955" t="s">
        <v>402</v>
      </c>
      <c r="BF33" s="955"/>
      <c r="BG33" s="955"/>
      <c r="BH33" s="955"/>
      <c r="BI33" s="956"/>
      <c r="BJ33" s="214"/>
      <c r="BK33" s="214"/>
      <c r="BL33" s="214"/>
      <c r="BM33" s="214"/>
      <c r="BN33" s="214"/>
      <c r="BO33" s="223"/>
      <c r="BP33" s="223"/>
      <c r="BQ33" s="220">
        <v>27</v>
      </c>
      <c r="BR33" s="22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1"/>
    </row>
    <row r="34" spans="1:131" ht="26.25" customHeight="1">
      <c r="A34" s="224">
        <v>7</v>
      </c>
      <c r="B34" s="1016" t="s">
        <v>403</v>
      </c>
      <c r="C34" s="1017"/>
      <c r="D34" s="1017"/>
      <c r="E34" s="1017"/>
      <c r="F34" s="1017"/>
      <c r="G34" s="1017"/>
      <c r="H34" s="1017"/>
      <c r="I34" s="1017"/>
      <c r="J34" s="1017"/>
      <c r="K34" s="1017"/>
      <c r="L34" s="1017"/>
      <c r="M34" s="1017"/>
      <c r="N34" s="1017"/>
      <c r="O34" s="1017"/>
      <c r="P34" s="1018"/>
      <c r="Q34" s="1022">
        <v>22</v>
      </c>
      <c r="R34" s="1023"/>
      <c r="S34" s="1023"/>
      <c r="T34" s="1023"/>
      <c r="U34" s="1023"/>
      <c r="V34" s="1023">
        <v>22</v>
      </c>
      <c r="W34" s="1023"/>
      <c r="X34" s="1023"/>
      <c r="Y34" s="1023"/>
      <c r="Z34" s="1023"/>
      <c r="AA34" s="1023" t="s">
        <v>586</v>
      </c>
      <c r="AB34" s="1023"/>
      <c r="AC34" s="1023"/>
      <c r="AD34" s="1023"/>
      <c r="AE34" s="1024"/>
      <c r="AF34" s="1000" t="s">
        <v>404</v>
      </c>
      <c r="AG34" s="1001"/>
      <c r="AH34" s="1001"/>
      <c r="AI34" s="1001"/>
      <c r="AJ34" s="1002"/>
      <c r="AK34" s="963" t="s">
        <v>586</v>
      </c>
      <c r="AL34" s="954"/>
      <c r="AM34" s="954"/>
      <c r="AN34" s="954"/>
      <c r="AO34" s="954"/>
      <c r="AP34" s="954" t="s">
        <v>586</v>
      </c>
      <c r="AQ34" s="954"/>
      <c r="AR34" s="954"/>
      <c r="AS34" s="954"/>
      <c r="AT34" s="954"/>
      <c r="AU34" s="954" t="s">
        <v>586</v>
      </c>
      <c r="AV34" s="954"/>
      <c r="AW34" s="954"/>
      <c r="AX34" s="954"/>
      <c r="AY34" s="954"/>
      <c r="AZ34" s="1021" t="s">
        <v>586</v>
      </c>
      <c r="BA34" s="1021"/>
      <c r="BB34" s="1021"/>
      <c r="BC34" s="1021"/>
      <c r="BD34" s="1021"/>
      <c r="BE34" s="955" t="s">
        <v>405</v>
      </c>
      <c r="BF34" s="955"/>
      <c r="BG34" s="955"/>
      <c r="BH34" s="955"/>
      <c r="BI34" s="956"/>
      <c r="BJ34" s="214"/>
      <c r="BK34" s="214"/>
      <c r="BL34" s="214"/>
      <c r="BM34" s="214"/>
      <c r="BN34" s="214"/>
      <c r="BO34" s="223"/>
      <c r="BP34" s="223"/>
      <c r="BQ34" s="220">
        <v>28</v>
      </c>
      <c r="BR34" s="22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1"/>
    </row>
    <row r="35" spans="1:131" ht="26.25" customHeight="1">
      <c r="A35" s="224">
        <v>8</v>
      </c>
      <c r="B35" s="1016" t="s">
        <v>406</v>
      </c>
      <c r="C35" s="1017"/>
      <c r="D35" s="1017"/>
      <c r="E35" s="1017"/>
      <c r="F35" s="1017"/>
      <c r="G35" s="1017"/>
      <c r="H35" s="1017"/>
      <c r="I35" s="1017"/>
      <c r="J35" s="1017"/>
      <c r="K35" s="1017"/>
      <c r="L35" s="1017"/>
      <c r="M35" s="1017"/>
      <c r="N35" s="1017"/>
      <c r="O35" s="1017"/>
      <c r="P35" s="1018"/>
      <c r="Q35" s="1022">
        <v>356</v>
      </c>
      <c r="R35" s="1023"/>
      <c r="S35" s="1023"/>
      <c r="T35" s="1023"/>
      <c r="U35" s="1023"/>
      <c r="V35" s="1023">
        <v>348</v>
      </c>
      <c r="W35" s="1023"/>
      <c r="X35" s="1023"/>
      <c r="Y35" s="1023"/>
      <c r="Z35" s="1023"/>
      <c r="AA35" s="1023">
        <v>8</v>
      </c>
      <c r="AB35" s="1023"/>
      <c r="AC35" s="1023"/>
      <c r="AD35" s="1023"/>
      <c r="AE35" s="1024"/>
      <c r="AF35" s="1000">
        <v>8</v>
      </c>
      <c r="AG35" s="1001"/>
      <c r="AH35" s="1001"/>
      <c r="AI35" s="1001"/>
      <c r="AJ35" s="1002"/>
      <c r="AK35" s="963">
        <v>143</v>
      </c>
      <c r="AL35" s="954"/>
      <c r="AM35" s="954"/>
      <c r="AN35" s="954"/>
      <c r="AO35" s="954"/>
      <c r="AP35" s="954">
        <v>1086</v>
      </c>
      <c r="AQ35" s="954"/>
      <c r="AR35" s="954"/>
      <c r="AS35" s="954"/>
      <c r="AT35" s="954"/>
      <c r="AU35" s="954">
        <v>872</v>
      </c>
      <c r="AV35" s="954"/>
      <c r="AW35" s="954"/>
      <c r="AX35" s="954"/>
      <c r="AY35" s="954"/>
      <c r="AZ35" s="1021" t="s">
        <v>586</v>
      </c>
      <c r="BA35" s="1021"/>
      <c r="BB35" s="1021"/>
      <c r="BC35" s="1021"/>
      <c r="BD35" s="1021"/>
      <c r="BE35" s="955" t="s">
        <v>407</v>
      </c>
      <c r="BF35" s="955"/>
      <c r="BG35" s="955"/>
      <c r="BH35" s="955"/>
      <c r="BI35" s="956"/>
      <c r="BJ35" s="214"/>
      <c r="BK35" s="214"/>
      <c r="BL35" s="214"/>
      <c r="BM35" s="214"/>
      <c r="BN35" s="214"/>
      <c r="BO35" s="223"/>
      <c r="BP35" s="223"/>
      <c r="BQ35" s="220">
        <v>29</v>
      </c>
      <c r="BR35" s="22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1"/>
    </row>
    <row r="36" spans="1:131" ht="26.25" customHeight="1">
      <c r="A36" s="224">
        <v>9</v>
      </c>
      <c r="B36" s="1016" t="s">
        <v>408</v>
      </c>
      <c r="C36" s="1017"/>
      <c r="D36" s="1017"/>
      <c r="E36" s="1017"/>
      <c r="F36" s="1017"/>
      <c r="G36" s="1017"/>
      <c r="H36" s="1017"/>
      <c r="I36" s="1017"/>
      <c r="J36" s="1017"/>
      <c r="K36" s="1017"/>
      <c r="L36" s="1017"/>
      <c r="M36" s="1017"/>
      <c r="N36" s="1017"/>
      <c r="O36" s="1017"/>
      <c r="P36" s="1018"/>
      <c r="Q36" s="1022">
        <v>101</v>
      </c>
      <c r="R36" s="1023"/>
      <c r="S36" s="1023"/>
      <c r="T36" s="1023"/>
      <c r="U36" s="1023"/>
      <c r="V36" s="1023">
        <v>101</v>
      </c>
      <c r="W36" s="1023"/>
      <c r="X36" s="1023"/>
      <c r="Y36" s="1023"/>
      <c r="Z36" s="1023"/>
      <c r="AA36" s="1023" t="s">
        <v>586</v>
      </c>
      <c r="AB36" s="1023"/>
      <c r="AC36" s="1023"/>
      <c r="AD36" s="1023"/>
      <c r="AE36" s="1024"/>
      <c r="AF36" s="1000" t="s">
        <v>220</v>
      </c>
      <c r="AG36" s="1001"/>
      <c r="AH36" s="1001"/>
      <c r="AI36" s="1001"/>
      <c r="AJ36" s="1002"/>
      <c r="AK36" s="963">
        <v>72</v>
      </c>
      <c r="AL36" s="954"/>
      <c r="AM36" s="954"/>
      <c r="AN36" s="954"/>
      <c r="AO36" s="954"/>
      <c r="AP36" s="954">
        <v>620</v>
      </c>
      <c r="AQ36" s="954"/>
      <c r="AR36" s="954"/>
      <c r="AS36" s="954"/>
      <c r="AT36" s="954"/>
      <c r="AU36" s="954">
        <v>617</v>
      </c>
      <c r="AV36" s="954"/>
      <c r="AW36" s="954"/>
      <c r="AX36" s="954"/>
      <c r="AY36" s="954"/>
      <c r="AZ36" s="1021" t="s">
        <v>586</v>
      </c>
      <c r="BA36" s="1021"/>
      <c r="BB36" s="1021"/>
      <c r="BC36" s="1021"/>
      <c r="BD36" s="1021"/>
      <c r="BE36" s="955" t="s">
        <v>409</v>
      </c>
      <c r="BF36" s="955"/>
      <c r="BG36" s="955"/>
      <c r="BH36" s="955"/>
      <c r="BI36" s="956"/>
      <c r="BJ36" s="214"/>
      <c r="BK36" s="214"/>
      <c r="BL36" s="214"/>
      <c r="BM36" s="214"/>
      <c r="BN36" s="214"/>
      <c r="BO36" s="223"/>
      <c r="BP36" s="223"/>
      <c r="BQ36" s="220">
        <v>30</v>
      </c>
      <c r="BR36" s="22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1"/>
    </row>
    <row r="37" spans="1:131" ht="26.25" customHeight="1">
      <c r="A37" s="224">
        <v>10</v>
      </c>
      <c r="B37" s="1016"/>
      <c r="C37" s="1017"/>
      <c r="D37" s="1017"/>
      <c r="E37" s="1017"/>
      <c r="F37" s="1017"/>
      <c r="G37" s="1017"/>
      <c r="H37" s="1017"/>
      <c r="I37" s="1017"/>
      <c r="J37" s="1017"/>
      <c r="K37" s="1017"/>
      <c r="L37" s="1017"/>
      <c r="M37" s="1017"/>
      <c r="N37" s="1017"/>
      <c r="O37" s="1017"/>
      <c r="P37" s="1018"/>
      <c r="Q37" s="1022"/>
      <c r="R37" s="1023"/>
      <c r="S37" s="1023"/>
      <c r="T37" s="1023"/>
      <c r="U37" s="1023"/>
      <c r="V37" s="1023"/>
      <c r="W37" s="1023"/>
      <c r="X37" s="1023"/>
      <c r="Y37" s="1023"/>
      <c r="Z37" s="1023"/>
      <c r="AA37" s="1023"/>
      <c r="AB37" s="1023"/>
      <c r="AC37" s="1023"/>
      <c r="AD37" s="1023"/>
      <c r="AE37" s="1024"/>
      <c r="AF37" s="1000"/>
      <c r="AG37" s="1001"/>
      <c r="AH37" s="1001"/>
      <c r="AI37" s="1001"/>
      <c r="AJ37" s="1002"/>
      <c r="AK37" s="963"/>
      <c r="AL37" s="954"/>
      <c r="AM37" s="954"/>
      <c r="AN37" s="954"/>
      <c r="AO37" s="954"/>
      <c r="AP37" s="954"/>
      <c r="AQ37" s="954"/>
      <c r="AR37" s="954"/>
      <c r="AS37" s="954"/>
      <c r="AT37" s="954"/>
      <c r="AU37" s="954"/>
      <c r="AV37" s="954"/>
      <c r="AW37" s="954"/>
      <c r="AX37" s="954"/>
      <c r="AY37" s="954"/>
      <c r="AZ37" s="1021"/>
      <c r="BA37" s="1021"/>
      <c r="BB37" s="1021"/>
      <c r="BC37" s="1021"/>
      <c r="BD37" s="1021"/>
      <c r="BE37" s="955"/>
      <c r="BF37" s="955"/>
      <c r="BG37" s="955"/>
      <c r="BH37" s="955"/>
      <c r="BI37" s="956"/>
      <c r="BJ37" s="214"/>
      <c r="BK37" s="214"/>
      <c r="BL37" s="214"/>
      <c r="BM37" s="214"/>
      <c r="BN37" s="214"/>
      <c r="BO37" s="223"/>
      <c r="BP37" s="223"/>
      <c r="BQ37" s="220">
        <v>31</v>
      </c>
      <c r="BR37" s="22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1"/>
    </row>
    <row r="38" spans="1:131" ht="26.25" customHeight="1">
      <c r="A38" s="224">
        <v>11</v>
      </c>
      <c r="B38" s="1016"/>
      <c r="C38" s="1017"/>
      <c r="D38" s="1017"/>
      <c r="E38" s="1017"/>
      <c r="F38" s="1017"/>
      <c r="G38" s="1017"/>
      <c r="H38" s="1017"/>
      <c r="I38" s="1017"/>
      <c r="J38" s="1017"/>
      <c r="K38" s="1017"/>
      <c r="L38" s="1017"/>
      <c r="M38" s="1017"/>
      <c r="N38" s="1017"/>
      <c r="O38" s="1017"/>
      <c r="P38" s="1018"/>
      <c r="Q38" s="1022"/>
      <c r="R38" s="1023"/>
      <c r="S38" s="1023"/>
      <c r="T38" s="1023"/>
      <c r="U38" s="1023"/>
      <c r="V38" s="1023"/>
      <c r="W38" s="1023"/>
      <c r="X38" s="1023"/>
      <c r="Y38" s="1023"/>
      <c r="Z38" s="1023"/>
      <c r="AA38" s="1023"/>
      <c r="AB38" s="1023"/>
      <c r="AC38" s="1023"/>
      <c r="AD38" s="1023"/>
      <c r="AE38" s="1024"/>
      <c r="AF38" s="1000"/>
      <c r="AG38" s="1001"/>
      <c r="AH38" s="1001"/>
      <c r="AI38" s="1001"/>
      <c r="AJ38" s="1002"/>
      <c r="AK38" s="963"/>
      <c r="AL38" s="954"/>
      <c r="AM38" s="954"/>
      <c r="AN38" s="954"/>
      <c r="AO38" s="954"/>
      <c r="AP38" s="954"/>
      <c r="AQ38" s="954"/>
      <c r="AR38" s="954"/>
      <c r="AS38" s="954"/>
      <c r="AT38" s="954"/>
      <c r="AU38" s="954"/>
      <c r="AV38" s="954"/>
      <c r="AW38" s="954"/>
      <c r="AX38" s="954"/>
      <c r="AY38" s="954"/>
      <c r="AZ38" s="1021"/>
      <c r="BA38" s="1021"/>
      <c r="BB38" s="1021"/>
      <c r="BC38" s="1021"/>
      <c r="BD38" s="1021"/>
      <c r="BE38" s="955"/>
      <c r="BF38" s="955"/>
      <c r="BG38" s="955"/>
      <c r="BH38" s="955"/>
      <c r="BI38" s="956"/>
      <c r="BJ38" s="214"/>
      <c r="BK38" s="214"/>
      <c r="BL38" s="214"/>
      <c r="BM38" s="214"/>
      <c r="BN38" s="214"/>
      <c r="BO38" s="223"/>
      <c r="BP38" s="223"/>
      <c r="BQ38" s="220">
        <v>32</v>
      </c>
      <c r="BR38" s="22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1"/>
    </row>
    <row r="39" spans="1:131" ht="26.25" customHeight="1">
      <c r="A39" s="224">
        <v>12</v>
      </c>
      <c r="B39" s="1016"/>
      <c r="C39" s="1017"/>
      <c r="D39" s="1017"/>
      <c r="E39" s="1017"/>
      <c r="F39" s="1017"/>
      <c r="G39" s="1017"/>
      <c r="H39" s="1017"/>
      <c r="I39" s="1017"/>
      <c r="J39" s="1017"/>
      <c r="K39" s="1017"/>
      <c r="L39" s="1017"/>
      <c r="M39" s="1017"/>
      <c r="N39" s="1017"/>
      <c r="O39" s="1017"/>
      <c r="P39" s="1018"/>
      <c r="Q39" s="1022"/>
      <c r="R39" s="1023"/>
      <c r="S39" s="1023"/>
      <c r="T39" s="1023"/>
      <c r="U39" s="1023"/>
      <c r="V39" s="1023"/>
      <c r="W39" s="1023"/>
      <c r="X39" s="1023"/>
      <c r="Y39" s="1023"/>
      <c r="Z39" s="1023"/>
      <c r="AA39" s="1023"/>
      <c r="AB39" s="1023"/>
      <c r="AC39" s="1023"/>
      <c r="AD39" s="1023"/>
      <c r="AE39" s="1024"/>
      <c r="AF39" s="1000"/>
      <c r="AG39" s="1001"/>
      <c r="AH39" s="1001"/>
      <c r="AI39" s="1001"/>
      <c r="AJ39" s="1002"/>
      <c r="AK39" s="963"/>
      <c r="AL39" s="954"/>
      <c r="AM39" s="954"/>
      <c r="AN39" s="954"/>
      <c r="AO39" s="954"/>
      <c r="AP39" s="954"/>
      <c r="AQ39" s="954"/>
      <c r="AR39" s="954"/>
      <c r="AS39" s="954"/>
      <c r="AT39" s="954"/>
      <c r="AU39" s="954"/>
      <c r="AV39" s="954"/>
      <c r="AW39" s="954"/>
      <c r="AX39" s="954"/>
      <c r="AY39" s="954"/>
      <c r="AZ39" s="1021"/>
      <c r="BA39" s="1021"/>
      <c r="BB39" s="1021"/>
      <c r="BC39" s="1021"/>
      <c r="BD39" s="1021"/>
      <c r="BE39" s="955"/>
      <c r="BF39" s="955"/>
      <c r="BG39" s="955"/>
      <c r="BH39" s="955"/>
      <c r="BI39" s="956"/>
      <c r="BJ39" s="214"/>
      <c r="BK39" s="214"/>
      <c r="BL39" s="214"/>
      <c r="BM39" s="214"/>
      <c r="BN39" s="214"/>
      <c r="BO39" s="223"/>
      <c r="BP39" s="223"/>
      <c r="BQ39" s="220">
        <v>33</v>
      </c>
      <c r="BR39" s="22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1"/>
    </row>
    <row r="40" spans="1:131" ht="26.25" customHeight="1">
      <c r="A40" s="220">
        <v>13</v>
      </c>
      <c r="B40" s="1016"/>
      <c r="C40" s="1017"/>
      <c r="D40" s="1017"/>
      <c r="E40" s="1017"/>
      <c r="F40" s="1017"/>
      <c r="G40" s="1017"/>
      <c r="H40" s="1017"/>
      <c r="I40" s="1017"/>
      <c r="J40" s="1017"/>
      <c r="K40" s="1017"/>
      <c r="L40" s="1017"/>
      <c r="M40" s="1017"/>
      <c r="N40" s="1017"/>
      <c r="O40" s="1017"/>
      <c r="P40" s="1018"/>
      <c r="Q40" s="1022"/>
      <c r="R40" s="1023"/>
      <c r="S40" s="1023"/>
      <c r="T40" s="1023"/>
      <c r="U40" s="1023"/>
      <c r="V40" s="1023"/>
      <c r="W40" s="1023"/>
      <c r="X40" s="1023"/>
      <c r="Y40" s="1023"/>
      <c r="Z40" s="1023"/>
      <c r="AA40" s="1023"/>
      <c r="AB40" s="1023"/>
      <c r="AC40" s="1023"/>
      <c r="AD40" s="1023"/>
      <c r="AE40" s="1024"/>
      <c r="AF40" s="1000"/>
      <c r="AG40" s="1001"/>
      <c r="AH40" s="1001"/>
      <c r="AI40" s="1001"/>
      <c r="AJ40" s="1002"/>
      <c r="AK40" s="963"/>
      <c r="AL40" s="954"/>
      <c r="AM40" s="954"/>
      <c r="AN40" s="954"/>
      <c r="AO40" s="954"/>
      <c r="AP40" s="954"/>
      <c r="AQ40" s="954"/>
      <c r="AR40" s="954"/>
      <c r="AS40" s="954"/>
      <c r="AT40" s="954"/>
      <c r="AU40" s="954"/>
      <c r="AV40" s="954"/>
      <c r="AW40" s="954"/>
      <c r="AX40" s="954"/>
      <c r="AY40" s="954"/>
      <c r="AZ40" s="1021"/>
      <c r="BA40" s="1021"/>
      <c r="BB40" s="1021"/>
      <c r="BC40" s="1021"/>
      <c r="BD40" s="1021"/>
      <c r="BE40" s="955"/>
      <c r="BF40" s="955"/>
      <c r="BG40" s="955"/>
      <c r="BH40" s="955"/>
      <c r="BI40" s="956"/>
      <c r="BJ40" s="214"/>
      <c r="BK40" s="214"/>
      <c r="BL40" s="214"/>
      <c r="BM40" s="214"/>
      <c r="BN40" s="214"/>
      <c r="BO40" s="223"/>
      <c r="BP40" s="223"/>
      <c r="BQ40" s="220">
        <v>34</v>
      </c>
      <c r="BR40" s="22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1"/>
    </row>
    <row r="41" spans="1:131" ht="26.25" customHeight="1">
      <c r="A41" s="220">
        <v>14</v>
      </c>
      <c r="B41" s="1016"/>
      <c r="C41" s="1017"/>
      <c r="D41" s="1017"/>
      <c r="E41" s="1017"/>
      <c r="F41" s="1017"/>
      <c r="G41" s="1017"/>
      <c r="H41" s="1017"/>
      <c r="I41" s="1017"/>
      <c r="J41" s="1017"/>
      <c r="K41" s="1017"/>
      <c r="L41" s="1017"/>
      <c r="M41" s="1017"/>
      <c r="N41" s="1017"/>
      <c r="O41" s="1017"/>
      <c r="P41" s="1018"/>
      <c r="Q41" s="1022"/>
      <c r="R41" s="1023"/>
      <c r="S41" s="1023"/>
      <c r="T41" s="1023"/>
      <c r="U41" s="1023"/>
      <c r="V41" s="1023"/>
      <c r="W41" s="1023"/>
      <c r="X41" s="1023"/>
      <c r="Y41" s="1023"/>
      <c r="Z41" s="1023"/>
      <c r="AA41" s="1023"/>
      <c r="AB41" s="1023"/>
      <c r="AC41" s="1023"/>
      <c r="AD41" s="1023"/>
      <c r="AE41" s="1024"/>
      <c r="AF41" s="1000"/>
      <c r="AG41" s="1001"/>
      <c r="AH41" s="1001"/>
      <c r="AI41" s="1001"/>
      <c r="AJ41" s="1002"/>
      <c r="AK41" s="963"/>
      <c r="AL41" s="954"/>
      <c r="AM41" s="954"/>
      <c r="AN41" s="954"/>
      <c r="AO41" s="954"/>
      <c r="AP41" s="954"/>
      <c r="AQ41" s="954"/>
      <c r="AR41" s="954"/>
      <c r="AS41" s="954"/>
      <c r="AT41" s="954"/>
      <c r="AU41" s="954"/>
      <c r="AV41" s="954"/>
      <c r="AW41" s="954"/>
      <c r="AX41" s="954"/>
      <c r="AY41" s="954"/>
      <c r="AZ41" s="1021"/>
      <c r="BA41" s="1021"/>
      <c r="BB41" s="1021"/>
      <c r="BC41" s="1021"/>
      <c r="BD41" s="1021"/>
      <c r="BE41" s="955"/>
      <c r="BF41" s="955"/>
      <c r="BG41" s="955"/>
      <c r="BH41" s="955"/>
      <c r="BI41" s="956"/>
      <c r="BJ41" s="214"/>
      <c r="BK41" s="214"/>
      <c r="BL41" s="214"/>
      <c r="BM41" s="214"/>
      <c r="BN41" s="214"/>
      <c r="BO41" s="223"/>
      <c r="BP41" s="223"/>
      <c r="BQ41" s="220">
        <v>35</v>
      </c>
      <c r="BR41" s="22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1"/>
    </row>
    <row r="42" spans="1:131" ht="26.25" customHeight="1">
      <c r="A42" s="220">
        <v>15</v>
      </c>
      <c r="B42" s="1016"/>
      <c r="C42" s="1017"/>
      <c r="D42" s="1017"/>
      <c r="E42" s="1017"/>
      <c r="F42" s="1017"/>
      <c r="G42" s="1017"/>
      <c r="H42" s="1017"/>
      <c r="I42" s="1017"/>
      <c r="J42" s="1017"/>
      <c r="K42" s="1017"/>
      <c r="L42" s="1017"/>
      <c r="M42" s="1017"/>
      <c r="N42" s="1017"/>
      <c r="O42" s="1017"/>
      <c r="P42" s="1018"/>
      <c r="Q42" s="1022"/>
      <c r="R42" s="1023"/>
      <c r="S42" s="1023"/>
      <c r="T42" s="1023"/>
      <c r="U42" s="1023"/>
      <c r="V42" s="1023"/>
      <c r="W42" s="1023"/>
      <c r="X42" s="1023"/>
      <c r="Y42" s="1023"/>
      <c r="Z42" s="1023"/>
      <c r="AA42" s="1023"/>
      <c r="AB42" s="1023"/>
      <c r="AC42" s="1023"/>
      <c r="AD42" s="1023"/>
      <c r="AE42" s="1024"/>
      <c r="AF42" s="1000"/>
      <c r="AG42" s="1001"/>
      <c r="AH42" s="1001"/>
      <c r="AI42" s="1001"/>
      <c r="AJ42" s="1002"/>
      <c r="AK42" s="963"/>
      <c r="AL42" s="954"/>
      <c r="AM42" s="954"/>
      <c r="AN42" s="954"/>
      <c r="AO42" s="954"/>
      <c r="AP42" s="954"/>
      <c r="AQ42" s="954"/>
      <c r="AR42" s="954"/>
      <c r="AS42" s="954"/>
      <c r="AT42" s="954"/>
      <c r="AU42" s="954"/>
      <c r="AV42" s="954"/>
      <c r="AW42" s="954"/>
      <c r="AX42" s="954"/>
      <c r="AY42" s="954"/>
      <c r="AZ42" s="1021"/>
      <c r="BA42" s="1021"/>
      <c r="BB42" s="1021"/>
      <c r="BC42" s="1021"/>
      <c r="BD42" s="1021"/>
      <c r="BE42" s="955"/>
      <c r="BF42" s="955"/>
      <c r="BG42" s="955"/>
      <c r="BH42" s="955"/>
      <c r="BI42" s="956"/>
      <c r="BJ42" s="214"/>
      <c r="BK42" s="214"/>
      <c r="BL42" s="214"/>
      <c r="BM42" s="214"/>
      <c r="BN42" s="214"/>
      <c r="BO42" s="223"/>
      <c r="BP42" s="223"/>
      <c r="BQ42" s="220">
        <v>36</v>
      </c>
      <c r="BR42" s="22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1"/>
    </row>
    <row r="43" spans="1:131" ht="26.25" customHeight="1">
      <c r="A43" s="220">
        <v>16</v>
      </c>
      <c r="B43" s="1016"/>
      <c r="C43" s="1017"/>
      <c r="D43" s="1017"/>
      <c r="E43" s="1017"/>
      <c r="F43" s="1017"/>
      <c r="G43" s="1017"/>
      <c r="H43" s="1017"/>
      <c r="I43" s="1017"/>
      <c r="J43" s="1017"/>
      <c r="K43" s="1017"/>
      <c r="L43" s="1017"/>
      <c r="M43" s="1017"/>
      <c r="N43" s="1017"/>
      <c r="O43" s="1017"/>
      <c r="P43" s="1018"/>
      <c r="Q43" s="1022"/>
      <c r="R43" s="1023"/>
      <c r="S43" s="1023"/>
      <c r="T43" s="1023"/>
      <c r="U43" s="1023"/>
      <c r="V43" s="1023"/>
      <c r="W43" s="1023"/>
      <c r="X43" s="1023"/>
      <c r="Y43" s="1023"/>
      <c r="Z43" s="1023"/>
      <c r="AA43" s="1023"/>
      <c r="AB43" s="1023"/>
      <c r="AC43" s="1023"/>
      <c r="AD43" s="1023"/>
      <c r="AE43" s="1024"/>
      <c r="AF43" s="1000"/>
      <c r="AG43" s="1001"/>
      <c r="AH43" s="1001"/>
      <c r="AI43" s="1001"/>
      <c r="AJ43" s="1002"/>
      <c r="AK43" s="963"/>
      <c r="AL43" s="954"/>
      <c r="AM43" s="954"/>
      <c r="AN43" s="954"/>
      <c r="AO43" s="954"/>
      <c r="AP43" s="954"/>
      <c r="AQ43" s="954"/>
      <c r="AR43" s="954"/>
      <c r="AS43" s="954"/>
      <c r="AT43" s="954"/>
      <c r="AU43" s="954"/>
      <c r="AV43" s="954"/>
      <c r="AW43" s="954"/>
      <c r="AX43" s="954"/>
      <c r="AY43" s="954"/>
      <c r="AZ43" s="1021"/>
      <c r="BA43" s="1021"/>
      <c r="BB43" s="1021"/>
      <c r="BC43" s="1021"/>
      <c r="BD43" s="1021"/>
      <c r="BE43" s="955"/>
      <c r="BF43" s="955"/>
      <c r="BG43" s="955"/>
      <c r="BH43" s="955"/>
      <c r="BI43" s="956"/>
      <c r="BJ43" s="214"/>
      <c r="BK43" s="214"/>
      <c r="BL43" s="214"/>
      <c r="BM43" s="214"/>
      <c r="BN43" s="214"/>
      <c r="BO43" s="223"/>
      <c r="BP43" s="223"/>
      <c r="BQ43" s="220">
        <v>37</v>
      </c>
      <c r="BR43" s="22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1"/>
    </row>
    <row r="44" spans="1:131" ht="26.25" customHeight="1">
      <c r="A44" s="220">
        <v>17</v>
      </c>
      <c r="B44" s="1016"/>
      <c r="C44" s="1017"/>
      <c r="D44" s="1017"/>
      <c r="E44" s="1017"/>
      <c r="F44" s="1017"/>
      <c r="G44" s="1017"/>
      <c r="H44" s="1017"/>
      <c r="I44" s="1017"/>
      <c r="J44" s="1017"/>
      <c r="K44" s="1017"/>
      <c r="L44" s="1017"/>
      <c r="M44" s="1017"/>
      <c r="N44" s="1017"/>
      <c r="O44" s="1017"/>
      <c r="P44" s="1018"/>
      <c r="Q44" s="1022"/>
      <c r="R44" s="1023"/>
      <c r="S44" s="1023"/>
      <c r="T44" s="1023"/>
      <c r="U44" s="1023"/>
      <c r="V44" s="1023"/>
      <c r="W44" s="1023"/>
      <c r="X44" s="1023"/>
      <c r="Y44" s="1023"/>
      <c r="Z44" s="1023"/>
      <c r="AA44" s="1023"/>
      <c r="AB44" s="1023"/>
      <c r="AC44" s="1023"/>
      <c r="AD44" s="1023"/>
      <c r="AE44" s="1024"/>
      <c r="AF44" s="1000"/>
      <c r="AG44" s="1001"/>
      <c r="AH44" s="1001"/>
      <c r="AI44" s="1001"/>
      <c r="AJ44" s="1002"/>
      <c r="AK44" s="963"/>
      <c r="AL44" s="954"/>
      <c r="AM44" s="954"/>
      <c r="AN44" s="954"/>
      <c r="AO44" s="954"/>
      <c r="AP44" s="954"/>
      <c r="AQ44" s="954"/>
      <c r="AR44" s="954"/>
      <c r="AS44" s="954"/>
      <c r="AT44" s="954"/>
      <c r="AU44" s="954"/>
      <c r="AV44" s="954"/>
      <c r="AW44" s="954"/>
      <c r="AX44" s="954"/>
      <c r="AY44" s="954"/>
      <c r="AZ44" s="1021"/>
      <c r="BA44" s="1021"/>
      <c r="BB44" s="1021"/>
      <c r="BC44" s="1021"/>
      <c r="BD44" s="1021"/>
      <c r="BE44" s="955"/>
      <c r="BF44" s="955"/>
      <c r="BG44" s="955"/>
      <c r="BH44" s="955"/>
      <c r="BI44" s="956"/>
      <c r="BJ44" s="214"/>
      <c r="BK44" s="214"/>
      <c r="BL44" s="214"/>
      <c r="BM44" s="214"/>
      <c r="BN44" s="214"/>
      <c r="BO44" s="223"/>
      <c r="BP44" s="223"/>
      <c r="BQ44" s="220">
        <v>38</v>
      </c>
      <c r="BR44" s="22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1"/>
    </row>
    <row r="45" spans="1:131" ht="26.25" customHeight="1">
      <c r="A45" s="220">
        <v>18</v>
      </c>
      <c r="B45" s="1016"/>
      <c r="C45" s="1017"/>
      <c r="D45" s="1017"/>
      <c r="E45" s="1017"/>
      <c r="F45" s="1017"/>
      <c r="G45" s="1017"/>
      <c r="H45" s="1017"/>
      <c r="I45" s="1017"/>
      <c r="J45" s="1017"/>
      <c r="K45" s="1017"/>
      <c r="L45" s="1017"/>
      <c r="M45" s="1017"/>
      <c r="N45" s="1017"/>
      <c r="O45" s="1017"/>
      <c r="P45" s="1018"/>
      <c r="Q45" s="1022"/>
      <c r="R45" s="1023"/>
      <c r="S45" s="1023"/>
      <c r="T45" s="1023"/>
      <c r="U45" s="1023"/>
      <c r="V45" s="1023"/>
      <c r="W45" s="1023"/>
      <c r="X45" s="1023"/>
      <c r="Y45" s="1023"/>
      <c r="Z45" s="1023"/>
      <c r="AA45" s="1023"/>
      <c r="AB45" s="1023"/>
      <c r="AC45" s="1023"/>
      <c r="AD45" s="1023"/>
      <c r="AE45" s="1024"/>
      <c r="AF45" s="1000"/>
      <c r="AG45" s="1001"/>
      <c r="AH45" s="1001"/>
      <c r="AI45" s="1001"/>
      <c r="AJ45" s="1002"/>
      <c r="AK45" s="963"/>
      <c r="AL45" s="954"/>
      <c r="AM45" s="954"/>
      <c r="AN45" s="954"/>
      <c r="AO45" s="954"/>
      <c r="AP45" s="954"/>
      <c r="AQ45" s="954"/>
      <c r="AR45" s="954"/>
      <c r="AS45" s="954"/>
      <c r="AT45" s="954"/>
      <c r="AU45" s="954"/>
      <c r="AV45" s="954"/>
      <c r="AW45" s="954"/>
      <c r="AX45" s="954"/>
      <c r="AY45" s="954"/>
      <c r="AZ45" s="1021"/>
      <c r="BA45" s="1021"/>
      <c r="BB45" s="1021"/>
      <c r="BC45" s="1021"/>
      <c r="BD45" s="1021"/>
      <c r="BE45" s="955"/>
      <c r="BF45" s="955"/>
      <c r="BG45" s="955"/>
      <c r="BH45" s="955"/>
      <c r="BI45" s="956"/>
      <c r="BJ45" s="214"/>
      <c r="BK45" s="214"/>
      <c r="BL45" s="214"/>
      <c r="BM45" s="214"/>
      <c r="BN45" s="214"/>
      <c r="BO45" s="223"/>
      <c r="BP45" s="223"/>
      <c r="BQ45" s="220">
        <v>39</v>
      </c>
      <c r="BR45" s="22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1"/>
    </row>
    <row r="46" spans="1:131" ht="26.25" customHeight="1">
      <c r="A46" s="220">
        <v>19</v>
      </c>
      <c r="B46" s="1016"/>
      <c r="C46" s="1017"/>
      <c r="D46" s="1017"/>
      <c r="E46" s="1017"/>
      <c r="F46" s="1017"/>
      <c r="G46" s="1017"/>
      <c r="H46" s="1017"/>
      <c r="I46" s="1017"/>
      <c r="J46" s="1017"/>
      <c r="K46" s="1017"/>
      <c r="L46" s="1017"/>
      <c r="M46" s="1017"/>
      <c r="N46" s="1017"/>
      <c r="O46" s="1017"/>
      <c r="P46" s="1018"/>
      <c r="Q46" s="1022"/>
      <c r="R46" s="1023"/>
      <c r="S46" s="1023"/>
      <c r="T46" s="1023"/>
      <c r="U46" s="1023"/>
      <c r="V46" s="1023"/>
      <c r="W46" s="1023"/>
      <c r="X46" s="1023"/>
      <c r="Y46" s="1023"/>
      <c r="Z46" s="1023"/>
      <c r="AA46" s="1023"/>
      <c r="AB46" s="1023"/>
      <c r="AC46" s="1023"/>
      <c r="AD46" s="1023"/>
      <c r="AE46" s="1024"/>
      <c r="AF46" s="1000"/>
      <c r="AG46" s="1001"/>
      <c r="AH46" s="1001"/>
      <c r="AI46" s="1001"/>
      <c r="AJ46" s="1002"/>
      <c r="AK46" s="963"/>
      <c r="AL46" s="954"/>
      <c r="AM46" s="954"/>
      <c r="AN46" s="954"/>
      <c r="AO46" s="954"/>
      <c r="AP46" s="954"/>
      <c r="AQ46" s="954"/>
      <c r="AR46" s="954"/>
      <c r="AS46" s="954"/>
      <c r="AT46" s="954"/>
      <c r="AU46" s="954"/>
      <c r="AV46" s="954"/>
      <c r="AW46" s="954"/>
      <c r="AX46" s="954"/>
      <c r="AY46" s="954"/>
      <c r="AZ46" s="1021"/>
      <c r="BA46" s="1021"/>
      <c r="BB46" s="1021"/>
      <c r="BC46" s="1021"/>
      <c r="BD46" s="1021"/>
      <c r="BE46" s="955"/>
      <c r="BF46" s="955"/>
      <c r="BG46" s="955"/>
      <c r="BH46" s="955"/>
      <c r="BI46" s="956"/>
      <c r="BJ46" s="214"/>
      <c r="BK46" s="214"/>
      <c r="BL46" s="214"/>
      <c r="BM46" s="214"/>
      <c r="BN46" s="214"/>
      <c r="BO46" s="223"/>
      <c r="BP46" s="223"/>
      <c r="BQ46" s="220">
        <v>40</v>
      </c>
      <c r="BR46" s="22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1"/>
    </row>
    <row r="47" spans="1:131" ht="26.25" customHeight="1">
      <c r="A47" s="220">
        <v>20</v>
      </c>
      <c r="B47" s="1016"/>
      <c r="C47" s="1017"/>
      <c r="D47" s="1017"/>
      <c r="E47" s="1017"/>
      <c r="F47" s="1017"/>
      <c r="G47" s="1017"/>
      <c r="H47" s="1017"/>
      <c r="I47" s="1017"/>
      <c r="J47" s="1017"/>
      <c r="K47" s="1017"/>
      <c r="L47" s="1017"/>
      <c r="M47" s="1017"/>
      <c r="N47" s="1017"/>
      <c r="O47" s="1017"/>
      <c r="P47" s="1018"/>
      <c r="Q47" s="1022"/>
      <c r="R47" s="1023"/>
      <c r="S47" s="1023"/>
      <c r="T47" s="1023"/>
      <c r="U47" s="1023"/>
      <c r="V47" s="1023"/>
      <c r="W47" s="1023"/>
      <c r="X47" s="1023"/>
      <c r="Y47" s="1023"/>
      <c r="Z47" s="1023"/>
      <c r="AA47" s="1023"/>
      <c r="AB47" s="1023"/>
      <c r="AC47" s="1023"/>
      <c r="AD47" s="1023"/>
      <c r="AE47" s="1024"/>
      <c r="AF47" s="1000"/>
      <c r="AG47" s="1001"/>
      <c r="AH47" s="1001"/>
      <c r="AI47" s="1001"/>
      <c r="AJ47" s="1002"/>
      <c r="AK47" s="963"/>
      <c r="AL47" s="954"/>
      <c r="AM47" s="954"/>
      <c r="AN47" s="954"/>
      <c r="AO47" s="954"/>
      <c r="AP47" s="954"/>
      <c r="AQ47" s="954"/>
      <c r="AR47" s="954"/>
      <c r="AS47" s="954"/>
      <c r="AT47" s="954"/>
      <c r="AU47" s="954"/>
      <c r="AV47" s="954"/>
      <c r="AW47" s="954"/>
      <c r="AX47" s="954"/>
      <c r="AY47" s="954"/>
      <c r="AZ47" s="1021"/>
      <c r="BA47" s="1021"/>
      <c r="BB47" s="1021"/>
      <c r="BC47" s="1021"/>
      <c r="BD47" s="1021"/>
      <c r="BE47" s="955"/>
      <c r="BF47" s="955"/>
      <c r="BG47" s="955"/>
      <c r="BH47" s="955"/>
      <c r="BI47" s="956"/>
      <c r="BJ47" s="214"/>
      <c r="BK47" s="214"/>
      <c r="BL47" s="214"/>
      <c r="BM47" s="214"/>
      <c r="BN47" s="214"/>
      <c r="BO47" s="223"/>
      <c r="BP47" s="223"/>
      <c r="BQ47" s="220">
        <v>41</v>
      </c>
      <c r="BR47" s="22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1"/>
    </row>
    <row r="48" spans="1:131" ht="26.25" customHeight="1">
      <c r="A48" s="220">
        <v>21</v>
      </c>
      <c r="B48" s="1016"/>
      <c r="C48" s="1017"/>
      <c r="D48" s="1017"/>
      <c r="E48" s="1017"/>
      <c r="F48" s="1017"/>
      <c r="G48" s="1017"/>
      <c r="H48" s="1017"/>
      <c r="I48" s="1017"/>
      <c r="J48" s="1017"/>
      <c r="K48" s="1017"/>
      <c r="L48" s="1017"/>
      <c r="M48" s="1017"/>
      <c r="N48" s="1017"/>
      <c r="O48" s="1017"/>
      <c r="P48" s="1018"/>
      <c r="Q48" s="1022"/>
      <c r="R48" s="1023"/>
      <c r="S48" s="1023"/>
      <c r="T48" s="1023"/>
      <c r="U48" s="1023"/>
      <c r="V48" s="1023"/>
      <c r="W48" s="1023"/>
      <c r="X48" s="1023"/>
      <c r="Y48" s="1023"/>
      <c r="Z48" s="1023"/>
      <c r="AA48" s="1023"/>
      <c r="AB48" s="1023"/>
      <c r="AC48" s="1023"/>
      <c r="AD48" s="1023"/>
      <c r="AE48" s="1024"/>
      <c r="AF48" s="1000"/>
      <c r="AG48" s="1001"/>
      <c r="AH48" s="1001"/>
      <c r="AI48" s="1001"/>
      <c r="AJ48" s="1002"/>
      <c r="AK48" s="963"/>
      <c r="AL48" s="954"/>
      <c r="AM48" s="954"/>
      <c r="AN48" s="954"/>
      <c r="AO48" s="954"/>
      <c r="AP48" s="954"/>
      <c r="AQ48" s="954"/>
      <c r="AR48" s="954"/>
      <c r="AS48" s="954"/>
      <c r="AT48" s="954"/>
      <c r="AU48" s="954"/>
      <c r="AV48" s="954"/>
      <c r="AW48" s="954"/>
      <c r="AX48" s="954"/>
      <c r="AY48" s="954"/>
      <c r="AZ48" s="1021"/>
      <c r="BA48" s="1021"/>
      <c r="BB48" s="1021"/>
      <c r="BC48" s="1021"/>
      <c r="BD48" s="1021"/>
      <c r="BE48" s="955"/>
      <c r="BF48" s="955"/>
      <c r="BG48" s="955"/>
      <c r="BH48" s="955"/>
      <c r="BI48" s="956"/>
      <c r="BJ48" s="214"/>
      <c r="BK48" s="214"/>
      <c r="BL48" s="214"/>
      <c r="BM48" s="214"/>
      <c r="BN48" s="214"/>
      <c r="BO48" s="223"/>
      <c r="BP48" s="223"/>
      <c r="BQ48" s="220">
        <v>42</v>
      </c>
      <c r="BR48" s="22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1"/>
    </row>
    <row r="49" spans="1:131" ht="26.25" customHeight="1">
      <c r="A49" s="220">
        <v>22</v>
      </c>
      <c r="B49" s="1016"/>
      <c r="C49" s="1017"/>
      <c r="D49" s="1017"/>
      <c r="E49" s="1017"/>
      <c r="F49" s="1017"/>
      <c r="G49" s="1017"/>
      <c r="H49" s="1017"/>
      <c r="I49" s="1017"/>
      <c r="J49" s="1017"/>
      <c r="K49" s="1017"/>
      <c r="L49" s="1017"/>
      <c r="M49" s="1017"/>
      <c r="N49" s="1017"/>
      <c r="O49" s="1017"/>
      <c r="P49" s="1018"/>
      <c r="Q49" s="1022"/>
      <c r="R49" s="1023"/>
      <c r="S49" s="1023"/>
      <c r="T49" s="1023"/>
      <c r="U49" s="1023"/>
      <c r="V49" s="1023"/>
      <c r="W49" s="1023"/>
      <c r="X49" s="1023"/>
      <c r="Y49" s="1023"/>
      <c r="Z49" s="1023"/>
      <c r="AA49" s="1023"/>
      <c r="AB49" s="1023"/>
      <c r="AC49" s="1023"/>
      <c r="AD49" s="1023"/>
      <c r="AE49" s="1024"/>
      <c r="AF49" s="1000"/>
      <c r="AG49" s="1001"/>
      <c r="AH49" s="1001"/>
      <c r="AI49" s="1001"/>
      <c r="AJ49" s="1002"/>
      <c r="AK49" s="963"/>
      <c r="AL49" s="954"/>
      <c r="AM49" s="954"/>
      <c r="AN49" s="954"/>
      <c r="AO49" s="954"/>
      <c r="AP49" s="954"/>
      <c r="AQ49" s="954"/>
      <c r="AR49" s="954"/>
      <c r="AS49" s="954"/>
      <c r="AT49" s="954"/>
      <c r="AU49" s="954"/>
      <c r="AV49" s="954"/>
      <c r="AW49" s="954"/>
      <c r="AX49" s="954"/>
      <c r="AY49" s="954"/>
      <c r="AZ49" s="1021"/>
      <c r="BA49" s="1021"/>
      <c r="BB49" s="1021"/>
      <c r="BC49" s="1021"/>
      <c r="BD49" s="1021"/>
      <c r="BE49" s="955"/>
      <c r="BF49" s="955"/>
      <c r="BG49" s="955"/>
      <c r="BH49" s="955"/>
      <c r="BI49" s="956"/>
      <c r="BJ49" s="214"/>
      <c r="BK49" s="214"/>
      <c r="BL49" s="214"/>
      <c r="BM49" s="214"/>
      <c r="BN49" s="214"/>
      <c r="BO49" s="223"/>
      <c r="BP49" s="223"/>
      <c r="BQ49" s="220">
        <v>43</v>
      </c>
      <c r="BR49" s="22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1"/>
    </row>
    <row r="50" spans="1:131" ht="26.25" customHeight="1">
      <c r="A50" s="220">
        <v>23</v>
      </c>
      <c r="B50" s="1016"/>
      <c r="C50" s="1017"/>
      <c r="D50" s="1017"/>
      <c r="E50" s="1017"/>
      <c r="F50" s="1017"/>
      <c r="G50" s="1017"/>
      <c r="H50" s="1017"/>
      <c r="I50" s="1017"/>
      <c r="J50" s="1017"/>
      <c r="K50" s="1017"/>
      <c r="L50" s="1017"/>
      <c r="M50" s="1017"/>
      <c r="N50" s="1017"/>
      <c r="O50" s="1017"/>
      <c r="P50" s="1018"/>
      <c r="Q50" s="1019"/>
      <c r="R50" s="1004"/>
      <c r="S50" s="1004"/>
      <c r="T50" s="1004"/>
      <c r="U50" s="1004"/>
      <c r="V50" s="1004"/>
      <c r="W50" s="1004"/>
      <c r="X50" s="1004"/>
      <c r="Y50" s="1004"/>
      <c r="Z50" s="1004"/>
      <c r="AA50" s="1004"/>
      <c r="AB50" s="1004"/>
      <c r="AC50" s="1004"/>
      <c r="AD50" s="1004"/>
      <c r="AE50" s="1020"/>
      <c r="AF50" s="1000"/>
      <c r="AG50" s="1001"/>
      <c r="AH50" s="1001"/>
      <c r="AI50" s="1001"/>
      <c r="AJ50" s="1002"/>
      <c r="AK50" s="1003"/>
      <c r="AL50" s="1004"/>
      <c r="AM50" s="1004"/>
      <c r="AN50" s="1004"/>
      <c r="AO50" s="1004"/>
      <c r="AP50" s="1004"/>
      <c r="AQ50" s="1004"/>
      <c r="AR50" s="1004"/>
      <c r="AS50" s="1004"/>
      <c r="AT50" s="1004"/>
      <c r="AU50" s="1004"/>
      <c r="AV50" s="1004"/>
      <c r="AW50" s="1004"/>
      <c r="AX50" s="1004"/>
      <c r="AY50" s="1004"/>
      <c r="AZ50" s="1005"/>
      <c r="BA50" s="1005"/>
      <c r="BB50" s="1005"/>
      <c r="BC50" s="1005"/>
      <c r="BD50" s="1005"/>
      <c r="BE50" s="955"/>
      <c r="BF50" s="955"/>
      <c r="BG50" s="955"/>
      <c r="BH50" s="955"/>
      <c r="BI50" s="956"/>
      <c r="BJ50" s="214"/>
      <c r="BK50" s="214"/>
      <c r="BL50" s="214"/>
      <c r="BM50" s="214"/>
      <c r="BN50" s="214"/>
      <c r="BO50" s="223"/>
      <c r="BP50" s="223"/>
      <c r="BQ50" s="220">
        <v>44</v>
      </c>
      <c r="BR50" s="22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1"/>
    </row>
    <row r="51" spans="1:131" ht="26.25" customHeight="1">
      <c r="A51" s="220">
        <v>24</v>
      </c>
      <c r="B51" s="1016"/>
      <c r="C51" s="1017"/>
      <c r="D51" s="1017"/>
      <c r="E51" s="1017"/>
      <c r="F51" s="1017"/>
      <c r="G51" s="1017"/>
      <c r="H51" s="1017"/>
      <c r="I51" s="1017"/>
      <c r="J51" s="1017"/>
      <c r="K51" s="1017"/>
      <c r="L51" s="1017"/>
      <c r="M51" s="1017"/>
      <c r="N51" s="1017"/>
      <c r="O51" s="1017"/>
      <c r="P51" s="1018"/>
      <c r="Q51" s="1019"/>
      <c r="R51" s="1004"/>
      <c r="S51" s="1004"/>
      <c r="T51" s="1004"/>
      <c r="U51" s="1004"/>
      <c r="V51" s="1004"/>
      <c r="W51" s="1004"/>
      <c r="X51" s="1004"/>
      <c r="Y51" s="1004"/>
      <c r="Z51" s="1004"/>
      <c r="AA51" s="1004"/>
      <c r="AB51" s="1004"/>
      <c r="AC51" s="1004"/>
      <c r="AD51" s="1004"/>
      <c r="AE51" s="1020"/>
      <c r="AF51" s="1000"/>
      <c r="AG51" s="1001"/>
      <c r="AH51" s="1001"/>
      <c r="AI51" s="1001"/>
      <c r="AJ51" s="1002"/>
      <c r="AK51" s="1003"/>
      <c r="AL51" s="1004"/>
      <c r="AM51" s="1004"/>
      <c r="AN51" s="1004"/>
      <c r="AO51" s="1004"/>
      <c r="AP51" s="1004"/>
      <c r="AQ51" s="1004"/>
      <c r="AR51" s="1004"/>
      <c r="AS51" s="1004"/>
      <c r="AT51" s="1004"/>
      <c r="AU51" s="1004"/>
      <c r="AV51" s="1004"/>
      <c r="AW51" s="1004"/>
      <c r="AX51" s="1004"/>
      <c r="AY51" s="1004"/>
      <c r="AZ51" s="1005"/>
      <c r="BA51" s="1005"/>
      <c r="BB51" s="1005"/>
      <c r="BC51" s="1005"/>
      <c r="BD51" s="1005"/>
      <c r="BE51" s="955"/>
      <c r="BF51" s="955"/>
      <c r="BG51" s="955"/>
      <c r="BH51" s="955"/>
      <c r="BI51" s="956"/>
      <c r="BJ51" s="214"/>
      <c r="BK51" s="214"/>
      <c r="BL51" s="214"/>
      <c r="BM51" s="214"/>
      <c r="BN51" s="214"/>
      <c r="BO51" s="223"/>
      <c r="BP51" s="223"/>
      <c r="BQ51" s="220">
        <v>45</v>
      </c>
      <c r="BR51" s="22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1"/>
    </row>
    <row r="52" spans="1:131" ht="26.25" customHeight="1">
      <c r="A52" s="220">
        <v>25</v>
      </c>
      <c r="B52" s="1016"/>
      <c r="C52" s="1017"/>
      <c r="D52" s="1017"/>
      <c r="E52" s="1017"/>
      <c r="F52" s="1017"/>
      <c r="G52" s="1017"/>
      <c r="H52" s="1017"/>
      <c r="I52" s="1017"/>
      <c r="J52" s="1017"/>
      <c r="K52" s="1017"/>
      <c r="L52" s="1017"/>
      <c r="M52" s="1017"/>
      <c r="N52" s="1017"/>
      <c r="O52" s="1017"/>
      <c r="P52" s="1018"/>
      <c r="Q52" s="1019"/>
      <c r="R52" s="1004"/>
      <c r="S52" s="1004"/>
      <c r="T52" s="1004"/>
      <c r="U52" s="1004"/>
      <c r="V52" s="1004"/>
      <c r="W52" s="1004"/>
      <c r="X52" s="1004"/>
      <c r="Y52" s="1004"/>
      <c r="Z52" s="1004"/>
      <c r="AA52" s="1004"/>
      <c r="AB52" s="1004"/>
      <c r="AC52" s="1004"/>
      <c r="AD52" s="1004"/>
      <c r="AE52" s="1020"/>
      <c r="AF52" s="1000"/>
      <c r="AG52" s="1001"/>
      <c r="AH52" s="1001"/>
      <c r="AI52" s="1001"/>
      <c r="AJ52" s="1002"/>
      <c r="AK52" s="1003"/>
      <c r="AL52" s="1004"/>
      <c r="AM52" s="1004"/>
      <c r="AN52" s="1004"/>
      <c r="AO52" s="1004"/>
      <c r="AP52" s="1004"/>
      <c r="AQ52" s="1004"/>
      <c r="AR52" s="1004"/>
      <c r="AS52" s="1004"/>
      <c r="AT52" s="1004"/>
      <c r="AU52" s="1004"/>
      <c r="AV52" s="1004"/>
      <c r="AW52" s="1004"/>
      <c r="AX52" s="1004"/>
      <c r="AY52" s="1004"/>
      <c r="AZ52" s="1005"/>
      <c r="BA52" s="1005"/>
      <c r="BB52" s="1005"/>
      <c r="BC52" s="1005"/>
      <c r="BD52" s="1005"/>
      <c r="BE52" s="955"/>
      <c r="BF52" s="955"/>
      <c r="BG52" s="955"/>
      <c r="BH52" s="955"/>
      <c r="BI52" s="956"/>
      <c r="BJ52" s="214"/>
      <c r="BK52" s="214"/>
      <c r="BL52" s="214"/>
      <c r="BM52" s="214"/>
      <c r="BN52" s="214"/>
      <c r="BO52" s="223"/>
      <c r="BP52" s="223"/>
      <c r="BQ52" s="220">
        <v>46</v>
      </c>
      <c r="BR52" s="22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1"/>
    </row>
    <row r="53" spans="1:131" ht="26.25" customHeight="1">
      <c r="A53" s="220">
        <v>26</v>
      </c>
      <c r="B53" s="1016"/>
      <c r="C53" s="1017"/>
      <c r="D53" s="1017"/>
      <c r="E53" s="1017"/>
      <c r="F53" s="1017"/>
      <c r="G53" s="1017"/>
      <c r="H53" s="1017"/>
      <c r="I53" s="1017"/>
      <c r="J53" s="1017"/>
      <c r="K53" s="1017"/>
      <c r="L53" s="1017"/>
      <c r="M53" s="1017"/>
      <c r="N53" s="1017"/>
      <c r="O53" s="1017"/>
      <c r="P53" s="1018"/>
      <c r="Q53" s="1019"/>
      <c r="R53" s="1004"/>
      <c r="S53" s="1004"/>
      <c r="T53" s="1004"/>
      <c r="U53" s="1004"/>
      <c r="V53" s="1004"/>
      <c r="W53" s="1004"/>
      <c r="X53" s="1004"/>
      <c r="Y53" s="1004"/>
      <c r="Z53" s="1004"/>
      <c r="AA53" s="1004"/>
      <c r="AB53" s="1004"/>
      <c r="AC53" s="1004"/>
      <c r="AD53" s="1004"/>
      <c r="AE53" s="1020"/>
      <c r="AF53" s="1000"/>
      <c r="AG53" s="1001"/>
      <c r="AH53" s="1001"/>
      <c r="AI53" s="1001"/>
      <c r="AJ53" s="1002"/>
      <c r="AK53" s="1003"/>
      <c r="AL53" s="1004"/>
      <c r="AM53" s="1004"/>
      <c r="AN53" s="1004"/>
      <c r="AO53" s="1004"/>
      <c r="AP53" s="1004"/>
      <c r="AQ53" s="1004"/>
      <c r="AR53" s="1004"/>
      <c r="AS53" s="1004"/>
      <c r="AT53" s="1004"/>
      <c r="AU53" s="1004"/>
      <c r="AV53" s="1004"/>
      <c r="AW53" s="1004"/>
      <c r="AX53" s="1004"/>
      <c r="AY53" s="1004"/>
      <c r="AZ53" s="1005"/>
      <c r="BA53" s="1005"/>
      <c r="BB53" s="1005"/>
      <c r="BC53" s="1005"/>
      <c r="BD53" s="1005"/>
      <c r="BE53" s="955"/>
      <c r="BF53" s="955"/>
      <c r="BG53" s="955"/>
      <c r="BH53" s="955"/>
      <c r="BI53" s="956"/>
      <c r="BJ53" s="214"/>
      <c r="BK53" s="214"/>
      <c r="BL53" s="214"/>
      <c r="BM53" s="214"/>
      <c r="BN53" s="214"/>
      <c r="BO53" s="223"/>
      <c r="BP53" s="223"/>
      <c r="BQ53" s="220">
        <v>47</v>
      </c>
      <c r="BR53" s="22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1"/>
    </row>
    <row r="54" spans="1:131" ht="26.25" customHeight="1">
      <c r="A54" s="220">
        <v>27</v>
      </c>
      <c r="B54" s="1016"/>
      <c r="C54" s="1017"/>
      <c r="D54" s="1017"/>
      <c r="E54" s="1017"/>
      <c r="F54" s="1017"/>
      <c r="G54" s="1017"/>
      <c r="H54" s="1017"/>
      <c r="I54" s="1017"/>
      <c r="J54" s="1017"/>
      <c r="K54" s="1017"/>
      <c r="L54" s="1017"/>
      <c r="M54" s="1017"/>
      <c r="N54" s="1017"/>
      <c r="O54" s="1017"/>
      <c r="P54" s="1018"/>
      <c r="Q54" s="1019"/>
      <c r="R54" s="1004"/>
      <c r="S54" s="1004"/>
      <c r="T54" s="1004"/>
      <c r="U54" s="1004"/>
      <c r="V54" s="1004"/>
      <c r="W54" s="1004"/>
      <c r="X54" s="1004"/>
      <c r="Y54" s="1004"/>
      <c r="Z54" s="1004"/>
      <c r="AA54" s="1004"/>
      <c r="AB54" s="1004"/>
      <c r="AC54" s="1004"/>
      <c r="AD54" s="1004"/>
      <c r="AE54" s="1020"/>
      <c r="AF54" s="1000"/>
      <c r="AG54" s="1001"/>
      <c r="AH54" s="1001"/>
      <c r="AI54" s="1001"/>
      <c r="AJ54" s="1002"/>
      <c r="AK54" s="1003"/>
      <c r="AL54" s="1004"/>
      <c r="AM54" s="1004"/>
      <c r="AN54" s="1004"/>
      <c r="AO54" s="1004"/>
      <c r="AP54" s="1004"/>
      <c r="AQ54" s="1004"/>
      <c r="AR54" s="1004"/>
      <c r="AS54" s="1004"/>
      <c r="AT54" s="1004"/>
      <c r="AU54" s="1004"/>
      <c r="AV54" s="1004"/>
      <c r="AW54" s="1004"/>
      <c r="AX54" s="1004"/>
      <c r="AY54" s="1004"/>
      <c r="AZ54" s="1005"/>
      <c r="BA54" s="1005"/>
      <c r="BB54" s="1005"/>
      <c r="BC54" s="1005"/>
      <c r="BD54" s="1005"/>
      <c r="BE54" s="955"/>
      <c r="BF54" s="955"/>
      <c r="BG54" s="955"/>
      <c r="BH54" s="955"/>
      <c r="BI54" s="956"/>
      <c r="BJ54" s="214"/>
      <c r="BK54" s="214"/>
      <c r="BL54" s="214"/>
      <c r="BM54" s="214"/>
      <c r="BN54" s="214"/>
      <c r="BO54" s="223"/>
      <c r="BP54" s="223"/>
      <c r="BQ54" s="220">
        <v>48</v>
      </c>
      <c r="BR54" s="22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1"/>
    </row>
    <row r="55" spans="1:131" ht="26.25" customHeight="1">
      <c r="A55" s="220">
        <v>28</v>
      </c>
      <c r="B55" s="1016"/>
      <c r="C55" s="1017"/>
      <c r="D55" s="1017"/>
      <c r="E55" s="1017"/>
      <c r="F55" s="1017"/>
      <c r="G55" s="1017"/>
      <c r="H55" s="1017"/>
      <c r="I55" s="1017"/>
      <c r="J55" s="1017"/>
      <c r="K55" s="1017"/>
      <c r="L55" s="1017"/>
      <c r="M55" s="1017"/>
      <c r="N55" s="1017"/>
      <c r="O55" s="1017"/>
      <c r="P55" s="1018"/>
      <c r="Q55" s="1019"/>
      <c r="R55" s="1004"/>
      <c r="S55" s="1004"/>
      <c r="T55" s="1004"/>
      <c r="U55" s="1004"/>
      <c r="V55" s="1004"/>
      <c r="W55" s="1004"/>
      <c r="X55" s="1004"/>
      <c r="Y55" s="1004"/>
      <c r="Z55" s="1004"/>
      <c r="AA55" s="1004"/>
      <c r="AB55" s="1004"/>
      <c r="AC55" s="1004"/>
      <c r="AD55" s="1004"/>
      <c r="AE55" s="1020"/>
      <c r="AF55" s="1000"/>
      <c r="AG55" s="1001"/>
      <c r="AH55" s="1001"/>
      <c r="AI55" s="1001"/>
      <c r="AJ55" s="1002"/>
      <c r="AK55" s="1003"/>
      <c r="AL55" s="1004"/>
      <c r="AM55" s="1004"/>
      <c r="AN55" s="1004"/>
      <c r="AO55" s="1004"/>
      <c r="AP55" s="1004"/>
      <c r="AQ55" s="1004"/>
      <c r="AR55" s="1004"/>
      <c r="AS55" s="1004"/>
      <c r="AT55" s="1004"/>
      <c r="AU55" s="1004"/>
      <c r="AV55" s="1004"/>
      <c r="AW55" s="1004"/>
      <c r="AX55" s="1004"/>
      <c r="AY55" s="1004"/>
      <c r="AZ55" s="1005"/>
      <c r="BA55" s="1005"/>
      <c r="BB55" s="1005"/>
      <c r="BC55" s="1005"/>
      <c r="BD55" s="1005"/>
      <c r="BE55" s="955"/>
      <c r="BF55" s="955"/>
      <c r="BG55" s="955"/>
      <c r="BH55" s="955"/>
      <c r="BI55" s="956"/>
      <c r="BJ55" s="214"/>
      <c r="BK55" s="214"/>
      <c r="BL55" s="214"/>
      <c r="BM55" s="214"/>
      <c r="BN55" s="214"/>
      <c r="BO55" s="223"/>
      <c r="BP55" s="223"/>
      <c r="BQ55" s="220">
        <v>49</v>
      </c>
      <c r="BR55" s="22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1"/>
    </row>
    <row r="56" spans="1:131" ht="26.25" customHeight="1">
      <c r="A56" s="220">
        <v>29</v>
      </c>
      <c r="B56" s="1016"/>
      <c r="C56" s="1017"/>
      <c r="D56" s="1017"/>
      <c r="E56" s="1017"/>
      <c r="F56" s="1017"/>
      <c r="G56" s="1017"/>
      <c r="H56" s="1017"/>
      <c r="I56" s="1017"/>
      <c r="J56" s="1017"/>
      <c r="K56" s="1017"/>
      <c r="L56" s="1017"/>
      <c r="M56" s="1017"/>
      <c r="N56" s="1017"/>
      <c r="O56" s="1017"/>
      <c r="P56" s="1018"/>
      <c r="Q56" s="1019"/>
      <c r="R56" s="1004"/>
      <c r="S56" s="1004"/>
      <c r="T56" s="1004"/>
      <c r="U56" s="1004"/>
      <c r="V56" s="1004"/>
      <c r="W56" s="1004"/>
      <c r="X56" s="1004"/>
      <c r="Y56" s="1004"/>
      <c r="Z56" s="1004"/>
      <c r="AA56" s="1004"/>
      <c r="AB56" s="1004"/>
      <c r="AC56" s="1004"/>
      <c r="AD56" s="1004"/>
      <c r="AE56" s="1020"/>
      <c r="AF56" s="1000"/>
      <c r="AG56" s="1001"/>
      <c r="AH56" s="1001"/>
      <c r="AI56" s="1001"/>
      <c r="AJ56" s="1002"/>
      <c r="AK56" s="1003"/>
      <c r="AL56" s="1004"/>
      <c r="AM56" s="1004"/>
      <c r="AN56" s="1004"/>
      <c r="AO56" s="1004"/>
      <c r="AP56" s="1004"/>
      <c r="AQ56" s="1004"/>
      <c r="AR56" s="1004"/>
      <c r="AS56" s="1004"/>
      <c r="AT56" s="1004"/>
      <c r="AU56" s="1004"/>
      <c r="AV56" s="1004"/>
      <c r="AW56" s="1004"/>
      <c r="AX56" s="1004"/>
      <c r="AY56" s="1004"/>
      <c r="AZ56" s="1005"/>
      <c r="BA56" s="1005"/>
      <c r="BB56" s="1005"/>
      <c r="BC56" s="1005"/>
      <c r="BD56" s="1005"/>
      <c r="BE56" s="955"/>
      <c r="BF56" s="955"/>
      <c r="BG56" s="955"/>
      <c r="BH56" s="955"/>
      <c r="BI56" s="956"/>
      <c r="BJ56" s="214"/>
      <c r="BK56" s="214"/>
      <c r="BL56" s="214"/>
      <c r="BM56" s="214"/>
      <c r="BN56" s="214"/>
      <c r="BO56" s="223"/>
      <c r="BP56" s="223"/>
      <c r="BQ56" s="220">
        <v>50</v>
      </c>
      <c r="BR56" s="22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1"/>
    </row>
    <row r="57" spans="1:131" ht="26.25" customHeight="1">
      <c r="A57" s="220">
        <v>30</v>
      </c>
      <c r="B57" s="1016"/>
      <c r="C57" s="1017"/>
      <c r="D57" s="1017"/>
      <c r="E57" s="1017"/>
      <c r="F57" s="1017"/>
      <c r="G57" s="1017"/>
      <c r="H57" s="1017"/>
      <c r="I57" s="1017"/>
      <c r="J57" s="1017"/>
      <c r="K57" s="1017"/>
      <c r="L57" s="1017"/>
      <c r="M57" s="1017"/>
      <c r="N57" s="1017"/>
      <c r="O57" s="1017"/>
      <c r="P57" s="1018"/>
      <c r="Q57" s="1019"/>
      <c r="R57" s="1004"/>
      <c r="S57" s="1004"/>
      <c r="T57" s="1004"/>
      <c r="U57" s="1004"/>
      <c r="V57" s="1004"/>
      <c r="W57" s="1004"/>
      <c r="X57" s="1004"/>
      <c r="Y57" s="1004"/>
      <c r="Z57" s="1004"/>
      <c r="AA57" s="1004"/>
      <c r="AB57" s="1004"/>
      <c r="AC57" s="1004"/>
      <c r="AD57" s="1004"/>
      <c r="AE57" s="1020"/>
      <c r="AF57" s="1000"/>
      <c r="AG57" s="1001"/>
      <c r="AH57" s="1001"/>
      <c r="AI57" s="1001"/>
      <c r="AJ57" s="1002"/>
      <c r="AK57" s="1003"/>
      <c r="AL57" s="1004"/>
      <c r="AM57" s="1004"/>
      <c r="AN57" s="1004"/>
      <c r="AO57" s="1004"/>
      <c r="AP57" s="1004"/>
      <c r="AQ57" s="1004"/>
      <c r="AR57" s="1004"/>
      <c r="AS57" s="1004"/>
      <c r="AT57" s="1004"/>
      <c r="AU57" s="1004"/>
      <c r="AV57" s="1004"/>
      <c r="AW57" s="1004"/>
      <c r="AX57" s="1004"/>
      <c r="AY57" s="1004"/>
      <c r="AZ57" s="1005"/>
      <c r="BA57" s="1005"/>
      <c r="BB57" s="1005"/>
      <c r="BC57" s="1005"/>
      <c r="BD57" s="1005"/>
      <c r="BE57" s="955"/>
      <c r="BF57" s="955"/>
      <c r="BG57" s="955"/>
      <c r="BH57" s="955"/>
      <c r="BI57" s="956"/>
      <c r="BJ57" s="214"/>
      <c r="BK57" s="214"/>
      <c r="BL57" s="214"/>
      <c r="BM57" s="214"/>
      <c r="BN57" s="214"/>
      <c r="BO57" s="223"/>
      <c r="BP57" s="223"/>
      <c r="BQ57" s="220">
        <v>51</v>
      </c>
      <c r="BR57" s="22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1"/>
    </row>
    <row r="58" spans="1:131" ht="26.25" customHeight="1">
      <c r="A58" s="220">
        <v>31</v>
      </c>
      <c r="B58" s="1016"/>
      <c r="C58" s="1017"/>
      <c r="D58" s="1017"/>
      <c r="E58" s="1017"/>
      <c r="F58" s="1017"/>
      <c r="G58" s="1017"/>
      <c r="H58" s="1017"/>
      <c r="I58" s="1017"/>
      <c r="J58" s="1017"/>
      <c r="K58" s="1017"/>
      <c r="L58" s="1017"/>
      <c r="M58" s="1017"/>
      <c r="N58" s="1017"/>
      <c r="O58" s="1017"/>
      <c r="P58" s="1018"/>
      <c r="Q58" s="1019"/>
      <c r="R58" s="1004"/>
      <c r="S58" s="1004"/>
      <c r="T58" s="1004"/>
      <c r="U58" s="1004"/>
      <c r="V58" s="1004"/>
      <c r="W58" s="1004"/>
      <c r="X58" s="1004"/>
      <c r="Y58" s="1004"/>
      <c r="Z58" s="1004"/>
      <c r="AA58" s="1004"/>
      <c r="AB58" s="1004"/>
      <c r="AC58" s="1004"/>
      <c r="AD58" s="1004"/>
      <c r="AE58" s="1020"/>
      <c r="AF58" s="1000"/>
      <c r="AG58" s="1001"/>
      <c r="AH58" s="1001"/>
      <c r="AI58" s="1001"/>
      <c r="AJ58" s="1002"/>
      <c r="AK58" s="1003"/>
      <c r="AL58" s="1004"/>
      <c r="AM58" s="1004"/>
      <c r="AN58" s="1004"/>
      <c r="AO58" s="1004"/>
      <c r="AP58" s="1004"/>
      <c r="AQ58" s="1004"/>
      <c r="AR58" s="1004"/>
      <c r="AS58" s="1004"/>
      <c r="AT58" s="1004"/>
      <c r="AU58" s="1004"/>
      <c r="AV58" s="1004"/>
      <c r="AW58" s="1004"/>
      <c r="AX58" s="1004"/>
      <c r="AY58" s="1004"/>
      <c r="AZ58" s="1005"/>
      <c r="BA58" s="1005"/>
      <c r="BB58" s="1005"/>
      <c r="BC58" s="1005"/>
      <c r="BD58" s="1005"/>
      <c r="BE58" s="955"/>
      <c r="BF58" s="955"/>
      <c r="BG58" s="955"/>
      <c r="BH58" s="955"/>
      <c r="BI58" s="956"/>
      <c r="BJ58" s="214"/>
      <c r="BK58" s="214"/>
      <c r="BL58" s="214"/>
      <c r="BM58" s="214"/>
      <c r="BN58" s="214"/>
      <c r="BO58" s="223"/>
      <c r="BP58" s="223"/>
      <c r="BQ58" s="220">
        <v>52</v>
      </c>
      <c r="BR58" s="22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1"/>
    </row>
    <row r="59" spans="1:131" ht="26.25" customHeight="1">
      <c r="A59" s="220">
        <v>32</v>
      </c>
      <c r="B59" s="1016"/>
      <c r="C59" s="1017"/>
      <c r="D59" s="1017"/>
      <c r="E59" s="1017"/>
      <c r="F59" s="1017"/>
      <c r="G59" s="1017"/>
      <c r="H59" s="1017"/>
      <c r="I59" s="1017"/>
      <c r="J59" s="1017"/>
      <c r="K59" s="1017"/>
      <c r="L59" s="1017"/>
      <c r="M59" s="1017"/>
      <c r="N59" s="1017"/>
      <c r="O59" s="1017"/>
      <c r="P59" s="1018"/>
      <c r="Q59" s="1019"/>
      <c r="R59" s="1004"/>
      <c r="S59" s="1004"/>
      <c r="T59" s="1004"/>
      <c r="U59" s="1004"/>
      <c r="V59" s="1004"/>
      <c r="W59" s="1004"/>
      <c r="X59" s="1004"/>
      <c r="Y59" s="1004"/>
      <c r="Z59" s="1004"/>
      <c r="AA59" s="1004"/>
      <c r="AB59" s="1004"/>
      <c r="AC59" s="1004"/>
      <c r="AD59" s="1004"/>
      <c r="AE59" s="1020"/>
      <c r="AF59" s="1000"/>
      <c r="AG59" s="1001"/>
      <c r="AH59" s="1001"/>
      <c r="AI59" s="1001"/>
      <c r="AJ59" s="1002"/>
      <c r="AK59" s="1003"/>
      <c r="AL59" s="1004"/>
      <c r="AM59" s="1004"/>
      <c r="AN59" s="1004"/>
      <c r="AO59" s="1004"/>
      <c r="AP59" s="1004"/>
      <c r="AQ59" s="1004"/>
      <c r="AR59" s="1004"/>
      <c r="AS59" s="1004"/>
      <c r="AT59" s="1004"/>
      <c r="AU59" s="1004"/>
      <c r="AV59" s="1004"/>
      <c r="AW59" s="1004"/>
      <c r="AX59" s="1004"/>
      <c r="AY59" s="1004"/>
      <c r="AZ59" s="1005"/>
      <c r="BA59" s="1005"/>
      <c r="BB59" s="1005"/>
      <c r="BC59" s="1005"/>
      <c r="BD59" s="1005"/>
      <c r="BE59" s="955"/>
      <c r="BF59" s="955"/>
      <c r="BG59" s="955"/>
      <c r="BH59" s="955"/>
      <c r="BI59" s="956"/>
      <c r="BJ59" s="214"/>
      <c r="BK59" s="214"/>
      <c r="BL59" s="214"/>
      <c r="BM59" s="214"/>
      <c r="BN59" s="214"/>
      <c r="BO59" s="223"/>
      <c r="BP59" s="223"/>
      <c r="BQ59" s="220">
        <v>53</v>
      </c>
      <c r="BR59" s="22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1"/>
    </row>
    <row r="60" spans="1:131" ht="26.25" customHeight="1">
      <c r="A60" s="220">
        <v>33</v>
      </c>
      <c r="B60" s="1016"/>
      <c r="C60" s="1017"/>
      <c r="D60" s="1017"/>
      <c r="E60" s="1017"/>
      <c r="F60" s="1017"/>
      <c r="G60" s="1017"/>
      <c r="H60" s="1017"/>
      <c r="I60" s="1017"/>
      <c r="J60" s="1017"/>
      <c r="K60" s="1017"/>
      <c r="L60" s="1017"/>
      <c r="M60" s="1017"/>
      <c r="N60" s="1017"/>
      <c r="O60" s="1017"/>
      <c r="P60" s="1018"/>
      <c r="Q60" s="1019"/>
      <c r="R60" s="1004"/>
      <c r="S60" s="1004"/>
      <c r="T60" s="1004"/>
      <c r="U60" s="1004"/>
      <c r="V60" s="1004"/>
      <c r="W60" s="1004"/>
      <c r="X60" s="1004"/>
      <c r="Y60" s="1004"/>
      <c r="Z60" s="1004"/>
      <c r="AA60" s="1004"/>
      <c r="AB60" s="1004"/>
      <c r="AC60" s="1004"/>
      <c r="AD60" s="1004"/>
      <c r="AE60" s="1020"/>
      <c r="AF60" s="1000"/>
      <c r="AG60" s="1001"/>
      <c r="AH60" s="1001"/>
      <c r="AI60" s="1001"/>
      <c r="AJ60" s="1002"/>
      <c r="AK60" s="1003"/>
      <c r="AL60" s="1004"/>
      <c r="AM60" s="1004"/>
      <c r="AN60" s="1004"/>
      <c r="AO60" s="1004"/>
      <c r="AP60" s="1004"/>
      <c r="AQ60" s="1004"/>
      <c r="AR60" s="1004"/>
      <c r="AS60" s="1004"/>
      <c r="AT60" s="1004"/>
      <c r="AU60" s="1004"/>
      <c r="AV60" s="1004"/>
      <c r="AW60" s="1004"/>
      <c r="AX60" s="1004"/>
      <c r="AY60" s="1004"/>
      <c r="AZ60" s="1005"/>
      <c r="BA60" s="1005"/>
      <c r="BB60" s="1005"/>
      <c r="BC60" s="1005"/>
      <c r="BD60" s="1005"/>
      <c r="BE60" s="955"/>
      <c r="BF60" s="955"/>
      <c r="BG60" s="955"/>
      <c r="BH60" s="955"/>
      <c r="BI60" s="956"/>
      <c r="BJ60" s="214"/>
      <c r="BK60" s="214"/>
      <c r="BL60" s="214"/>
      <c r="BM60" s="214"/>
      <c r="BN60" s="214"/>
      <c r="BO60" s="223"/>
      <c r="BP60" s="223"/>
      <c r="BQ60" s="220">
        <v>54</v>
      </c>
      <c r="BR60" s="22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1"/>
    </row>
    <row r="61" spans="1:131" ht="26.25" customHeight="1" thickBot="1">
      <c r="A61" s="220">
        <v>34</v>
      </c>
      <c r="B61" s="1016"/>
      <c r="C61" s="1017"/>
      <c r="D61" s="1017"/>
      <c r="E61" s="1017"/>
      <c r="F61" s="1017"/>
      <c r="G61" s="1017"/>
      <c r="H61" s="1017"/>
      <c r="I61" s="1017"/>
      <c r="J61" s="1017"/>
      <c r="K61" s="1017"/>
      <c r="L61" s="1017"/>
      <c r="M61" s="1017"/>
      <c r="N61" s="1017"/>
      <c r="O61" s="1017"/>
      <c r="P61" s="1018"/>
      <c r="Q61" s="1019"/>
      <c r="R61" s="1004"/>
      <c r="S61" s="1004"/>
      <c r="T61" s="1004"/>
      <c r="U61" s="1004"/>
      <c r="V61" s="1004"/>
      <c r="W61" s="1004"/>
      <c r="X61" s="1004"/>
      <c r="Y61" s="1004"/>
      <c r="Z61" s="1004"/>
      <c r="AA61" s="1004"/>
      <c r="AB61" s="1004"/>
      <c r="AC61" s="1004"/>
      <c r="AD61" s="1004"/>
      <c r="AE61" s="1020"/>
      <c r="AF61" s="1000"/>
      <c r="AG61" s="1001"/>
      <c r="AH61" s="1001"/>
      <c r="AI61" s="1001"/>
      <c r="AJ61" s="1002"/>
      <c r="AK61" s="1003"/>
      <c r="AL61" s="1004"/>
      <c r="AM61" s="1004"/>
      <c r="AN61" s="1004"/>
      <c r="AO61" s="1004"/>
      <c r="AP61" s="1004"/>
      <c r="AQ61" s="1004"/>
      <c r="AR61" s="1004"/>
      <c r="AS61" s="1004"/>
      <c r="AT61" s="1004"/>
      <c r="AU61" s="1004"/>
      <c r="AV61" s="1004"/>
      <c r="AW61" s="1004"/>
      <c r="AX61" s="1004"/>
      <c r="AY61" s="1004"/>
      <c r="AZ61" s="1005"/>
      <c r="BA61" s="1005"/>
      <c r="BB61" s="1005"/>
      <c r="BC61" s="1005"/>
      <c r="BD61" s="1005"/>
      <c r="BE61" s="955"/>
      <c r="BF61" s="955"/>
      <c r="BG61" s="955"/>
      <c r="BH61" s="955"/>
      <c r="BI61" s="956"/>
      <c r="BJ61" s="214"/>
      <c r="BK61" s="214"/>
      <c r="BL61" s="214"/>
      <c r="BM61" s="214"/>
      <c r="BN61" s="214"/>
      <c r="BO61" s="223"/>
      <c r="BP61" s="223"/>
      <c r="BQ61" s="220">
        <v>55</v>
      </c>
      <c r="BR61" s="22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1"/>
    </row>
    <row r="62" spans="1:131" ht="26.25" customHeight="1">
      <c r="A62" s="220">
        <v>35</v>
      </c>
      <c r="B62" s="1016"/>
      <c r="C62" s="1017"/>
      <c r="D62" s="1017"/>
      <c r="E62" s="1017"/>
      <c r="F62" s="1017"/>
      <c r="G62" s="1017"/>
      <c r="H62" s="1017"/>
      <c r="I62" s="1017"/>
      <c r="J62" s="1017"/>
      <c r="K62" s="1017"/>
      <c r="L62" s="1017"/>
      <c r="M62" s="1017"/>
      <c r="N62" s="1017"/>
      <c r="O62" s="1017"/>
      <c r="P62" s="1018"/>
      <c r="Q62" s="1019"/>
      <c r="R62" s="1004"/>
      <c r="S62" s="1004"/>
      <c r="T62" s="1004"/>
      <c r="U62" s="1004"/>
      <c r="V62" s="1004"/>
      <c r="W62" s="1004"/>
      <c r="X62" s="1004"/>
      <c r="Y62" s="1004"/>
      <c r="Z62" s="1004"/>
      <c r="AA62" s="1004"/>
      <c r="AB62" s="1004"/>
      <c r="AC62" s="1004"/>
      <c r="AD62" s="1004"/>
      <c r="AE62" s="1020"/>
      <c r="AF62" s="1000"/>
      <c r="AG62" s="1001"/>
      <c r="AH62" s="1001"/>
      <c r="AI62" s="1001"/>
      <c r="AJ62" s="1002"/>
      <c r="AK62" s="1003"/>
      <c r="AL62" s="1004"/>
      <c r="AM62" s="1004"/>
      <c r="AN62" s="1004"/>
      <c r="AO62" s="1004"/>
      <c r="AP62" s="1004"/>
      <c r="AQ62" s="1004"/>
      <c r="AR62" s="1004"/>
      <c r="AS62" s="1004"/>
      <c r="AT62" s="1004"/>
      <c r="AU62" s="1004"/>
      <c r="AV62" s="1004"/>
      <c r="AW62" s="1004"/>
      <c r="AX62" s="1004"/>
      <c r="AY62" s="1004"/>
      <c r="AZ62" s="1005"/>
      <c r="BA62" s="1005"/>
      <c r="BB62" s="1005"/>
      <c r="BC62" s="1005"/>
      <c r="BD62" s="1005"/>
      <c r="BE62" s="955"/>
      <c r="BF62" s="955"/>
      <c r="BG62" s="955"/>
      <c r="BH62" s="955"/>
      <c r="BI62" s="956"/>
      <c r="BJ62" s="1013" t="s">
        <v>410</v>
      </c>
      <c r="BK62" s="1014"/>
      <c r="BL62" s="1014"/>
      <c r="BM62" s="1014"/>
      <c r="BN62" s="1015"/>
      <c r="BO62" s="223"/>
      <c r="BP62" s="223"/>
      <c r="BQ62" s="220">
        <v>56</v>
      </c>
      <c r="BR62" s="22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1"/>
    </row>
    <row r="63" spans="1:131" ht="26.25" customHeight="1" thickBot="1">
      <c r="A63" s="222" t="s">
        <v>381</v>
      </c>
      <c r="B63" s="920" t="s">
        <v>411</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9"/>
      <c r="AF63" s="1010">
        <v>293</v>
      </c>
      <c r="AG63" s="942"/>
      <c r="AH63" s="942"/>
      <c r="AI63" s="942"/>
      <c r="AJ63" s="1011"/>
      <c r="AK63" s="1012"/>
      <c r="AL63" s="946"/>
      <c r="AM63" s="946"/>
      <c r="AN63" s="946"/>
      <c r="AO63" s="946"/>
      <c r="AP63" s="942">
        <v>2280</v>
      </c>
      <c r="AQ63" s="942"/>
      <c r="AR63" s="942"/>
      <c r="AS63" s="942"/>
      <c r="AT63" s="942"/>
      <c r="AU63" s="942">
        <v>1550</v>
      </c>
      <c r="AV63" s="942"/>
      <c r="AW63" s="942"/>
      <c r="AX63" s="942"/>
      <c r="AY63" s="942"/>
      <c r="AZ63" s="1006"/>
      <c r="BA63" s="1006"/>
      <c r="BB63" s="1006"/>
      <c r="BC63" s="1006"/>
      <c r="BD63" s="1006"/>
      <c r="BE63" s="943"/>
      <c r="BF63" s="943"/>
      <c r="BG63" s="943"/>
      <c r="BH63" s="943"/>
      <c r="BI63" s="944"/>
      <c r="BJ63" s="1007" t="s">
        <v>220</v>
      </c>
      <c r="BK63" s="936"/>
      <c r="BL63" s="936"/>
      <c r="BM63" s="936"/>
      <c r="BN63" s="1008"/>
      <c r="BO63" s="223"/>
      <c r="BP63" s="223"/>
      <c r="BQ63" s="220">
        <v>57</v>
      </c>
      <c r="BR63" s="22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1"/>
    </row>
    <row r="64" spans="1:131" ht="26.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1"/>
    </row>
    <row r="65" spans="1:131" ht="26.25" customHeight="1" thickBot="1">
      <c r="A65" s="214" t="s">
        <v>412</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1"/>
    </row>
    <row r="66" spans="1:131" ht="26.25" customHeight="1">
      <c r="A66" s="978" t="s">
        <v>413</v>
      </c>
      <c r="B66" s="979"/>
      <c r="C66" s="979"/>
      <c r="D66" s="979"/>
      <c r="E66" s="979"/>
      <c r="F66" s="979"/>
      <c r="G66" s="979"/>
      <c r="H66" s="979"/>
      <c r="I66" s="979"/>
      <c r="J66" s="979"/>
      <c r="K66" s="979"/>
      <c r="L66" s="979"/>
      <c r="M66" s="979"/>
      <c r="N66" s="979"/>
      <c r="O66" s="979"/>
      <c r="P66" s="980"/>
      <c r="Q66" s="984" t="s">
        <v>386</v>
      </c>
      <c r="R66" s="985"/>
      <c r="S66" s="985"/>
      <c r="T66" s="985"/>
      <c r="U66" s="986"/>
      <c r="V66" s="984" t="s">
        <v>414</v>
      </c>
      <c r="W66" s="985"/>
      <c r="X66" s="985"/>
      <c r="Y66" s="985"/>
      <c r="Z66" s="986"/>
      <c r="AA66" s="984" t="s">
        <v>415</v>
      </c>
      <c r="AB66" s="985"/>
      <c r="AC66" s="985"/>
      <c r="AD66" s="985"/>
      <c r="AE66" s="986"/>
      <c r="AF66" s="990" t="s">
        <v>416</v>
      </c>
      <c r="AG66" s="991"/>
      <c r="AH66" s="991"/>
      <c r="AI66" s="991"/>
      <c r="AJ66" s="992"/>
      <c r="AK66" s="984" t="s">
        <v>417</v>
      </c>
      <c r="AL66" s="979"/>
      <c r="AM66" s="979"/>
      <c r="AN66" s="979"/>
      <c r="AO66" s="980"/>
      <c r="AP66" s="984" t="s">
        <v>418</v>
      </c>
      <c r="AQ66" s="985"/>
      <c r="AR66" s="985"/>
      <c r="AS66" s="985"/>
      <c r="AT66" s="986"/>
      <c r="AU66" s="984" t="s">
        <v>419</v>
      </c>
      <c r="AV66" s="985"/>
      <c r="AW66" s="985"/>
      <c r="AX66" s="985"/>
      <c r="AY66" s="986"/>
      <c r="AZ66" s="984" t="s">
        <v>369</v>
      </c>
      <c r="BA66" s="985"/>
      <c r="BB66" s="985"/>
      <c r="BC66" s="985"/>
      <c r="BD66" s="998"/>
      <c r="BE66" s="223"/>
      <c r="BF66" s="223"/>
      <c r="BG66" s="223"/>
      <c r="BH66" s="223"/>
      <c r="BI66" s="223"/>
      <c r="BJ66" s="223"/>
      <c r="BK66" s="223"/>
      <c r="BL66" s="223"/>
      <c r="BM66" s="223"/>
      <c r="BN66" s="223"/>
      <c r="BO66" s="223"/>
      <c r="BP66" s="223"/>
      <c r="BQ66" s="220">
        <v>60</v>
      </c>
      <c r="BR66" s="22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1"/>
    </row>
    <row r="67" spans="1:131" ht="26.25" customHeight="1" thickBot="1">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3"/>
      <c r="BF67" s="223"/>
      <c r="BG67" s="223"/>
      <c r="BH67" s="223"/>
      <c r="BI67" s="223"/>
      <c r="BJ67" s="223"/>
      <c r="BK67" s="223"/>
      <c r="BL67" s="223"/>
      <c r="BM67" s="223"/>
      <c r="BN67" s="223"/>
      <c r="BO67" s="223"/>
      <c r="BP67" s="223"/>
      <c r="BQ67" s="220">
        <v>61</v>
      </c>
      <c r="BR67" s="22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1"/>
    </row>
    <row r="68" spans="1:131" ht="26.25" customHeight="1" thickTop="1">
      <c r="A68" s="218">
        <v>1</v>
      </c>
      <c r="B68" s="968" t="s">
        <v>588</v>
      </c>
      <c r="C68" s="969"/>
      <c r="D68" s="969"/>
      <c r="E68" s="969"/>
      <c r="F68" s="969"/>
      <c r="G68" s="969"/>
      <c r="H68" s="969"/>
      <c r="I68" s="969"/>
      <c r="J68" s="969"/>
      <c r="K68" s="969"/>
      <c r="L68" s="969"/>
      <c r="M68" s="969"/>
      <c r="N68" s="969"/>
      <c r="O68" s="969"/>
      <c r="P68" s="970"/>
      <c r="Q68" s="971">
        <v>4278</v>
      </c>
      <c r="R68" s="965"/>
      <c r="S68" s="965"/>
      <c r="T68" s="965"/>
      <c r="U68" s="965"/>
      <c r="V68" s="965">
        <v>4069</v>
      </c>
      <c r="W68" s="965"/>
      <c r="X68" s="965"/>
      <c r="Y68" s="965"/>
      <c r="Z68" s="965"/>
      <c r="AA68" s="965">
        <v>208</v>
      </c>
      <c r="AB68" s="965"/>
      <c r="AC68" s="965"/>
      <c r="AD68" s="965"/>
      <c r="AE68" s="965"/>
      <c r="AF68" s="965">
        <v>208</v>
      </c>
      <c r="AG68" s="965"/>
      <c r="AH68" s="965"/>
      <c r="AI68" s="965"/>
      <c r="AJ68" s="965"/>
      <c r="AK68" s="965">
        <v>1980</v>
      </c>
      <c r="AL68" s="965"/>
      <c r="AM68" s="965"/>
      <c r="AN68" s="965"/>
      <c r="AO68" s="965"/>
      <c r="AP68" s="965" t="s">
        <v>586</v>
      </c>
      <c r="AQ68" s="965"/>
      <c r="AR68" s="965"/>
      <c r="AS68" s="965"/>
      <c r="AT68" s="965"/>
      <c r="AU68" s="965" t="s">
        <v>586</v>
      </c>
      <c r="AV68" s="965"/>
      <c r="AW68" s="965"/>
      <c r="AX68" s="965"/>
      <c r="AY68" s="965"/>
      <c r="AZ68" s="966"/>
      <c r="BA68" s="966"/>
      <c r="BB68" s="966"/>
      <c r="BC68" s="966"/>
      <c r="BD68" s="967"/>
      <c r="BE68" s="223"/>
      <c r="BF68" s="223"/>
      <c r="BG68" s="223"/>
      <c r="BH68" s="223"/>
      <c r="BI68" s="223"/>
      <c r="BJ68" s="223"/>
      <c r="BK68" s="223"/>
      <c r="BL68" s="223"/>
      <c r="BM68" s="223"/>
      <c r="BN68" s="223"/>
      <c r="BO68" s="223"/>
      <c r="BP68" s="223"/>
      <c r="BQ68" s="220">
        <v>62</v>
      </c>
      <c r="BR68" s="22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1"/>
    </row>
    <row r="69" spans="1:131" ht="26.25" customHeight="1">
      <c r="A69" s="220">
        <v>2</v>
      </c>
      <c r="B69" s="957" t="s">
        <v>589</v>
      </c>
      <c r="C69" s="958"/>
      <c r="D69" s="958"/>
      <c r="E69" s="958"/>
      <c r="F69" s="958"/>
      <c r="G69" s="958"/>
      <c r="H69" s="958"/>
      <c r="I69" s="958"/>
      <c r="J69" s="958"/>
      <c r="K69" s="958"/>
      <c r="L69" s="958"/>
      <c r="M69" s="958"/>
      <c r="N69" s="958"/>
      <c r="O69" s="958"/>
      <c r="P69" s="959"/>
      <c r="Q69" s="960">
        <v>2411</v>
      </c>
      <c r="R69" s="954"/>
      <c r="S69" s="954"/>
      <c r="T69" s="954"/>
      <c r="U69" s="954"/>
      <c r="V69" s="954">
        <v>2405</v>
      </c>
      <c r="W69" s="954"/>
      <c r="X69" s="954"/>
      <c r="Y69" s="954"/>
      <c r="Z69" s="954"/>
      <c r="AA69" s="954">
        <v>6</v>
      </c>
      <c r="AB69" s="954"/>
      <c r="AC69" s="954"/>
      <c r="AD69" s="954"/>
      <c r="AE69" s="954"/>
      <c r="AF69" s="954">
        <v>6</v>
      </c>
      <c r="AG69" s="954"/>
      <c r="AH69" s="954"/>
      <c r="AI69" s="954"/>
      <c r="AJ69" s="954"/>
      <c r="AK69" s="954" t="s">
        <v>586</v>
      </c>
      <c r="AL69" s="954"/>
      <c r="AM69" s="954"/>
      <c r="AN69" s="954"/>
      <c r="AO69" s="954"/>
      <c r="AP69" s="954">
        <v>2292</v>
      </c>
      <c r="AQ69" s="954"/>
      <c r="AR69" s="954"/>
      <c r="AS69" s="954"/>
      <c r="AT69" s="954"/>
      <c r="AU69" s="954">
        <v>83</v>
      </c>
      <c r="AV69" s="954"/>
      <c r="AW69" s="954"/>
      <c r="AX69" s="954"/>
      <c r="AY69" s="954"/>
      <c r="AZ69" s="955"/>
      <c r="BA69" s="955"/>
      <c r="BB69" s="955"/>
      <c r="BC69" s="955"/>
      <c r="BD69" s="956"/>
      <c r="BE69" s="223"/>
      <c r="BF69" s="223"/>
      <c r="BG69" s="223"/>
      <c r="BH69" s="223"/>
      <c r="BI69" s="223"/>
      <c r="BJ69" s="223"/>
      <c r="BK69" s="223"/>
      <c r="BL69" s="223"/>
      <c r="BM69" s="223"/>
      <c r="BN69" s="223"/>
      <c r="BO69" s="223"/>
      <c r="BP69" s="223"/>
      <c r="BQ69" s="220">
        <v>63</v>
      </c>
      <c r="BR69" s="22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1"/>
    </row>
    <row r="70" spans="1:131" ht="26.25" customHeight="1">
      <c r="A70" s="220">
        <v>3</v>
      </c>
      <c r="B70" s="957" t="s">
        <v>590</v>
      </c>
      <c r="C70" s="958"/>
      <c r="D70" s="958"/>
      <c r="E70" s="958"/>
      <c r="F70" s="958"/>
      <c r="G70" s="958"/>
      <c r="H70" s="958"/>
      <c r="I70" s="958"/>
      <c r="J70" s="958"/>
      <c r="K70" s="958"/>
      <c r="L70" s="958"/>
      <c r="M70" s="958"/>
      <c r="N70" s="958"/>
      <c r="O70" s="958"/>
      <c r="P70" s="959"/>
      <c r="Q70" s="960">
        <v>46</v>
      </c>
      <c r="R70" s="954"/>
      <c r="S70" s="954"/>
      <c r="T70" s="954"/>
      <c r="U70" s="954"/>
      <c r="V70" s="954">
        <v>45</v>
      </c>
      <c r="W70" s="954"/>
      <c r="X70" s="954"/>
      <c r="Y70" s="954"/>
      <c r="Z70" s="954"/>
      <c r="AA70" s="954">
        <v>1</v>
      </c>
      <c r="AB70" s="954"/>
      <c r="AC70" s="954"/>
      <c r="AD70" s="954"/>
      <c r="AE70" s="954"/>
      <c r="AF70" s="954">
        <v>1</v>
      </c>
      <c r="AG70" s="954"/>
      <c r="AH70" s="954"/>
      <c r="AI70" s="954"/>
      <c r="AJ70" s="954"/>
      <c r="AK70" s="954">
        <v>25</v>
      </c>
      <c r="AL70" s="954"/>
      <c r="AM70" s="954"/>
      <c r="AN70" s="954"/>
      <c r="AO70" s="954"/>
      <c r="AP70" s="954" t="s">
        <v>586</v>
      </c>
      <c r="AQ70" s="954"/>
      <c r="AR70" s="954"/>
      <c r="AS70" s="954"/>
      <c r="AT70" s="954"/>
      <c r="AU70" s="954" t="s">
        <v>586</v>
      </c>
      <c r="AV70" s="954"/>
      <c r="AW70" s="954"/>
      <c r="AX70" s="954"/>
      <c r="AY70" s="954"/>
      <c r="AZ70" s="955"/>
      <c r="BA70" s="955"/>
      <c r="BB70" s="955"/>
      <c r="BC70" s="955"/>
      <c r="BD70" s="956"/>
      <c r="BE70" s="223"/>
      <c r="BF70" s="223"/>
      <c r="BG70" s="223"/>
      <c r="BH70" s="223"/>
      <c r="BI70" s="223"/>
      <c r="BJ70" s="223"/>
      <c r="BK70" s="223"/>
      <c r="BL70" s="223"/>
      <c r="BM70" s="223"/>
      <c r="BN70" s="223"/>
      <c r="BO70" s="223"/>
      <c r="BP70" s="223"/>
      <c r="BQ70" s="220">
        <v>64</v>
      </c>
      <c r="BR70" s="22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1"/>
    </row>
    <row r="71" spans="1:131" ht="26.25" customHeight="1">
      <c r="A71" s="220">
        <v>4</v>
      </c>
      <c r="B71" s="957" t="s">
        <v>591</v>
      </c>
      <c r="C71" s="958"/>
      <c r="D71" s="958"/>
      <c r="E71" s="958"/>
      <c r="F71" s="958"/>
      <c r="G71" s="958"/>
      <c r="H71" s="958"/>
      <c r="I71" s="958"/>
      <c r="J71" s="958"/>
      <c r="K71" s="958"/>
      <c r="L71" s="958"/>
      <c r="M71" s="958"/>
      <c r="N71" s="958"/>
      <c r="O71" s="958"/>
      <c r="P71" s="959"/>
      <c r="Q71" s="960">
        <v>58</v>
      </c>
      <c r="R71" s="954"/>
      <c r="S71" s="954"/>
      <c r="T71" s="954"/>
      <c r="U71" s="954"/>
      <c r="V71" s="954">
        <v>58</v>
      </c>
      <c r="W71" s="954"/>
      <c r="X71" s="954"/>
      <c r="Y71" s="954"/>
      <c r="Z71" s="954"/>
      <c r="AA71" s="954">
        <v>0</v>
      </c>
      <c r="AB71" s="954"/>
      <c r="AC71" s="954"/>
      <c r="AD71" s="954"/>
      <c r="AE71" s="954"/>
      <c r="AF71" s="954">
        <v>0</v>
      </c>
      <c r="AG71" s="954"/>
      <c r="AH71" s="954"/>
      <c r="AI71" s="954"/>
      <c r="AJ71" s="954"/>
      <c r="AK71" s="954">
        <v>16</v>
      </c>
      <c r="AL71" s="954"/>
      <c r="AM71" s="954"/>
      <c r="AN71" s="954"/>
      <c r="AO71" s="954"/>
      <c r="AP71" s="954" t="s">
        <v>586</v>
      </c>
      <c r="AQ71" s="954"/>
      <c r="AR71" s="954"/>
      <c r="AS71" s="954"/>
      <c r="AT71" s="954"/>
      <c r="AU71" s="954" t="s">
        <v>586</v>
      </c>
      <c r="AV71" s="954"/>
      <c r="AW71" s="954"/>
      <c r="AX71" s="954"/>
      <c r="AY71" s="954"/>
      <c r="AZ71" s="955"/>
      <c r="BA71" s="955"/>
      <c r="BB71" s="955"/>
      <c r="BC71" s="955"/>
      <c r="BD71" s="956"/>
      <c r="BE71" s="223"/>
      <c r="BF71" s="223"/>
      <c r="BG71" s="223"/>
      <c r="BH71" s="223"/>
      <c r="BI71" s="223"/>
      <c r="BJ71" s="223"/>
      <c r="BK71" s="223"/>
      <c r="BL71" s="223"/>
      <c r="BM71" s="223"/>
      <c r="BN71" s="223"/>
      <c r="BO71" s="223"/>
      <c r="BP71" s="223"/>
      <c r="BQ71" s="220">
        <v>65</v>
      </c>
      <c r="BR71" s="22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1"/>
    </row>
    <row r="72" spans="1:131" ht="26.25" customHeight="1">
      <c r="A72" s="220">
        <v>5</v>
      </c>
      <c r="B72" s="957" t="s">
        <v>592</v>
      </c>
      <c r="C72" s="958"/>
      <c r="D72" s="958"/>
      <c r="E72" s="958"/>
      <c r="F72" s="958"/>
      <c r="G72" s="958"/>
      <c r="H72" s="958"/>
      <c r="I72" s="958"/>
      <c r="J72" s="958"/>
      <c r="K72" s="958"/>
      <c r="L72" s="958"/>
      <c r="M72" s="958"/>
      <c r="N72" s="958"/>
      <c r="O72" s="958"/>
      <c r="P72" s="959"/>
      <c r="Q72" s="960">
        <v>568</v>
      </c>
      <c r="R72" s="954"/>
      <c r="S72" s="954"/>
      <c r="T72" s="954"/>
      <c r="U72" s="954"/>
      <c r="V72" s="954">
        <v>563</v>
      </c>
      <c r="W72" s="954"/>
      <c r="X72" s="954"/>
      <c r="Y72" s="954"/>
      <c r="Z72" s="954"/>
      <c r="AA72" s="954">
        <v>5</v>
      </c>
      <c r="AB72" s="954"/>
      <c r="AC72" s="954"/>
      <c r="AD72" s="954"/>
      <c r="AE72" s="954"/>
      <c r="AF72" s="954">
        <v>5</v>
      </c>
      <c r="AG72" s="954"/>
      <c r="AH72" s="954"/>
      <c r="AI72" s="954"/>
      <c r="AJ72" s="954"/>
      <c r="AK72" s="954">
        <v>71</v>
      </c>
      <c r="AL72" s="954"/>
      <c r="AM72" s="954"/>
      <c r="AN72" s="954"/>
      <c r="AO72" s="954"/>
      <c r="AP72" s="954" t="s">
        <v>586</v>
      </c>
      <c r="AQ72" s="954"/>
      <c r="AR72" s="954"/>
      <c r="AS72" s="954"/>
      <c r="AT72" s="954"/>
      <c r="AU72" s="954" t="s">
        <v>586</v>
      </c>
      <c r="AV72" s="954"/>
      <c r="AW72" s="954"/>
      <c r="AX72" s="954"/>
      <c r="AY72" s="954"/>
      <c r="AZ72" s="955"/>
      <c r="BA72" s="955"/>
      <c r="BB72" s="955"/>
      <c r="BC72" s="955"/>
      <c r="BD72" s="956"/>
      <c r="BE72" s="223"/>
      <c r="BF72" s="223"/>
      <c r="BG72" s="223"/>
      <c r="BH72" s="223"/>
      <c r="BI72" s="223"/>
      <c r="BJ72" s="223"/>
      <c r="BK72" s="223"/>
      <c r="BL72" s="223"/>
      <c r="BM72" s="223"/>
      <c r="BN72" s="223"/>
      <c r="BO72" s="223"/>
      <c r="BP72" s="223"/>
      <c r="BQ72" s="220">
        <v>66</v>
      </c>
      <c r="BR72" s="22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1"/>
    </row>
    <row r="73" spans="1:131" ht="26.25" customHeight="1">
      <c r="A73" s="220">
        <v>6</v>
      </c>
      <c r="B73" s="957" t="s">
        <v>593</v>
      </c>
      <c r="C73" s="958"/>
      <c r="D73" s="958"/>
      <c r="E73" s="958"/>
      <c r="F73" s="958"/>
      <c r="G73" s="958"/>
      <c r="H73" s="958"/>
      <c r="I73" s="958"/>
      <c r="J73" s="958"/>
      <c r="K73" s="958"/>
      <c r="L73" s="958"/>
      <c r="M73" s="958"/>
      <c r="N73" s="958"/>
      <c r="O73" s="958"/>
      <c r="P73" s="959"/>
      <c r="Q73" s="960">
        <v>82672</v>
      </c>
      <c r="R73" s="954"/>
      <c r="S73" s="954"/>
      <c r="T73" s="954"/>
      <c r="U73" s="954"/>
      <c r="V73" s="954">
        <v>80207</v>
      </c>
      <c r="W73" s="954"/>
      <c r="X73" s="954"/>
      <c r="Y73" s="954"/>
      <c r="Z73" s="954"/>
      <c r="AA73" s="954">
        <v>2465</v>
      </c>
      <c r="AB73" s="954"/>
      <c r="AC73" s="954"/>
      <c r="AD73" s="954"/>
      <c r="AE73" s="954"/>
      <c r="AF73" s="954">
        <v>2465</v>
      </c>
      <c r="AG73" s="954"/>
      <c r="AH73" s="954"/>
      <c r="AI73" s="954"/>
      <c r="AJ73" s="954"/>
      <c r="AK73" s="954">
        <v>801</v>
      </c>
      <c r="AL73" s="954"/>
      <c r="AM73" s="954"/>
      <c r="AN73" s="954"/>
      <c r="AO73" s="954"/>
      <c r="AP73" s="954" t="s">
        <v>586</v>
      </c>
      <c r="AQ73" s="954"/>
      <c r="AR73" s="954"/>
      <c r="AS73" s="954"/>
      <c r="AT73" s="954"/>
      <c r="AU73" s="954" t="s">
        <v>586</v>
      </c>
      <c r="AV73" s="954"/>
      <c r="AW73" s="954"/>
      <c r="AX73" s="954"/>
      <c r="AY73" s="954"/>
      <c r="AZ73" s="955"/>
      <c r="BA73" s="955"/>
      <c r="BB73" s="955"/>
      <c r="BC73" s="955"/>
      <c r="BD73" s="956"/>
      <c r="BE73" s="223"/>
      <c r="BF73" s="223"/>
      <c r="BG73" s="223"/>
      <c r="BH73" s="223"/>
      <c r="BI73" s="223"/>
      <c r="BJ73" s="223"/>
      <c r="BK73" s="223"/>
      <c r="BL73" s="223"/>
      <c r="BM73" s="223"/>
      <c r="BN73" s="223"/>
      <c r="BO73" s="223"/>
      <c r="BP73" s="223"/>
      <c r="BQ73" s="220">
        <v>67</v>
      </c>
      <c r="BR73" s="22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1"/>
    </row>
    <row r="74" spans="1:131" ht="26.25" customHeight="1">
      <c r="A74" s="220">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23"/>
      <c r="BF74" s="223"/>
      <c r="BG74" s="223"/>
      <c r="BH74" s="223"/>
      <c r="BI74" s="223"/>
      <c r="BJ74" s="223"/>
      <c r="BK74" s="223"/>
      <c r="BL74" s="223"/>
      <c r="BM74" s="223"/>
      <c r="BN74" s="223"/>
      <c r="BO74" s="223"/>
      <c r="BP74" s="223"/>
      <c r="BQ74" s="220">
        <v>68</v>
      </c>
      <c r="BR74" s="22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1"/>
    </row>
    <row r="75" spans="1:131" ht="26.25" customHeight="1">
      <c r="A75" s="220">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3"/>
      <c r="BF75" s="223"/>
      <c r="BG75" s="223"/>
      <c r="BH75" s="223"/>
      <c r="BI75" s="223"/>
      <c r="BJ75" s="223"/>
      <c r="BK75" s="223"/>
      <c r="BL75" s="223"/>
      <c r="BM75" s="223"/>
      <c r="BN75" s="223"/>
      <c r="BO75" s="223"/>
      <c r="BP75" s="223"/>
      <c r="BQ75" s="220">
        <v>69</v>
      </c>
      <c r="BR75" s="22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1"/>
    </row>
    <row r="76" spans="1:131" ht="26.25" customHeight="1">
      <c r="A76" s="220">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3"/>
      <c r="BF76" s="223"/>
      <c r="BG76" s="223"/>
      <c r="BH76" s="223"/>
      <c r="BI76" s="223"/>
      <c r="BJ76" s="223"/>
      <c r="BK76" s="223"/>
      <c r="BL76" s="223"/>
      <c r="BM76" s="223"/>
      <c r="BN76" s="223"/>
      <c r="BO76" s="223"/>
      <c r="BP76" s="223"/>
      <c r="BQ76" s="220">
        <v>70</v>
      </c>
      <c r="BR76" s="22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1"/>
    </row>
    <row r="77" spans="1:131" ht="26.25" customHeight="1">
      <c r="A77" s="22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3"/>
      <c r="BF77" s="223"/>
      <c r="BG77" s="223"/>
      <c r="BH77" s="223"/>
      <c r="BI77" s="223"/>
      <c r="BJ77" s="223"/>
      <c r="BK77" s="223"/>
      <c r="BL77" s="223"/>
      <c r="BM77" s="223"/>
      <c r="BN77" s="223"/>
      <c r="BO77" s="223"/>
      <c r="BP77" s="223"/>
      <c r="BQ77" s="220">
        <v>71</v>
      </c>
      <c r="BR77" s="22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1"/>
    </row>
    <row r="78" spans="1:131" ht="26.25" customHeight="1">
      <c r="A78" s="22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3"/>
      <c r="BF78" s="223"/>
      <c r="BG78" s="223"/>
      <c r="BH78" s="223"/>
      <c r="BI78" s="223"/>
      <c r="BJ78" s="211"/>
      <c r="BK78" s="211"/>
      <c r="BL78" s="211"/>
      <c r="BM78" s="211"/>
      <c r="BN78" s="211"/>
      <c r="BO78" s="223"/>
      <c r="BP78" s="223"/>
      <c r="BQ78" s="220">
        <v>72</v>
      </c>
      <c r="BR78" s="22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1"/>
    </row>
    <row r="79" spans="1:131" ht="26.25" customHeight="1">
      <c r="A79" s="22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3"/>
      <c r="BF79" s="223"/>
      <c r="BG79" s="223"/>
      <c r="BH79" s="223"/>
      <c r="BI79" s="223"/>
      <c r="BJ79" s="211"/>
      <c r="BK79" s="211"/>
      <c r="BL79" s="211"/>
      <c r="BM79" s="211"/>
      <c r="BN79" s="211"/>
      <c r="BO79" s="223"/>
      <c r="BP79" s="223"/>
      <c r="BQ79" s="220">
        <v>73</v>
      </c>
      <c r="BR79" s="22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1"/>
    </row>
    <row r="80" spans="1:131" ht="26.25" customHeight="1">
      <c r="A80" s="22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3"/>
      <c r="BF80" s="223"/>
      <c r="BG80" s="223"/>
      <c r="BH80" s="223"/>
      <c r="BI80" s="223"/>
      <c r="BJ80" s="223"/>
      <c r="BK80" s="223"/>
      <c r="BL80" s="223"/>
      <c r="BM80" s="223"/>
      <c r="BN80" s="223"/>
      <c r="BO80" s="223"/>
      <c r="BP80" s="223"/>
      <c r="BQ80" s="220">
        <v>74</v>
      </c>
      <c r="BR80" s="22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1"/>
    </row>
    <row r="81" spans="1:131" ht="26.25" customHeight="1">
      <c r="A81" s="22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3"/>
      <c r="BF81" s="223"/>
      <c r="BG81" s="223"/>
      <c r="BH81" s="223"/>
      <c r="BI81" s="223"/>
      <c r="BJ81" s="223"/>
      <c r="BK81" s="223"/>
      <c r="BL81" s="223"/>
      <c r="BM81" s="223"/>
      <c r="BN81" s="223"/>
      <c r="BO81" s="223"/>
      <c r="BP81" s="223"/>
      <c r="BQ81" s="220">
        <v>75</v>
      </c>
      <c r="BR81" s="22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1"/>
    </row>
    <row r="82" spans="1:131" ht="26.25" customHeight="1">
      <c r="A82" s="22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3"/>
      <c r="BF82" s="223"/>
      <c r="BG82" s="223"/>
      <c r="BH82" s="223"/>
      <c r="BI82" s="223"/>
      <c r="BJ82" s="223"/>
      <c r="BK82" s="223"/>
      <c r="BL82" s="223"/>
      <c r="BM82" s="223"/>
      <c r="BN82" s="223"/>
      <c r="BO82" s="223"/>
      <c r="BP82" s="223"/>
      <c r="BQ82" s="220">
        <v>76</v>
      </c>
      <c r="BR82" s="22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1"/>
    </row>
    <row r="83" spans="1:131" ht="26.25" customHeight="1">
      <c r="A83" s="22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3"/>
      <c r="BF83" s="223"/>
      <c r="BG83" s="223"/>
      <c r="BH83" s="223"/>
      <c r="BI83" s="223"/>
      <c r="BJ83" s="223"/>
      <c r="BK83" s="223"/>
      <c r="BL83" s="223"/>
      <c r="BM83" s="223"/>
      <c r="BN83" s="223"/>
      <c r="BO83" s="223"/>
      <c r="BP83" s="223"/>
      <c r="BQ83" s="220">
        <v>77</v>
      </c>
      <c r="BR83" s="22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1"/>
    </row>
    <row r="84" spans="1:131" ht="26.25" customHeight="1">
      <c r="A84" s="22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3"/>
      <c r="BF84" s="223"/>
      <c r="BG84" s="223"/>
      <c r="BH84" s="223"/>
      <c r="BI84" s="223"/>
      <c r="BJ84" s="223"/>
      <c r="BK84" s="223"/>
      <c r="BL84" s="223"/>
      <c r="BM84" s="223"/>
      <c r="BN84" s="223"/>
      <c r="BO84" s="223"/>
      <c r="BP84" s="223"/>
      <c r="BQ84" s="220">
        <v>78</v>
      </c>
      <c r="BR84" s="22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1"/>
    </row>
    <row r="85" spans="1:131" ht="26.25" customHeight="1">
      <c r="A85" s="22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3"/>
      <c r="BF85" s="223"/>
      <c r="BG85" s="223"/>
      <c r="BH85" s="223"/>
      <c r="BI85" s="223"/>
      <c r="BJ85" s="223"/>
      <c r="BK85" s="223"/>
      <c r="BL85" s="223"/>
      <c r="BM85" s="223"/>
      <c r="BN85" s="223"/>
      <c r="BO85" s="223"/>
      <c r="BP85" s="223"/>
      <c r="BQ85" s="220">
        <v>79</v>
      </c>
      <c r="BR85" s="22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1"/>
    </row>
    <row r="86" spans="1:131" ht="26.25" customHeight="1">
      <c r="A86" s="22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3"/>
      <c r="BF86" s="223"/>
      <c r="BG86" s="223"/>
      <c r="BH86" s="223"/>
      <c r="BI86" s="223"/>
      <c r="BJ86" s="223"/>
      <c r="BK86" s="223"/>
      <c r="BL86" s="223"/>
      <c r="BM86" s="223"/>
      <c r="BN86" s="223"/>
      <c r="BO86" s="223"/>
      <c r="BP86" s="223"/>
      <c r="BQ86" s="220">
        <v>80</v>
      </c>
      <c r="BR86" s="22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1"/>
    </row>
    <row r="87" spans="1:131" ht="26.25" customHeight="1">
      <c r="A87" s="22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3"/>
      <c r="BF87" s="223"/>
      <c r="BG87" s="223"/>
      <c r="BH87" s="223"/>
      <c r="BI87" s="223"/>
      <c r="BJ87" s="223"/>
      <c r="BK87" s="223"/>
      <c r="BL87" s="223"/>
      <c r="BM87" s="223"/>
      <c r="BN87" s="223"/>
      <c r="BO87" s="223"/>
      <c r="BP87" s="223"/>
      <c r="BQ87" s="220">
        <v>81</v>
      </c>
      <c r="BR87" s="22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1"/>
    </row>
    <row r="88" spans="1:131" ht="26.25" customHeight="1" thickBot="1">
      <c r="A88" s="222" t="s">
        <v>381</v>
      </c>
      <c r="B88" s="920" t="s">
        <v>420</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2685</v>
      </c>
      <c r="AG88" s="942"/>
      <c r="AH88" s="942"/>
      <c r="AI88" s="942"/>
      <c r="AJ88" s="942"/>
      <c r="AK88" s="946"/>
      <c r="AL88" s="946"/>
      <c r="AM88" s="946"/>
      <c r="AN88" s="946"/>
      <c r="AO88" s="946"/>
      <c r="AP88" s="942">
        <v>2292</v>
      </c>
      <c r="AQ88" s="942"/>
      <c r="AR88" s="942"/>
      <c r="AS88" s="942"/>
      <c r="AT88" s="942"/>
      <c r="AU88" s="942">
        <v>83</v>
      </c>
      <c r="AV88" s="942"/>
      <c r="AW88" s="942"/>
      <c r="AX88" s="942"/>
      <c r="AY88" s="942"/>
      <c r="AZ88" s="943"/>
      <c r="BA88" s="943"/>
      <c r="BB88" s="943"/>
      <c r="BC88" s="943"/>
      <c r="BD88" s="944"/>
      <c r="BE88" s="223"/>
      <c r="BF88" s="223"/>
      <c r="BG88" s="223"/>
      <c r="BH88" s="223"/>
      <c r="BI88" s="223"/>
      <c r="BJ88" s="223"/>
      <c r="BK88" s="223"/>
      <c r="BL88" s="223"/>
      <c r="BM88" s="223"/>
      <c r="BN88" s="223"/>
      <c r="BO88" s="223"/>
      <c r="BP88" s="223"/>
      <c r="BQ88" s="220">
        <v>82</v>
      </c>
      <c r="BR88" s="22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1"/>
    </row>
    <row r="89" spans="1:131" ht="26.25" hidden="1" customHeight="1">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1"/>
    </row>
    <row r="90" spans="1:131" ht="26.25" hidden="1" customHeight="1">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1"/>
    </row>
    <row r="91" spans="1:131" ht="26.25" hidden="1" customHeight="1">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1"/>
    </row>
    <row r="92" spans="1:131" ht="26.25" hidden="1" customHeight="1">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1"/>
    </row>
    <row r="93" spans="1:131" ht="26.25" hidden="1" customHeight="1">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1"/>
    </row>
    <row r="94" spans="1:131" ht="26.25" hidden="1" customHeight="1">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1"/>
    </row>
    <row r="95" spans="1:131" ht="26.25" hidden="1" customHeight="1">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1"/>
    </row>
    <row r="96" spans="1:131" ht="26.25" hidden="1" customHeight="1">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1"/>
    </row>
    <row r="97" spans="1:131" ht="26.25" hidden="1" customHeight="1">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1"/>
    </row>
    <row r="98" spans="1:131" ht="26.25" hidden="1" customHeight="1">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1"/>
    </row>
    <row r="99" spans="1:131" ht="26.25" hidden="1" customHeight="1">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1"/>
    </row>
    <row r="100" spans="1:131" ht="26.25" hidden="1" customHeight="1">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1"/>
    </row>
    <row r="101" spans="1:131" ht="26.25" hidden="1" customHeight="1">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1"/>
    </row>
    <row r="102" spans="1:131" ht="26.25" customHeight="1" thickBot="1">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381</v>
      </c>
      <c r="BR102" s="920" t="s">
        <v>421</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7</v>
      </c>
      <c r="CS102" s="936"/>
      <c r="CT102" s="936"/>
      <c r="CU102" s="936"/>
      <c r="CV102" s="937"/>
      <c r="CW102" s="935">
        <v>7</v>
      </c>
      <c r="CX102" s="936"/>
      <c r="CY102" s="936"/>
      <c r="CZ102" s="936"/>
      <c r="DA102" s="937"/>
      <c r="DB102" s="935" t="s">
        <v>522</v>
      </c>
      <c r="DC102" s="936"/>
      <c r="DD102" s="936"/>
      <c r="DE102" s="936"/>
      <c r="DF102" s="937"/>
      <c r="DG102" s="935" t="s">
        <v>586</v>
      </c>
      <c r="DH102" s="936"/>
      <c r="DI102" s="936"/>
      <c r="DJ102" s="936"/>
      <c r="DK102" s="937"/>
      <c r="DL102" s="935" t="s">
        <v>586</v>
      </c>
      <c r="DM102" s="936"/>
      <c r="DN102" s="936"/>
      <c r="DO102" s="936"/>
      <c r="DP102" s="937"/>
      <c r="DQ102" s="935" t="s">
        <v>586</v>
      </c>
      <c r="DR102" s="936"/>
      <c r="DS102" s="936"/>
      <c r="DT102" s="936"/>
      <c r="DU102" s="937"/>
      <c r="DV102" s="920"/>
      <c r="DW102" s="921"/>
      <c r="DX102" s="921"/>
      <c r="DY102" s="921"/>
      <c r="DZ102" s="922"/>
      <c r="EA102" s="211"/>
    </row>
    <row r="103" spans="1:131" ht="26.25" customHeight="1">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23" t="s">
        <v>422</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1"/>
    </row>
    <row r="104" spans="1:131" ht="26.25" customHeight="1">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24" t="s">
        <v>423</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1"/>
    </row>
    <row r="105" spans="1:131" ht="11.2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c r="A107" s="231" t="s">
        <v>424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c r="A108" s="925" t="s">
        <v>426</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427</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1" customFormat="1" ht="26.25" customHeight="1">
      <c r="A109" s="881" t="s">
        <v>428</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429</v>
      </c>
      <c r="AB109" s="882"/>
      <c r="AC109" s="882"/>
      <c r="AD109" s="882"/>
      <c r="AE109" s="883"/>
      <c r="AF109" s="884" t="s">
        <v>301</v>
      </c>
      <c r="AG109" s="882"/>
      <c r="AH109" s="882"/>
      <c r="AI109" s="882"/>
      <c r="AJ109" s="883"/>
      <c r="AK109" s="884" t="s">
        <v>300</v>
      </c>
      <c r="AL109" s="882"/>
      <c r="AM109" s="882"/>
      <c r="AN109" s="882"/>
      <c r="AO109" s="883"/>
      <c r="AP109" s="884" t="s">
        <v>430</v>
      </c>
      <c r="AQ109" s="882"/>
      <c r="AR109" s="882"/>
      <c r="AS109" s="882"/>
      <c r="AT109" s="912"/>
      <c r="AU109" s="881" t="s">
        <v>428</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429</v>
      </c>
      <c r="BR109" s="882"/>
      <c r="BS109" s="882"/>
      <c r="BT109" s="882"/>
      <c r="BU109" s="883"/>
      <c r="BV109" s="884" t="s">
        <v>301</v>
      </c>
      <c r="BW109" s="882"/>
      <c r="BX109" s="882"/>
      <c r="BY109" s="882"/>
      <c r="BZ109" s="883"/>
      <c r="CA109" s="884" t="s">
        <v>300</v>
      </c>
      <c r="CB109" s="882"/>
      <c r="CC109" s="882"/>
      <c r="CD109" s="882"/>
      <c r="CE109" s="883"/>
      <c r="CF109" s="919" t="s">
        <v>430</v>
      </c>
      <c r="CG109" s="919"/>
      <c r="CH109" s="919"/>
      <c r="CI109" s="919"/>
      <c r="CJ109" s="919"/>
      <c r="CK109" s="884" t="s">
        <v>431</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429</v>
      </c>
      <c r="DH109" s="882"/>
      <c r="DI109" s="882"/>
      <c r="DJ109" s="882"/>
      <c r="DK109" s="883"/>
      <c r="DL109" s="884" t="s">
        <v>301</v>
      </c>
      <c r="DM109" s="882"/>
      <c r="DN109" s="882"/>
      <c r="DO109" s="882"/>
      <c r="DP109" s="883"/>
      <c r="DQ109" s="884" t="s">
        <v>300</v>
      </c>
      <c r="DR109" s="882"/>
      <c r="DS109" s="882"/>
      <c r="DT109" s="882"/>
      <c r="DU109" s="883"/>
      <c r="DV109" s="884" t="s">
        <v>430</v>
      </c>
      <c r="DW109" s="882"/>
      <c r="DX109" s="882"/>
      <c r="DY109" s="882"/>
      <c r="DZ109" s="912"/>
    </row>
    <row r="110" spans="1:131" s="211" customFormat="1" ht="26.25" customHeight="1">
      <c r="A110" s="793" t="s">
        <v>432</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74">
        <v>448552</v>
      </c>
      <c r="AB110" s="875"/>
      <c r="AC110" s="875"/>
      <c r="AD110" s="875"/>
      <c r="AE110" s="876"/>
      <c r="AF110" s="877">
        <v>437112</v>
      </c>
      <c r="AG110" s="875"/>
      <c r="AH110" s="875"/>
      <c r="AI110" s="875"/>
      <c r="AJ110" s="876"/>
      <c r="AK110" s="877">
        <v>529002</v>
      </c>
      <c r="AL110" s="875"/>
      <c r="AM110" s="875"/>
      <c r="AN110" s="875"/>
      <c r="AO110" s="876"/>
      <c r="AP110" s="878">
        <v>22.1</v>
      </c>
      <c r="AQ110" s="879"/>
      <c r="AR110" s="879"/>
      <c r="AS110" s="879"/>
      <c r="AT110" s="880"/>
      <c r="AU110" s="913" t="s">
        <v>65</v>
      </c>
      <c r="AV110" s="914"/>
      <c r="AW110" s="914"/>
      <c r="AX110" s="914"/>
      <c r="AY110" s="914"/>
      <c r="AZ110" s="846" t="s">
        <v>433</v>
      </c>
      <c r="BA110" s="794"/>
      <c r="BB110" s="794"/>
      <c r="BC110" s="794"/>
      <c r="BD110" s="794"/>
      <c r="BE110" s="794"/>
      <c r="BF110" s="794"/>
      <c r="BG110" s="794"/>
      <c r="BH110" s="794"/>
      <c r="BI110" s="794"/>
      <c r="BJ110" s="794"/>
      <c r="BK110" s="794"/>
      <c r="BL110" s="794"/>
      <c r="BM110" s="794"/>
      <c r="BN110" s="794"/>
      <c r="BO110" s="794"/>
      <c r="BP110" s="795"/>
      <c r="BQ110" s="847">
        <v>5210055</v>
      </c>
      <c r="BR110" s="828"/>
      <c r="BS110" s="828"/>
      <c r="BT110" s="828"/>
      <c r="BU110" s="828"/>
      <c r="BV110" s="828">
        <v>5190512</v>
      </c>
      <c r="BW110" s="828"/>
      <c r="BX110" s="828"/>
      <c r="BY110" s="828"/>
      <c r="BZ110" s="828"/>
      <c r="CA110" s="828">
        <v>5072888</v>
      </c>
      <c r="CB110" s="828"/>
      <c r="CC110" s="828"/>
      <c r="CD110" s="828"/>
      <c r="CE110" s="828"/>
      <c r="CF110" s="852">
        <v>211.7</v>
      </c>
      <c r="CG110" s="853"/>
      <c r="CH110" s="853"/>
      <c r="CI110" s="853"/>
      <c r="CJ110" s="853"/>
      <c r="CK110" s="909" t="s">
        <v>434</v>
      </c>
      <c r="CL110" s="805"/>
      <c r="CM110" s="846" t="s">
        <v>435</v>
      </c>
      <c r="CN110" s="794"/>
      <c r="CO110" s="794"/>
      <c r="CP110" s="794"/>
      <c r="CQ110" s="794"/>
      <c r="CR110" s="794"/>
      <c r="CS110" s="794"/>
      <c r="CT110" s="794"/>
      <c r="CU110" s="794"/>
      <c r="CV110" s="794"/>
      <c r="CW110" s="794"/>
      <c r="CX110" s="794"/>
      <c r="CY110" s="794"/>
      <c r="CZ110" s="794"/>
      <c r="DA110" s="794"/>
      <c r="DB110" s="794"/>
      <c r="DC110" s="794"/>
      <c r="DD110" s="794"/>
      <c r="DE110" s="794"/>
      <c r="DF110" s="795"/>
      <c r="DG110" s="847" t="s">
        <v>436</v>
      </c>
      <c r="DH110" s="828"/>
      <c r="DI110" s="828"/>
      <c r="DJ110" s="828"/>
      <c r="DK110" s="828"/>
      <c r="DL110" s="828" t="s">
        <v>436</v>
      </c>
      <c r="DM110" s="828"/>
      <c r="DN110" s="828"/>
      <c r="DO110" s="828"/>
      <c r="DP110" s="828"/>
      <c r="DQ110" s="828" t="s">
        <v>436</v>
      </c>
      <c r="DR110" s="828"/>
      <c r="DS110" s="828"/>
      <c r="DT110" s="828"/>
      <c r="DU110" s="828"/>
      <c r="DV110" s="829" t="s">
        <v>437</v>
      </c>
      <c r="DW110" s="829"/>
      <c r="DX110" s="829"/>
      <c r="DY110" s="829"/>
      <c r="DZ110" s="830"/>
    </row>
    <row r="111" spans="1:131" s="211" customFormat="1" ht="26.25" customHeight="1">
      <c r="A111" s="760" t="s">
        <v>438</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08"/>
      <c r="AA111" s="901" t="s">
        <v>220</v>
      </c>
      <c r="AB111" s="902"/>
      <c r="AC111" s="902"/>
      <c r="AD111" s="902"/>
      <c r="AE111" s="903"/>
      <c r="AF111" s="904" t="s">
        <v>437</v>
      </c>
      <c r="AG111" s="902"/>
      <c r="AH111" s="902"/>
      <c r="AI111" s="902"/>
      <c r="AJ111" s="903"/>
      <c r="AK111" s="904" t="s">
        <v>439</v>
      </c>
      <c r="AL111" s="902"/>
      <c r="AM111" s="902"/>
      <c r="AN111" s="902"/>
      <c r="AO111" s="903"/>
      <c r="AP111" s="905" t="s">
        <v>440</v>
      </c>
      <c r="AQ111" s="906"/>
      <c r="AR111" s="906"/>
      <c r="AS111" s="906"/>
      <c r="AT111" s="907"/>
      <c r="AU111" s="915"/>
      <c r="AV111" s="916"/>
      <c r="AW111" s="916"/>
      <c r="AX111" s="916"/>
      <c r="AY111" s="916"/>
      <c r="AZ111" s="801" t="s">
        <v>441</v>
      </c>
      <c r="BA111" s="738"/>
      <c r="BB111" s="738"/>
      <c r="BC111" s="738"/>
      <c r="BD111" s="738"/>
      <c r="BE111" s="738"/>
      <c r="BF111" s="738"/>
      <c r="BG111" s="738"/>
      <c r="BH111" s="738"/>
      <c r="BI111" s="738"/>
      <c r="BJ111" s="738"/>
      <c r="BK111" s="738"/>
      <c r="BL111" s="738"/>
      <c r="BM111" s="738"/>
      <c r="BN111" s="738"/>
      <c r="BO111" s="738"/>
      <c r="BP111" s="739"/>
      <c r="BQ111" s="802" t="s">
        <v>440</v>
      </c>
      <c r="BR111" s="803"/>
      <c r="BS111" s="803"/>
      <c r="BT111" s="803"/>
      <c r="BU111" s="803"/>
      <c r="BV111" s="803" t="s">
        <v>436</v>
      </c>
      <c r="BW111" s="803"/>
      <c r="BX111" s="803"/>
      <c r="BY111" s="803"/>
      <c r="BZ111" s="803"/>
      <c r="CA111" s="803" t="s">
        <v>436</v>
      </c>
      <c r="CB111" s="803"/>
      <c r="CC111" s="803"/>
      <c r="CD111" s="803"/>
      <c r="CE111" s="803"/>
      <c r="CF111" s="861" t="s">
        <v>220</v>
      </c>
      <c r="CG111" s="862"/>
      <c r="CH111" s="862"/>
      <c r="CI111" s="862"/>
      <c r="CJ111" s="862"/>
      <c r="CK111" s="910"/>
      <c r="CL111" s="807"/>
      <c r="CM111" s="801" t="s">
        <v>442</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802" t="s">
        <v>220</v>
      </c>
      <c r="DH111" s="803"/>
      <c r="DI111" s="803"/>
      <c r="DJ111" s="803"/>
      <c r="DK111" s="803"/>
      <c r="DL111" s="803" t="s">
        <v>436</v>
      </c>
      <c r="DM111" s="803"/>
      <c r="DN111" s="803"/>
      <c r="DO111" s="803"/>
      <c r="DP111" s="803"/>
      <c r="DQ111" s="803" t="s">
        <v>439</v>
      </c>
      <c r="DR111" s="803"/>
      <c r="DS111" s="803"/>
      <c r="DT111" s="803"/>
      <c r="DU111" s="803"/>
      <c r="DV111" s="780" t="s">
        <v>436</v>
      </c>
      <c r="DW111" s="780"/>
      <c r="DX111" s="780"/>
      <c r="DY111" s="780"/>
      <c r="DZ111" s="781"/>
    </row>
    <row r="112" spans="1:131" s="211" customFormat="1" ht="26.25" customHeight="1">
      <c r="A112" s="895" t="s">
        <v>443</v>
      </c>
      <c r="B112" s="896"/>
      <c r="C112" s="738" t="s">
        <v>444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5" t="s">
        <v>436</v>
      </c>
      <c r="AB112" s="766"/>
      <c r="AC112" s="766"/>
      <c r="AD112" s="766"/>
      <c r="AE112" s="767"/>
      <c r="AF112" s="768" t="s">
        <v>437</v>
      </c>
      <c r="AG112" s="766"/>
      <c r="AH112" s="766"/>
      <c r="AI112" s="766"/>
      <c r="AJ112" s="767"/>
      <c r="AK112" s="768" t="s">
        <v>437</v>
      </c>
      <c r="AL112" s="766"/>
      <c r="AM112" s="766"/>
      <c r="AN112" s="766"/>
      <c r="AO112" s="767"/>
      <c r="AP112" s="810" t="s">
        <v>440</v>
      </c>
      <c r="AQ112" s="811"/>
      <c r="AR112" s="811"/>
      <c r="AS112" s="811"/>
      <c r="AT112" s="812"/>
      <c r="AU112" s="915"/>
      <c r="AV112" s="916"/>
      <c r="AW112" s="916"/>
      <c r="AX112" s="916"/>
      <c r="AY112" s="916"/>
      <c r="AZ112" s="801" t="s">
        <v>445</v>
      </c>
      <c r="BA112" s="738"/>
      <c r="BB112" s="738"/>
      <c r="BC112" s="738"/>
      <c r="BD112" s="738"/>
      <c r="BE112" s="738"/>
      <c r="BF112" s="738"/>
      <c r="BG112" s="738"/>
      <c r="BH112" s="738"/>
      <c r="BI112" s="738"/>
      <c r="BJ112" s="738"/>
      <c r="BK112" s="738"/>
      <c r="BL112" s="738"/>
      <c r="BM112" s="738"/>
      <c r="BN112" s="738"/>
      <c r="BO112" s="738"/>
      <c r="BP112" s="739"/>
      <c r="BQ112" s="802">
        <v>1687604</v>
      </c>
      <c r="BR112" s="803"/>
      <c r="BS112" s="803"/>
      <c r="BT112" s="803"/>
      <c r="BU112" s="803"/>
      <c r="BV112" s="803">
        <v>1613573</v>
      </c>
      <c r="BW112" s="803"/>
      <c r="BX112" s="803"/>
      <c r="BY112" s="803"/>
      <c r="BZ112" s="803"/>
      <c r="CA112" s="803">
        <v>1549910</v>
      </c>
      <c r="CB112" s="803"/>
      <c r="CC112" s="803"/>
      <c r="CD112" s="803"/>
      <c r="CE112" s="803"/>
      <c r="CF112" s="861">
        <v>64.7</v>
      </c>
      <c r="CG112" s="862"/>
      <c r="CH112" s="862"/>
      <c r="CI112" s="862"/>
      <c r="CJ112" s="862"/>
      <c r="CK112" s="910"/>
      <c r="CL112" s="807"/>
      <c r="CM112" s="801" t="s">
        <v>446</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802" t="s">
        <v>436</v>
      </c>
      <c r="DH112" s="803"/>
      <c r="DI112" s="803"/>
      <c r="DJ112" s="803"/>
      <c r="DK112" s="803"/>
      <c r="DL112" s="803" t="s">
        <v>447</v>
      </c>
      <c r="DM112" s="803"/>
      <c r="DN112" s="803"/>
      <c r="DO112" s="803"/>
      <c r="DP112" s="803"/>
      <c r="DQ112" s="803" t="s">
        <v>447</v>
      </c>
      <c r="DR112" s="803"/>
      <c r="DS112" s="803"/>
      <c r="DT112" s="803"/>
      <c r="DU112" s="803"/>
      <c r="DV112" s="780" t="s">
        <v>437</v>
      </c>
      <c r="DW112" s="780"/>
      <c r="DX112" s="780"/>
      <c r="DY112" s="780"/>
      <c r="DZ112" s="781"/>
    </row>
    <row r="113" spans="1:130" s="211" customFormat="1" ht="26.25" customHeight="1">
      <c r="A113" s="897"/>
      <c r="B113" s="898"/>
      <c r="C113" s="738" t="s">
        <v>448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01">
        <v>222155</v>
      </c>
      <c r="AB113" s="902"/>
      <c r="AC113" s="902"/>
      <c r="AD113" s="902"/>
      <c r="AE113" s="903"/>
      <c r="AF113" s="904">
        <v>215352</v>
      </c>
      <c r="AG113" s="902"/>
      <c r="AH113" s="902"/>
      <c r="AI113" s="902"/>
      <c r="AJ113" s="903"/>
      <c r="AK113" s="904">
        <v>207435</v>
      </c>
      <c r="AL113" s="902"/>
      <c r="AM113" s="902"/>
      <c r="AN113" s="902"/>
      <c r="AO113" s="903"/>
      <c r="AP113" s="905">
        <v>8.6999999999999993</v>
      </c>
      <c r="AQ113" s="906"/>
      <c r="AR113" s="906"/>
      <c r="AS113" s="906"/>
      <c r="AT113" s="907"/>
      <c r="AU113" s="915"/>
      <c r="AV113" s="916"/>
      <c r="AW113" s="916"/>
      <c r="AX113" s="916"/>
      <c r="AY113" s="916"/>
      <c r="AZ113" s="801" t="s">
        <v>449</v>
      </c>
      <c r="BA113" s="738"/>
      <c r="BB113" s="738"/>
      <c r="BC113" s="738"/>
      <c r="BD113" s="738"/>
      <c r="BE113" s="738"/>
      <c r="BF113" s="738"/>
      <c r="BG113" s="738"/>
      <c r="BH113" s="738"/>
      <c r="BI113" s="738"/>
      <c r="BJ113" s="738"/>
      <c r="BK113" s="738"/>
      <c r="BL113" s="738"/>
      <c r="BM113" s="738"/>
      <c r="BN113" s="738"/>
      <c r="BO113" s="738"/>
      <c r="BP113" s="739"/>
      <c r="BQ113" s="802">
        <v>92595</v>
      </c>
      <c r="BR113" s="803"/>
      <c r="BS113" s="803"/>
      <c r="BT113" s="803"/>
      <c r="BU113" s="803"/>
      <c r="BV113" s="803">
        <v>86016</v>
      </c>
      <c r="BW113" s="803"/>
      <c r="BX113" s="803"/>
      <c r="BY113" s="803"/>
      <c r="BZ113" s="803"/>
      <c r="CA113" s="803">
        <v>82523</v>
      </c>
      <c r="CB113" s="803"/>
      <c r="CC113" s="803"/>
      <c r="CD113" s="803"/>
      <c r="CE113" s="803"/>
      <c r="CF113" s="861">
        <v>3.4</v>
      </c>
      <c r="CG113" s="862"/>
      <c r="CH113" s="862"/>
      <c r="CI113" s="862"/>
      <c r="CJ113" s="862"/>
      <c r="CK113" s="910"/>
      <c r="CL113" s="807"/>
      <c r="CM113" s="801" t="s">
        <v>450</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65" t="s">
        <v>436</v>
      </c>
      <c r="DH113" s="766"/>
      <c r="DI113" s="766"/>
      <c r="DJ113" s="766"/>
      <c r="DK113" s="767"/>
      <c r="DL113" s="768" t="s">
        <v>220</v>
      </c>
      <c r="DM113" s="766"/>
      <c r="DN113" s="766"/>
      <c r="DO113" s="766"/>
      <c r="DP113" s="767"/>
      <c r="DQ113" s="768" t="s">
        <v>447</v>
      </c>
      <c r="DR113" s="766"/>
      <c r="DS113" s="766"/>
      <c r="DT113" s="766"/>
      <c r="DU113" s="767"/>
      <c r="DV113" s="810" t="s">
        <v>436</v>
      </c>
      <c r="DW113" s="811"/>
      <c r="DX113" s="811"/>
      <c r="DY113" s="811"/>
      <c r="DZ113" s="812"/>
    </row>
    <row r="114" spans="1:130" s="211" customFormat="1" ht="26.25" customHeight="1">
      <c r="A114" s="897"/>
      <c r="B114" s="898"/>
      <c r="C114" s="738" t="s">
        <v>451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5">
        <v>12925</v>
      </c>
      <c r="AB114" s="766"/>
      <c r="AC114" s="766"/>
      <c r="AD114" s="766"/>
      <c r="AE114" s="767"/>
      <c r="AF114" s="768">
        <v>14148</v>
      </c>
      <c r="AG114" s="766"/>
      <c r="AH114" s="766"/>
      <c r="AI114" s="766"/>
      <c r="AJ114" s="767"/>
      <c r="AK114" s="768">
        <v>16364</v>
      </c>
      <c r="AL114" s="766"/>
      <c r="AM114" s="766"/>
      <c r="AN114" s="766"/>
      <c r="AO114" s="767"/>
      <c r="AP114" s="810">
        <v>0.7</v>
      </c>
      <c r="AQ114" s="811"/>
      <c r="AR114" s="811"/>
      <c r="AS114" s="811"/>
      <c r="AT114" s="812"/>
      <c r="AU114" s="915"/>
      <c r="AV114" s="916"/>
      <c r="AW114" s="916"/>
      <c r="AX114" s="916"/>
      <c r="AY114" s="916"/>
      <c r="AZ114" s="801" t="s">
        <v>452</v>
      </c>
      <c r="BA114" s="738"/>
      <c r="BB114" s="738"/>
      <c r="BC114" s="738"/>
      <c r="BD114" s="738"/>
      <c r="BE114" s="738"/>
      <c r="BF114" s="738"/>
      <c r="BG114" s="738"/>
      <c r="BH114" s="738"/>
      <c r="BI114" s="738"/>
      <c r="BJ114" s="738"/>
      <c r="BK114" s="738"/>
      <c r="BL114" s="738"/>
      <c r="BM114" s="738"/>
      <c r="BN114" s="738"/>
      <c r="BO114" s="738"/>
      <c r="BP114" s="739"/>
      <c r="BQ114" s="802">
        <v>659547</v>
      </c>
      <c r="BR114" s="803"/>
      <c r="BS114" s="803"/>
      <c r="BT114" s="803"/>
      <c r="BU114" s="803"/>
      <c r="BV114" s="803">
        <v>632066</v>
      </c>
      <c r="BW114" s="803"/>
      <c r="BX114" s="803"/>
      <c r="BY114" s="803"/>
      <c r="BZ114" s="803"/>
      <c r="CA114" s="803">
        <v>697074</v>
      </c>
      <c r="CB114" s="803"/>
      <c r="CC114" s="803"/>
      <c r="CD114" s="803"/>
      <c r="CE114" s="803"/>
      <c r="CF114" s="861">
        <v>29.1</v>
      </c>
      <c r="CG114" s="862"/>
      <c r="CH114" s="862"/>
      <c r="CI114" s="862"/>
      <c r="CJ114" s="862"/>
      <c r="CK114" s="910"/>
      <c r="CL114" s="807"/>
      <c r="CM114" s="801" t="s">
        <v>453</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65" t="s">
        <v>436</v>
      </c>
      <c r="DH114" s="766"/>
      <c r="DI114" s="766"/>
      <c r="DJ114" s="766"/>
      <c r="DK114" s="767"/>
      <c r="DL114" s="768" t="s">
        <v>220</v>
      </c>
      <c r="DM114" s="766"/>
      <c r="DN114" s="766"/>
      <c r="DO114" s="766"/>
      <c r="DP114" s="767"/>
      <c r="DQ114" s="768" t="s">
        <v>439</v>
      </c>
      <c r="DR114" s="766"/>
      <c r="DS114" s="766"/>
      <c r="DT114" s="766"/>
      <c r="DU114" s="767"/>
      <c r="DV114" s="810" t="s">
        <v>220</v>
      </c>
      <c r="DW114" s="811"/>
      <c r="DX114" s="811"/>
      <c r="DY114" s="811"/>
      <c r="DZ114" s="812"/>
    </row>
    <row r="115" spans="1:130" s="211" customFormat="1" ht="26.25" customHeight="1">
      <c r="A115" s="897"/>
      <c r="B115" s="898"/>
      <c r="C115" s="738" t="s">
        <v>454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01" t="s">
        <v>440</v>
      </c>
      <c r="AB115" s="902"/>
      <c r="AC115" s="902"/>
      <c r="AD115" s="902"/>
      <c r="AE115" s="903"/>
      <c r="AF115" s="904" t="s">
        <v>447</v>
      </c>
      <c r="AG115" s="902"/>
      <c r="AH115" s="902"/>
      <c r="AI115" s="902"/>
      <c r="AJ115" s="903"/>
      <c r="AK115" s="904" t="s">
        <v>440</v>
      </c>
      <c r="AL115" s="902"/>
      <c r="AM115" s="902"/>
      <c r="AN115" s="902"/>
      <c r="AO115" s="903"/>
      <c r="AP115" s="905" t="s">
        <v>436</v>
      </c>
      <c r="AQ115" s="906"/>
      <c r="AR115" s="906"/>
      <c r="AS115" s="906"/>
      <c r="AT115" s="907"/>
      <c r="AU115" s="915"/>
      <c r="AV115" s="916"/>
      <c r="AW115" s="916"/>
      <c r="AX115" s="916"/>
      <c r="AY115" s="916"/>
      <c r="AZ115" s="801" t="s">
        <v>455</v>
      </c>
      <c r="BA115" s="738"/>
      <c r="BB115" s="738"/>
      <c r="BC115" s="738"/>
      <c r="BD115" s="738"/>
      <c r="BE115" s="738"/>
      <c r="BF115" s="738"/>
      <c r="BG115" s="738"/>
      <c r="BH115" s="738"/>
      <c r="BI115" s="738"/>
      <c r="BJ115" s="738"/>
      <c r="BK115" s="738"/>
      <c r="BL115" s="738"/>
      <c r="BM115" s="738"/>
      <c r="BN115" s="738"/>
      <c r="BO115" s="738"/>
      <c r="BP115" s="739"/>
      <c r="BQ115" s="802" t="s">
        <v>436</v>
      </c>
      <c r="BR115" s="803"/>
      <c r="BS115" s="803"/>
      <c r="BT115" s="803"/>
      <c r="BU115" s="803"/>
      <c r="BV115" s="803" t="s">
        <v>436</v>
      </c>
      <c r="BW115" s="803"/>
      <c r="BX115" s="803"/>
      <c r="BY115" s="803"/>
      <c r="BZ115" s="803"/>
      <c r="CA115" s="803" t="s">
        <v>436</v>
      </c>
      <c r="CB115" s="803"/>
      <c r="CC115" s="803"/>
      <c r="CD115" s="803"/>
      <c r="CE115" s="803"/>
      <c r="CF115" s="861" t="s">
        <v>436</v>
      </c>
      <c r="CG115" s="862"/>
      <c r="CH115" s="862"/>
      <c r="CI115" s="862"/>
      <c r="CJ115" s="862"/>
      <c r="CK115" s="910"/>
      <c r="CL115" s="807"/>
      <c r="CM115" s="801" t="s">
        <v>456</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65" t="s">
        <v>447</v>
      </c>
      <c r="DH115" s="766"/>
      <c r="DI115" s="766"/>
      <c r="DJ115" s="766"/>
      <c r="DK115" s="767"/>
      <c r="DL115" s="768" t="s">
        <v>436</v>
      </c>
      <c r="DM115" s="766"/>
      <c r="DN115" s="766"/>
      <c r="DO115" s="766"/>
      <c r="DP115" s="767"/>
      <c r="DQ115" s="768" t="s">
        <v>436</v>
      </c>
      <c r="DR115" s="766"/>
      <c r="DS115" s="766"/>
      <c r="DT115" s="766"/>
      <c r="DU115" s="767"/>
      <c r="DV115" s="810" t="s">
        <v>436</v>
      </c>
      <c r="DW115" s="811"/>
      <c r="DX115" s="811"/>
      <c r="DY115" s="811"/>
      <c r="DZ115" s="812"/>
    </row>
    <row r="116" spans="1:130" s="211" customFormat="1" ht="26.25" customHeight="1">
      <c r="A116" s="899"/>
      <c r="B116" s="900"/>
      <c r="C116" s="825" t="s">
        <v>457</v>
      </c>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765">
        <v>875</v>
      </c>
      <c r="AB116" s="766"/>
      <c r="AC116" s="766"/>
      <c r="AD116" s="766"/>
      <c r="AE116" s="767"/>
      <c r="AF116" s="768">
        <v>184</v>
      </c>
      <c r="AG116" s="766"/>
      <c r="AH116" s="766"/>
      <c r="AI116" s="766"/>
      <c r="AJ116" s="767"/>
      <c r="AK116" s="768">
        <v>15</v>
      </c>
      <c r="AL116" s="766"/>
      <c r="AM116" s="766"/>
      <c r="AN116" s="766"/>
      <c r="AO116" s="767"/>
      <c r="AP116" s="810">
        <v>0</v>
      </c>
      <c r="AQ116" s="811"/>
      <c r="AR116" s="811"/>
      <c r="AS116" s="811"/>
      <c r="AT116" s="812"/>
      <c r="AU116" s="915"/>
      <c r="AV116" s="916"/>
      <c r="AW116" s="916"/>
      <c r="AX116" s="916"/>
      <c r="AY116" s="916"/>
      <c r="AZ116" s="849" t="s">
        <v>458</v>
      </c>
      <c r="BA116" s="850"/>
      <c r="BB116" s="850"/>
      <c r="BC116" s="850"/>
      <c r="BD116" s="850"/>
      <c r="BE116" s="850"/>
      <c r="BF116" s="850"/>
      <c r="BG116" s="850"/>
      <c r="BH116" s="850"/>
      <c r="BI116" s="850"/>
      <c r="BJ116" s="850"/>
      <c r="BK116" s="850"/>
      <c r="BL116" s="850"/>
      <c r="BM116" s="850"/>
      <c r="BN116" s="850"/>
      <c r="BO116" s="850"/>
      <c r="BP116" s="851"/>
      <c r="BQ116" s="802" t="s">
        <v>436</v>
      </c>
      <c r="BR116" s="803"/>
      <c r="BS116" s="803"/>
      <c r="BT116" s="803"/>
      <c r="BU116" s="803"/>
      <c r="BV116" s="803" t="s">
        <v>436</v>
      </c>
      <c r="BW116" s="803"/>
      <c r="BX116" s="803"/>
      <c r="BY116" s="803"/>
      <c r="BZ116" s="803"/>
      <c r="CA116" s="803" t="s">
        <v>440</v>
      </c>
      <c r="CB116" s="803"/>
      <c r="CC116" s="803"/>
      <c r="CD116" s="803"/>
      <c r="CE116" s="803"/>
      <c r="CF116" s="861" t="s">
        <v>440</v>
      </c>
      <c r="CG116" s="862"/>
      <c r="CH116" s="862"/>
      <c r="CI116" s="862"/>
      <c r="CJ116" s="862"/>
      <c r="CK116" s="910"/>
      <c r="CL116" s="807"/>
      <c r="CM116" s="801" t="s">
        <v>459</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65" t="s">
        <v>220</v>
      </c>
      <c r="DH116" s="766"/>
      <c r="DI116" s="766"/>
      <c r="DJ116" s="766"/>
      <c r="DK116" s="767"/>
      <c r="DL116" s="768" t="s">
        <v>437</v>
      </c>
      <c r="DM116" s="766"/>
      <c r="DN116" s="766"/>
      <c r="DO116" s="766"/>
      <c r="DP116" s="767"/>
      <c r="DQ116" s="768" t="s">
        <v>220</v>
      </c>
      <c r="DR116" s="766"/>
      <c r="DS116" s="766"/>
      <c r="DT116" s="766"/>
      <c r="DU116" s="767"/>
      <c r="DV116" s="810" t="s">
        <v>436</v>
      </c>
      <c r="DW116" s="811"/>
      <c r="DX116" s="811"/>
      <c r="DY116" s="811"/>
      <c r="DZ116" s="812"/>
    </row>
    <row r="117" spans="1:130" s="211" customFormat="1" ht="26.25" customHeight="1">
      <c r="A117" s="881" t="s">
        <v>180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63" t="s">
        <v>460</v>
      </c>
      <c r="Z117" s="883"/>
      <c r="AA117" s="888">
        <v>684507</v>
      </c>
      <c r="AB117" s="889"/>
      <c r="AC117" s="889"/>
      <c r="AD117" s="889"/>
      <c r="AE117" s="890"/>
      <c r="AF117" s="891">
        <v>666796</v>
      </c>
      <c r="AG117" s="889"/>
      <c r="AH117" s="889"/>
      <c r="AI117" s="889"/>
      <c r="AJ117" s="890"/>
      <c r="AK117" s="891">
        <v>752816</v>
      </c>
      <c r="AL117" s="889"/>
      <c r="AM117" s="889"/>
      <c r="AN117" s="889"/>
      <c r="AO117" s="890"/>
      <c r="AP117" s="892"/>
      <c r="AQ117" s="893"/>
      <c r="AR117" s="893"/>
      <c r="AS117" s="893"/>
      <c r="AT117" s="894"/>
      <c r="AU117" s="915"/>
      <c r="AV117" s="916"/>
      <c r="AW117" s="916"/>
      <c r="AX117" s="916"/>
      <c r="AY117" s="916"/>
      <c r="AZ117" s="849" t="s">
        <v>461</v>
      </c>
      <c r="BA117" s="850"/>
      <c r="BB117" s="850"/>
      <c r="BC117" s="850"/>
      <c r="BD117" s="850"/>
      <c r="BE117" s="850"/>
      <c r="BF117" s="850"/>
      <c r="BG117" s="850"/>
      <c r="BH117" s="850"/>
      <c r="BI117" s="850"/>
      <c r="BJ117" s="850"/>
      <c r="BK117" s="850"/>
      <c r="BL117" s="850"/>
      <c r="BM117" s="850"/>
      <c r="BN117" s="850"/>
      <c r="BO117" s="850"/>
      <c r="BP117" s="851"/>
      <c r="BQ117" s="802" t="s">
        <v>437</v>
      </c>
      <c r="BR117" s="803"/>
      <c r="BS117" s="803"/>
      <c r="BT117" s="803"/>
      <c r="BU117" s="803"/>
      <c r="BV117" s="803" t="s">
        <v>436</v>
      </c>
      <c r="BW117" s="803"/>
      <c r="BX117" s="803"/>
      <c r="BY117" s="803"/>
      <c r="BZ117" s="803"/>
      <c r="CA117" s="803" t="s">
        <v>447</v>
      </c>
      <c r="CB117" s="803"/>
      <c r="CC117" s="803"/>
      <c r="CD117" s="803"/>
      <c r="CE117" s="803"/>
      <c r="CF117" s="861" t="s">
        <v>447</v>
      </c>
      <c r="CG117" s="862"/>
      <c r="CH117" s="862"/>
      <c r="CI117" s="862"/>
      <c r="CJ117" s="862"/>
      <c r="CK117" s="910"/>
      <c r="CL117" s="807"/>
      <c r="CM117" s="801" t="s">
        <v>462</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65" t="s">
        <v>436</v>
      </c>
      <c r="DH117" s="766"/>
      <c r="DI117" s="766"/>
      <c r="DJ117" s="766"/>
      <c r="DK117" s="767"/>
      <c r="DL117" s="768" t="s">
        <v>447</v>
      </c>
      <c r="DM117" s="766"/>
      <c r="DN117" s="766"/>
      <c r="DO117" s="766"/>
      <c r="DP117" s="767"/>
      <c r="DQ117" s="768" t="s">
        <v>436</v>
      </c>
      <c r="DR117" s="766"/>
      <c r="DS117" s="766"/>
      <c r="DT117" s="766"/>
      <c r="DU117" s="767"/>
      <c r="DV117" s="810" t="s">
        <v>447</v>
      </c>
      <c r="DW117" s="811"/>
      <c r="DX117" s="811"/>
      <c r="DY117" s="811"/>
      <c r="DZ117" s="812"/>
    </row>
    <row r="118" spans="1:130" s="211" customFormat="1" ht="26.25" customHeight="1">
      <c r="A118" s="881" t="s">
        <v>431</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429</v>
      </c>
      <c r="AB118" s="882"/>
      <c r="AC118" s="882"/>
      <c r="AD118" s="882"/>
      <c r="AE118" s="883"/>
      <c r="AF118" s="884" t="s">
        <v>301</v>
      </c>
      <c r="AG118" s="882"/>
      <c r="AH118" s="882"/>
      <c r="AI118" s="882"/>
      <c r="AJ118" s="883"/>
      <c r="AK118" s="884" t="s">
        <v>300</v>
      </c>
      <c r="AL118" s="882"/>
      <c r="AM118" s="882"/>
      <c r="AN118" s="882"/>
      <c r="AO118" s="883"/>
      <c r="AP118" s="885" t="s">
        <v>430</v>
      </c>
      <c r="AQ118" s="886"/>
      <c r="AR118" s="886"/>
      <c r="AS118" s="886"/>
      <c r="AT118" s="887"/>
      <c r="AU118" s="915"/>
      <c r="AV118" s="916"/>
      <c r="AW118" s="916"/>
      <c r="AX118" s="916"/>
      <c r="AY118" s="916"/>
      <c r="AZ118" s="824" t="s">
        <v>463</v>
      </c>
      <c r="BA118" s="825"/>
      <c r="BB118" s="825"/>
      <c r="BC118" s="825"/>
      <c r="BD118" s="825"/>
      <c r="BE118" s="825"/>
      <c r="BF118" s="825"/>
      <c r="BG118" s="825"/>
      <c r="BH118" s="825"/>
      <c r="BI118" s="825"/>
      <c r="BJ118" s="825"/>
      <c r="BK118" s="825"/>
      <c r="BL118" s="825"/>
      <c r="BM118" s="825"/>
      <c r="BN118" s="825"/>
      <c r="BO118" s="825"/>
      <c r="BP118" s="826"/>
      <c r="BQ118" s="865" t="s">
        <v>436</v>
      </c>
      <c r="BR118" s="831"/>
      <c r="BS118" s="831"/>
      <c r="BT118" s="831"/>
      <c r="BU118" s="831"/>
      <c r="BV118" s="831" t="s">
        <v>436</v>
      </c>
      <c r="BW118" s="831"/>
      <c r="BX118" s="831"/>
      <c r="BY118" s="831"/>
      <c r="BZ118" s="831"/>
      <c r="CA118" s="831" t="s">
        <v>436</v>
      </c>
      <c r="CB118" s="831"/>
      <c r="CC118" s="831"/>
      <c r="CD118" s="831"/>
      <c r="CE118" s="831"/>
      <c r="CF118" s="861" t="s">
        <v>436</v>
      </c>
      <c r="CG118" s="862"/>
      <c r="CH118" s="862"/>
      <c r="CI118" s="862"/>
      <c r="CJ118" s="862"/>
      <c r="CK118" s="910"/>
      <c r="CL118" s="807"/>
      <c r="CM118" s="801" t="s">
        <v>464</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65" t="s">
        <v>437</v>
      </c>
      <c r="DH118" s="766"/>
      <c r="DI118" s="766"/>
      <c r="DJ118" s="766"/>
      <c r="DK118" s="767"/>
      <c r="DL118" s="768" t="s">
        <v>436</v>
      </c>
      <c r="DM118" s="766"/>
      <c r="DN118" s="766"/>
      <c r="DO118" s="766"/>
      <c r="DP118" s="767"/>
      <c r="DQ118" s="768" t="s">
        <v>436</v>
      </c>
      <c r="DR118" s="766"/>
      <c r="DS118" s="766"/>
      <c r="DT118" s="766"/>
      <c r="DU118" s="767"/>
      <c r="DV118" s="810" t="s">
        <v>437</v>
      </c>
      <c r="DW118" s="811"/>
      <c r="DX118" s="811"/>
      <c r="DY118" s="811"/>
      <c r="DZ118" s="812"/>
    </row>
    <row r="119" spans="1:130" s="211" customFormat="1" ht="26.25" customHeight="1">
      <c r="A119" s="804" t="s">
        <v>434</v>
      </c>
      <c r="B119" s="805"/>
      <c r="C119" s="846" t="s">
        <v>435</v>
      </c>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5"/>
      <c r="AA119" s="874" t="s">
        <v>437</v>
      </c>
      <c r="AB119" s="875"/>
      <c r="AC119" s="875"/>
      <c r="AD119" s="875"/>
      <c r="AE119" s="876"/>
      <c r="AF119" s="877" t="s">
        <v>436</v>
      </c>
      <c r="AG119" s="875"/>
      <c r="AH119" s="875"/>
      <c r="AI119" s="875"/>
      <c r="AJ119" s="876"/>
      <c r="AK119" s="877" t="s">
        <v>437</v>
      </c>
      <c r="AL119" s="875"/>
      <c r="AM119" s="875"/>
      <c r="AN119" s="875"/>
      <c r="AO119" s="876"/>
      <c r="AP119" s="878" t="s">
        <v>436</v>
      </c>
      <c r="AQ119" s="879"/>
      <c r="AR119" s="879"/>
      <c r="AS119" s="879"/>
      <c r="AT119" s="880"/>
      <c r="AU119" s="917"/>
      <c r="AV119" s="918"/>
      <c r="AW119" s="918"/>
      <c r="AX119" s="918"/>
      <c r="AY119" s="918"/>
      <c r="AZ119" s="235" t="s">
        <v>180</v>
      </c>
      <c r="BA119" s="235"/>
      <c r="BB119" s="235"/>
      <c r="BC119" s="235"/>
      <c r="BD119" s="235"/>
      <c r="BE119" s="235"/>
      <c r="BF119" s="235"/>
      <c r="BG119" s="235"/>
      <c r="BH119" s="235"/>
      <c r="BI119" s="235"/>
      <c r="BJ119" s="235"/>
      <c r="BK119" s="235"/>
      <c r="BL119" s="235"/>
      <c r="BM119" s="235"/>
      <c r="BN119" s="235"/>
      <c r="BO119" s="863" t="s">
        <v>465</v>
      </c>
      <c r="BP119" s="864"/>
      <c r="BQ119" s="865">
        <v>7649801</v>
      </c>
      <c r="BR119" s="831"/>
      <c r="BS119" s="831"/>
      <c r="BT119" s="831"/>
      <c r="BU119" s="831"/>
      <c r="BV119" s="831">
        <v>7522167</v>
      </c>
      <c r="BW119" s="831"/>
      <c r="BX119" s="831"/>
      <c r="BY119" s="831"/>
      <c r="BZ119" s="831"/>
      <c r="CA119" s="831">
        <v>7402395</v>
      </c>
      <c r="CB119" s="831"/>
      <c r="CC119" s="831"/>
      <c r="CD119" s="831"/>
      <c r="CE119" s="831"/>
      <c r="CF119" s="734"/>
      <c r="CG119" s="735"/>
      <c r="CH119" s="735"/>
      <c r="CI119" s="735"/>
      <c r="CJ119" s="820"/>
      <c r="CK119" s="911"/>
      <c r="CL119" s="809"/>
      <c r="CM119" s="824" t="s">
        <v>466</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49" t="s">
        <v>437</v>
      </c>
      <c r="DH119" s="750"/>
      <c r="DI119" s="750"/>
      <c r="DJ119" s="750"/>
      <c r="DK119" s="751"/>
      <c r="DL119" s="752" t="s">
        <v>437</v>
      </c>
      <c r="DM119" s="750"/>
      <c r="DN119" s="750"/>
      <c r="DO119" s="750"/>
      <c r="DP119" s="751"/>
      <c r="DQ119" s="752" t="s">
        <v>436</v>
      </c>
      <c r="DR119" s="750"/>
      <c r="DS119" s="750"/>
      <c r="DT119" s="750"/>
      <c r="DU119" s="751"/>
      <c r="DV119" s="834" t="s">
        <v>436</v>
      </c>
      <c r="DW119" s="835"/>
      <c r="DX119" s="835"/>
      <c r="DY119" s="835"/>
      <c r="DZ119" s="836"/>
    </row>
    <row r="120" spans="1:130" s="211" customFormat="1" ht="26.25" customHeight="1">
      <c r="A120" s="806"/>
      <c r="B120" s="807"/>
      <c r="C120" s="801" t="s">
        <v>442</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65" t="s">
        <v>436</v>
      </c>
      <c r="AB120" s="766"/>
      <c r="AC120" s="766"/>
      <c r="AD120" s="766"/>
      <c r="AE120" s="767"/>
      <c r="AF120" s="768" t="s">
        <v>436</v>
      </c>
      <c r="AG120" s="766"/>
      <c r="AH120" s="766"/>
      <c r="AI120" s="766"/>
      <c r="AJ120" s="767"/>
      <c r="AK120" s="768" t="s">
        <v>436</v>
      </c>
      <c r="AL120" s="766"/>
      <c r="AM120" s="766"/>
      <c r="AN120" s="766"/>
      <c r="AO120" s="767"/>
      <c r="AP120" s="810" t="s">
        <v>436</v>
      </c>
      <c r="AQ120" s="811"/>
      <c r="AR120" s="811"/>
      <c r="AS120" s="811"/>
      <c r="AT120" s="812"/>
      <c r="AU120" s="866" t="s">
        <v>467</v>
      </c>
      <c r="AV120" s="867"/>
      <c r="AW120" s="867"/>
      <c r="AX120" s="867"/>
      <c r="AY120" s="868"/>
      <c r="AZ120" s="846" t="s">
        <v>468</v>
      </c>
      <c r="BA120" s="794"/>
      <c r="BB120" s="794"/>
      <c r="BC120" s="794"/>
      <c r="BD120" s="794"/>
      <c r="BE120" s="794"/>
      <c r="BF120" s="794"/>
      <c r="BG120" s="794"/>
      <c r="BH120" s="794"/>
      <c r="BI120" s="794"/>
      <c r="BJ120" s="794"/>
      <c r="BK120" s="794"/>
      <c r="BL120" s="794"/>
      <c r="BM120" s="794"/>
      <c r="BN120" s="794"/>
      <c r="BO120" s="794"/>
      <c r="BP120" s="795"/>
      <c r="BQ120" s="847">
        <v>2285068</v>
      </c>
      <c r="BR120" s="828"/>
      <c r="BS120" s="828"/>
      <c r="BT120" s="828"/>
      <c r="BU120" s="828"/>
      <c r="BV120" s="828">
        <v>2332253</v>
      </c>
      <c r="BW120" s="828"/>
      <c r="BX120" s="828"/>
      <c r="BY120" s="828"/>
      <c r="BZ120" s="828"/>
      <c r="CA120" s="828">
        <v>2512888</v>
      </c>
      <c r="CB120" s="828"/>
      <c r="CC120" s="828"/>
      <c r="CD120" s="828"/>
      <c r="CE120" s="828"/>
      <c r="CF120" s="852">
        <v>104.9</v>
      </c>
      <c r="CG120" s="853"/>
      <c r="CH120" s="853"/>
      <c r="CI120" s="853"/>
      <c r="CJ120" s="853"/>
      <c r="CK120" s="854" t="s">
        <v>469</v>
      </c>
      <c r="CL120" s="838"/>
      <c r="CM120" s="838"/>
      <c r="CN120" s="838"/>
      <c r="CO120" s="839"/>
      <c r="CP120" s="858" t="s">
        <v>470</v>
      </c>
      <c r="CQ120" s="859"/>
      <c r="CR120" s="859"/>
      <c r="CS120" s="859"/>
      <c r="CT120" s="859"/>
      <c r="CU120" s="859"/>
      <c r="CV120" s="859"/>
      <c r="CW120" s="859"/>
      <c r="CX120" s="859"/>
      <c r="CY120" s="859"/>
      <c r="CZ120" s="859"/>
      <c r="DA120" s="859"/>
      <c r="DB120" s="859"/>
      <c r="DC120" s="859"/>
      <c r="DD120" s="859"/>
      <c r="DE120" s="859"/>
      <c r="DF120" s="860"/>
      <c r="DG120" s="847">
        <v>943131</v>
      </c>
      <c r="DH120" s="828"/>
      <c r="DI120" s="828"/>
      <c r="DJ120" s="828"/>
      <c r="DK120" s="828"/>
      <c r="DL120" s="828">
        <v>897714</v>
      </c>
      <c r="DM120" s="828"/>
      <c r="DN120" s="828"/>
      <c r="DO120" s="828"/>
      <c r="DP120" s="828"/>
      <c r="DQ120" s="828">
        <v>872286</v>
      </c>
      <c r="DR120" s="828"/>
      <c r="DS120" s="828"/>
      <c r="DT120" s="828"/>
      <c r="DU120" s="828"/>
      <c r="DV120" s="829">
        <v>36.4</v>
      </c>
      <c r="DW120" s="829"/>
      <c r="DX120" s="829"/>
      <c r="DY120" s="829"/>
      <c r="DZ120" s="830"/>
    </row>
    <row r="121" spans="1:130" s="211" customFormat="1" ht="26.25" customHeight="1">
      <c r="A121" s="806"/>
      <c r="B121" s="807"/>
      <c r="C121" s="849" t="s">
        <v>471</v>
      </c>
      <c r="D121" s="850"/>
      <c r="E121" s="850"/>
      <c r="F121" s="850"/>
      <c r="G121" s="850"/>
      <c r="H121" s="850"/>
      <c r="I121" s="850"/>
      <c r="J121" s="850"/>
      <c r="K121" s="850"/>
      <c r="L121" s="850"/>
      <c r="M121" s="850"/>
      <c r="N121" s="850"/>
      <c r="O121" s="850"/>
      <c r="P121" s="850"/>
      <c r="Q121" s="850"/>
      <c r="R121" s="850"/>
      <c r="S121" s="850"/>
      <c r="T121" s="850"/>
      <c r="U121" s="850"/>
      <c r="V121" s="850"/>
      <c r="W121" s="850"/>
      <c r="X121" s="850"/>
      <c r="Y121" s="850"/>
      <c r="Z121" s="851"/>
      <c r="AA121" s="765" t="s">
        <v>436</v>
      </c>
      <c r="AB121" s="766"/>
      <c r="AC121" s="766"/>
      <c r="AD121" s="766"/>
      <c r="AE121" s="767"/>
      <c r="AF121" s="768" t="s">
        <v>436</v>
      </c>
      <c r="AG121" s="766"/>
      <c r="AH121" s="766"/>
      <c r="AI121" s="766"/>
      <c r="AJ121" s="767"/>
      <c r="AK121" s="768" t="s">
        <v>436</v>
      </c>
      <c r="AL121" s="766"/>
      <c r="AM121" s="766"/>
      <c r="AN121" s="766"/>
      <c r="AO121" s="767"/>
      <c r="AP121" s="810" t="s">
        <v>436</v>
      </c>
      <c r="AQ121" s="811"/>
      <c r="AR121" s="811"/>
      <c r="AS121" s="811"/>
      <c r="AT121" s="812"/>
      <c r="AU121" s="869"/>
      <c r="AV121" s="870"/>
      <c r="AW121" s="870"/>
      <c r="AX121" s="870"/>
      <c r="AY121" s="871"/>
      <c r="AZ121" s="801" t="s">
        <v>472</v>
      </c>
      <c r="BA121" s="738"/>
      <c r="BB121" s="738"/>
      <c r="BC121" s="738"/>
      <c r="BD121" s="738"/>
      <c r="BE121" s="738"/>
      <c r="BF121" s="738"/>
      <c r="BG121" s="738"/>
      <c r="BH121" s="738"/>
      <c r="BI121" s="738"/>
      <c r="BJ121" s="738"/>
      <c r="BK121" s="738"/>
      <c r="BL121" s="738"/>
      <c r="BM121" s="738"/>
      <c r="BN121" s="738"/>
      <c r="BO121" s="738"/>
      <c r="BP121" s="739"/>
      <c r="BQ121" s="802">
        <v>2574</v>
      </c>
      <c r="BR121" s="803"/>
      <c r="BS121" s="803"/>
      <c r="BT121" s="803"/>
      <c r="BU121" s="803"/>
      <c r="BV121" s="803" t="s">
        <v>436</v>
      </c>
      <c r="BW121" s="803"/>
      <c r="BX121" s="803"/>
      <c r="BY121" s="803"/>
      <c r="BZ121" s="803"/>
      <c r="CA121" s="803" t="s">
        <v>436</v>
      </c>
      <c r="CB121" s="803"/>
      <c r="CC121" s="803"/>
      <c r="CD121" s="803"/>
      <c r="CE121" s="803"/>
      <c r="CF121" s="861" t="s">
        <v>436</v>
      </c>
      <c r="CG121" s="862"/>
      <c r="CH121" s="862"/>
      <c r="CI121" s="862"/>
      <c r="CJ121" s="862"/>
      <c r="CK121" s="855"/>
      <c r="CL121" s="841"/>
      <c r="CM121" s="841"/>
      <c r="CN121" s="841"/>
      <c r="CO121" s="842"/>
      <c r="CP121" s="821" t="s">
        <v>473</v>
      </c>
      <c r="CQ121" s="822"/>
      <c r="CR121" s="822"/>
      <c r="CS121" s="822"/>
      <c r="CT121" s="822"/>
      <c r="CU121" s="822"/>
      <c r="CV121" s="822"/>
      <c r="CW121" s="822"/>
      <c r="CX121" s="822"/>
      <c r="CY121" s="822"/>
      <c r="CZ121" s="822"/>
      <c r="DA121" s="822"/>
      <c r="DB121" s="822"/>
      <c r="DC121" s="822"/>
      <c r="DD121" s="822"/>
      <c r="DE121" s="822"/>
      <c r="DF121" s="823"/>
      <c r="DG121" s="802">
        <v>690040</v>
      </c>
      <c r="DH121" s="803"/>
      <c r="DI121" s="803"/>
      <c r="DJ121" s="803"/>
      <c r="DK121" s="803"/>
      <c r="DL121" s="803">
        <v>657698</v>
      </c>
      <c r="DM121" s="803"/>
      <c r="DN121" s="803"/>
      <c r="DO121" s="803"/>
      <c r="DP121" s="803"/>
      <c r="DQ121" s="803">
        <v>617330</v>
      </c>
      <c r="DR121" s="803"/>
      <c r="DS121" s="803"/>
      <c r="DT121" s="803"/>
      <c r="DU121" s="803"/>
      <c r="DV121" s="780">
        <v>25.8</v>
      </c>
      <c r="DW121" s="780"/>
      <c r="DX121" s="780"/>
      <c r="DY121" s="780"/>
      <c r="DZ121" s="781"/>
    </row>
    <row r="122" spans="1:130" s="211" customFormat="1" ht="26.25" customHeight="1">
      <c r="A122" s="806"/>
      <c r="B122" s="807"/>
      <c r="C122" s="801" t="s">
        <v>453</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65" t="s">
        <v>436</v>
      </c>
      <c r="AB122" s="766"/>
      <c r="AC122" s="766"/>
      <c r="AD122" s="766"/>
      <c r="AE122" s="767"/>
      <c r="AF122" s="768" t="s">
        <v>436</v>
      </c>
      <c r="AG122" s="766"/>
      <c r="AH122" s="766"/>
      <c r="AI122" s="766"/>
      <c r="AJ122" s="767"/>
      <c r="AK122" s="768" t="s">
        <v>436</v>
      </c>
      <c r="AL122" s="766"/>
      <c r="AM122" s="766"/>
      <c r="AN122" s="766"/>
      <c r="AO122" s="767"/>
      <c r="AP122" s="810" t="s">
        <v>437</v>
      </c>
      <c r="AQ122" s="811"/>
      <c r="AR122" s="811"/>
      <c r="AS122" s="811"/>
      <c r="AT122" s="812"/>
      <c r="AU122" s="869"/>
      <c r="AV122" s="870"/>
      <c r="AW122" s="870"/>
      <c r="AX122" s="870"/>
      <c r="AY122" s="871"/>
      <c r="AZ122" s="824" t="s">
        <v>474</v>
      </c>
      <c r="BA122" s="825"/>
      <c r="BB122" s="825"/>
      <c r="BC122" s="825"/>
      <c r="BD122" s="825"/>
      <c r="BE122" s="825"/>
      <c r="BF122" s="825"/>
      <c r="BG122" s="825"/>
      <c r="BH122" s="825"/>
      <c r="BI122" s="825"/>
      <c r="BJ122" s="825"/>
      <c r="BK122" s="825"/>
      <c r="BL122" s="825"/>
      <c r="BM122" s="825"/>
      <c r="BN122" s="825"/>
      <c r="BO122" s="825"/>
      <c r="BP122" s="826"/>
      <c r="BQ122" s="865">
        <v>5664653</v>
      </c>
      <c r="BR122" s="831"/>
      <c r="BS122" s="831"/>
      <c r="BT122" s="831"/>
      <c r="BU122" s="831"/>
      <c r="BV122" s="831">
        <v>5608106</v>
      </c>
      <c r="BW122" s="831"/>
      <c r="BX122" s="831"/>
      <c r="BY122" s="831"/>
      <c r="BZ122" s="831"/>
      <c r="CA122" s="831">
        <v>5624995</v>
      </c>
      <c r="CB122" s="831"/>
      <c r="CC122" s="831"/>
      <c r="CD122" s="831"/>
      <c r="CE122" s="831"/>
      <c r="CF122" s="832">
        <v>234.8</v>
      </c>
      <c r="CG122" s="833"/>
      <c r="CH122" s="833"/>
      <c r="CI122" s="833"/>
      <c r="CJ122" s="833"/>
      <c r="CK122" s="855"/>
      <c r="CL122" s="841"/>
      <c r="CM122" s="841"/>
      <c r="CN122" s="841"/>
      <c r="CO122" s="842"/>
      <c r="CP122" s="821" t="s">
        <v>475</v>
      </c>
      <c r="CQ122" s="822"/>
      <c r="CR122" s="822"/>
      <c r="CS122" s="822"/>
      <c r="CT122" s="822"/>
      <c r="CU122" s="822"/>
      <c r="CV122" s="822"/>
      <c r="CW122" s="822"/>
      <c r="CX122" s="822"/>
      <c r="CY122" s="822"/>
      <c r="CZ122" s="822"/>
      <c r="DA122" s="822"/>
      <c r="DB122" s="822"/>
      <c r="DC122" s="822"/>
      <c r="DD122" s="822"/>
      <c r="DE122" s="822"/>
      <c r="DF122" s="823"/>
      <c r="DG122" s="802">
        <v>54433</v>
      </c>
      <c r="DH122" s="803"/>
      <c r="DI122" s="803"/>
      <c r="DJ122" s="803"/>
      <c r="DK122" s="803"/>
      <c r="DL122" s="803">
        <v>58161</v>
      </c>
      <c r="DM122" s="803"/>
      <c r="DN122" s="803"/>
      <c r="DO122" s="803"/>
      <c r="DP122" s="803"/>
      <c r="DQ122" s="803">
        <v>60294</v>
      </c>
      <c r="DR122" s="803"/>
      <c r="DS122" s="803"/>
      <c r="DT122" s="803"/>
      <c r="DU122" s="803"/>
      <c r="DV122" s="780">
        <v>2.5</v>
      </c>
      <c r="DW122" s="780"/>
      <c r="DX122" s="780"/>
      <c r="DY122" s="780"/>
      <c r="DZ122" s="781"/>
    </row>
    <row r="123" spans="1:130" s="211" customFormat="1" ht="26.25" customHeight="1">
      <c r="A123" s="806"/>
      <c r="B123" s="807"/>
      <c r="C123" s="801" t="s">
        <v>459</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65" t="s">
        <v>476</v>
      </c>
      <c r="AB123" s="766"/>
      <c r="AC123" s="766"/>
      <c r="AD123" s="766"/>
      <c r="AE123" s="767"/>
      <c r="AF123" s="768" t="s">
        <v>477</v>
      </c>
      <c r="AG123" s="766"/>
      <c r="AH123" s="766"/>
      <c r="AI123" s="766"/>
      <c r="AJ123" s="767"/>
      <c r="AK123" s="768" t="s">
        <v>478</v>
      </c>
      <c r="AL123" s="766"/>
      <c r="AM123" s="766"/>
      <c r="AN123" s="766"/>
      <c r="AO123" s="767"/>
      <c r="AP123" s="810" t="s">
        <v>479</v>
      </c>
      <c r="AQ123" s="811"/>
      <c r="AR123" s="811"/>
      <c r="AS123" s="811"/>
      <c r="AT123" s="812"/>
      <c r="AU123" s="872"/>
      <c r="AV123" s="873"/>
      <c r="AW123" s="873"/>
      <c r="AX123" s="873"/>
      <c r="AY123" s="873"/>
      <c r="AZ123" s="235" t="s">
        <v>180</v>
      </c>
      <c r="BA123" s="235"/>
      <c r="BB123" s="235"/>
      <c r="BC123" s="235"/>
      <c r="BD123" s="235"/>
      <c r="BE123" s="235"/>
      <c r="BF123" s="235"/>
      <c r="BG123" s="235"/>
      <c r="BH123" s="235"/>
      <c r="BI123" s="235"/>
      <c r="BJ123" s="235"/>
      <c r="BK123" s="235"/>
      <c r="BL123" s="235"/>
      <c r="BM123" s="235"/>
      <c r="BN123" s="235"/>
      <c r="BO123" s="863" t="s">
        <v>480</v>
      </c>
      <c r="BP123" s="864"/>
      <c r="BQ123" s="818">
        <v>7952295</v>
      </c>
      <c r="BR123" s="819"/>
      <c r="BS123" s="819"/>
      <c r="BT123" s="819"/>
      <c r="BU123" s="819"/>
      <c r="BV123" s="819">
        <v>7940359</v>
      </c>
      <c r="BW123" s="819"/>
      <c r="BX123" s="819"/>
      <c r="BY123" s="819"/>
      <c r="BZ123" s="819"/>
      <c r="CA123" s="819">
        <v>8137883</v>
      </c>
      <c r="CB123" s="819"/>
      <c r="CC123" s="819"/>
      <c r="CD123" s="819"/>
      <c r="CE123" s="819"/>
      <c r="CF123" s="734"/>
      <c r="CG123" s="735"/>
      <c r="CH123" s="735"/>
      <c r="CI123" s="735"/>
      <c r="CJ123" s="820"/>
      <c r="CK123" s="855"/>
      <c r="CL123" s="841"/>
      <c r="CM123" s="841"/>
      <c r="CN123" s="841"/>
      <c r="CO123" s="842"/>
      <c r="CP123" s="821" t="s">
        <v>481</v>
      </c>
      <c r="CQ123" s="822"/>
      <c r="CR123" s="822"/>
      <c r="CS123" s="822"/>
      <c r="CT123" s="822"/>
      <c r="CU123" s="822"/>
      <c r="CV123" s="822"/>
      <c r="CW123" s="822"/>
      <c r="CX123" s="822"/>
      <c r="CY123" s="822"/>
      <c r="CZ123" s="822"/>
      <c r="DA123" s="822"/>
      <c r="DB123" s="822"/>
      <c r="DC123" s="822"/>
      <c r="DD123" s="822"/>
      <c r="DE123" s="822"/>
      <c r="DF123" s="823"/>
      <c r="DG123" s="765" t="s">
        <v>482</v>
      </c>
      <c r="DH123" s="766"/>
      <c r="DI123" s="766"/>
      <c r="DJ123" s="766"/>
      <c r="DK123" s="767"/>
      <c r="DL123" s="768" t="s">
        <v>482</v>
      </c>
      <c r="DM123" s="766"/>
      <c r="DN123" s="766"/>
      <c r="DO123" s="766"/>
      <c r="DP123" s="767"/>
      <c r="DQ123" s="768" t="s">
        <v>483</v>
      </c>
      <c r="DR123" s="766"/>
      <c r="DS123" s="766"/>
      <c r="DT123" s="766"/>
      <c r="DU123" s="767"/>
      <c r="DV123" s="810" t="s">
        <v>478</v>
      </c>
      <c r="DW123" s="811"/>
      <c r="DX123" s="811"/>
      <c r="DY123" s="811"/>
      <c r="DZ123" s="812"/>
    </row>
    <row r="124" spans="1:130" s="211" customFormat="1" ht="26.25" customHeight="1" thickBot="1">
      <c r="A124" s="806"/>
      <c r="B124" s="807"/>
      <c r="C124" s="801" t="s">
        <v>462</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65" t="s">
        <v>220</v>
      </c>
      <c r="AB124" s="766"/>
      <c r="AC124" s="766"/>
      <c r="AD124" s="766"/>
      <c r="AE124" s="767"/>
      <c r="AF124" s="768" t="s">
        <v>220</v>
      </c>
      <c r="AG124" s="766"/>
      <c r="AH124" s="766"/>
      <c r="AI124" s="766"/>
      <c r="AJ124" s="767"/>
      <c r="AK124" s="768" t="s">
        <v>478</v>
      </c>
      <c r="AL124" s="766"/>
      <c r="AM124" s="766"/>
      <c r="AN124" s="766"/>
      <c r="AO124" s="767"/>
      <c r="AP124" s="810" t="s">
        <v>220</v>
      </c>
      <c r="AQ124" s="811"/>
      <c r="AR124" s="811"/>
      <c r="AS124" s="811"/>
      <c r="AT124" s="812"/>
      <c r="AU124" s="813" t="s">
        <v>484</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t="s">
        <v>476</v>
      </c>
      <c r="BR124" s="817"/>
      <c r="BS124" s="817"/>
      <c r="BT124" s="817"/>
      <c r="BU124" s="817"/>
      <c r="BV124" s="817" t="s">
        <v>220</v>
      </c>
      <c r="BW124" s="817"/>
      <c r="BX124" s="817"/>
      <c r="BY124" s="817"/>
      <c r="BZ124" s="817"/>
      <c r="CA124" s="817" t="s">
        <v>482</v>
      </c>
      <c r="CB124" s="817"/>
      <c r="CC124" s="817"/>
      <c r="CD124" s="817"/>
      <c r="CE124" s="817"/>
      <c r="CF124" s="712"/>
      <c r="CG124" s="713"/>
      <c r="CH124" s="713"/>
      <c r="CI124" s="713"/>
      <c r="CJ124" s="848"/>
      <c r="CK124" s="856"/>
      <c r="CL124" s="856"/>
      <c r="CM124" s="856"/>
      <c r="CN124" s="856"/>
      <c r="CO124" s="857"/>
      <c r="CP124" s="821" t="s">
        <v>485</v>
      </c>
      <c r="CQ124" s="822"/>
      <c r="CR124" s="822"/>
      <c r="CS124" s="822"/>
      <c r="CT124" s="822"/>
      <c r="CU124" s="822"/>
      <c r="CV124" s="822"/>
      <c r="CW124" s="822"/>
      <c r="CX124" s="822"/>
      <c r="CY124" s="822"/>
      <c r="CZ124" s="822"/>
      <c r="DA124" s="822"/>
      <c r="DB124" s="822"/>
      <c r="DC124" s="822"/>
      <c r="DD124" s="822"/>
      <c r="DE124" s="822"/>
      <c r="DF124" s="823"/>
      <c r="DG124" s="749" t="s">
        <v>220</v>
      </c>
      <c r="DH124" s="750"/>
      <c r="DI124" s="750"/>
      <c r="DJ124" s="750"/>
      <c r="DK124" s="751"/>
      <c r="DL124" s="752" t="s">
        <v>476</v>
      </c>
      <c r="DM124" s="750"/>
      <c r="DN124" s="750"/>
      <c r="DO124" s="750"/>
      <c r="DP124" s="751"/>
      <c r="DQ124" s="752" t="s">
        <v>478</v>
      </c>
      <c r="DR124" s="750"/>
      <c r="DS124" s="750"/>
      <c r="DT124" s="750"/>
      <c r="DU124" s="751"/>
      <c r="DV124" s="834" t="s">
        <v>486</v>
      </c>
      <c r="DW124" s="835"/>
      <c r="DX124" s="835"/>
      <c r="DY124" s="835"/>
      <c r="DZ124" s="836"/>
    </row>
    <row r="125" spans="1:130" s="211" customFormat="1" ht="26.25" customHeight="1">
      <c r="A125" s="806"/>
      <c r="B125" s="807"/>
      <c r="C125" s="801" t="s">
        <v>464</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65" t="s">
        <v>220</v>
      </c>
      <c r="AB125" s="766"/>
      <c r="AC125" s="766"/>
      <c r="AD125" s="766"/>
      <c r="AE125" s="767"/>
      <c r="AF125" s="768" t="s">
        <v>486</v>
      </c>
      <c r="AG125" s="766"/>
      <c r="AH125" s="766"/>
      <c r="AI125" s="766"/>
      <c r="AJ125" s="767"/>
      <c r="AK125" s="768" t="s">
        <v>486</v>
      </c>
      <c r="AL125" s="766"/>
      <c r="AM125" s="766"/>
      <c r="AN125" s="766"/>
      <c r="AO125" s="767"/>
      <c r="AP125" s="810" t="s">
        <v>220</v>
      </c>
      <c r="AQ125" s="811"/>
      <c r="AR125" s="811"/>
      <c r="AS125" s="811"/>
      <c r="AT125" s="812"/>
      <c r="AU125" s="233"/>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37" t="s">
        <v>487</v>
      </c>
      <c r="CL125" s="838"/>
      <c r="CM125" s="838"/>
      <c r="CN125" s="838"/>
      <c r="CO125" s="839"/>
      <c r="CP125" s="846" t="s">
        <v>488</v>
      </c>
      <c r="CQ125" s="794"/>
      <c r="CR125" s="794"/>
      <c r="CS125" s="794"/>
      <c r="CT125" s="794"/>
      <c r="CU125" s="794"/>
      <c r="CV125" s="794"/>
      <c r="CW125" s="794"/>
      <c r="CX125" s="794"/>
      <c r="CY125" s="794"/>
      <c r="CZ125" s="794"/>
      <c r="DA125" s="794"/>
      <c r="DB125" s="794"/>
      <c r="DC125" s="794"/>
      <c r="DD125" s="794"/>
      <c r="DE125" s="794"/>
      <c r="DF125" s="795"/>
      <c r="DG125" s="847" t="s">
        <v>478</v>
      </c>
      <c r="DH125" s="828"/>
      <c r="DI125" s="828"/>
      <c r="DJ125" s="828"/>
      <c r="DK125" s="828"/>
      <c r="DL125" s="828" t="s">
        <v>483</v>
      </c>
      <c r="DM125" s="828"/>
      <c r="DN125" s="828"/>
      <c r="DO125" s="828"/>
      <c r="DP125" s="828"/>
      <c r="DQ125" s="828" t="s">
        <v>476</v>
      </c>
      <c r="DR125" s="828"/>
      <c r="DS125" s="828"/>
      <c r="DT125" s="828"/>
      <c r="DU125" s="828"/>
      <c r="DV125" s="829" t="s">
        <v>478</v>
      </c>
      <c r="DW125" s="829"/>
      <c r="DX125" s="829"/>
      <c r="DY125" s="829"/>
      <c r="DZ125" s="830"/>
    </row>
    <row r="126" spans="1:130" s="211" customFormat="1" ht="26.25" customHeight="1" thickBot="1">
      <c r="A126" s="806"/>
      <c r="B126" s="807"/>
      <c r="C126" s="801" t="s">
        <v>466</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65" t="s">
        <v>478</v>
      </c>
      <c r="AB126" s="766"/>
      <c r="AC126" s="766"/>
      <c r="AD126" s="766"/>
      <c r="AE126" s="767"/>
      <c r="AF126" s="768" t="s">
        <v>482</v>
      </c>
      <c r="AG126" s="766"/>
      <c r="AH126" s="766"/>
      <c r="AI126" s="766"/>
      <c r="AJ126" s="767"/>
      <c r="AK126" s="768" t="s">
        <v>220</v>
      </c>
      <c r="AL126" s="766"/>
      <c r="AM126" s="766"/>
      <c r="AN126" s="766"/>
      <c r="AO126" s="767"/>
      <c r="AP126" s="810" t="s">
        <v>483</v>
      </c>
      <c r="AQ126" s="811"/>
      <c r="AR126" s="811"/>
      <c r="AS126" s="811"/>
      <c r="AT126" s="812"/>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40"/>
      <c r="CL126" s="841"/>
      <c r="CM126" s="841"/>
      <c r="CN126" s="841"/>
      <c r="CO126" s="842"/>
      <c r="CP126" s="801" t="s">
        <v>489</v>
      </c>
      <c r="CQ126" s="738"/>
      <c r="CR126" s="738"/>
      <c r="CS126" s="738"/>
      <c r="CT126" s="738"/>
      <c r="CU126" s="738"/>
      <c r="CV126" s="738"/>
      <c r="CW126" s="738"/>
      <c r="CX126" s="738"/>
      <c r="CY126" s="738"/>
      <c r="CZ126" s="738"/>
      <c r="DA126" s="738"/>
      <c r="DB126" s="738"/>
      <c r="DC126" s="738"/>
      <c r="DD126" s="738"/>
      <c r="DE126" s="738"/>
      <c r="DF126" s="739"/>
      <c r="DG126" s="802" t="s">
        <v>478</v>
      </c>
      <c r="DH126" s="803"/>
      <c r="DI126" s="803"/>
      <c r="DJ126" s="803"/>
      <c r="DK126" s="803"/>
      <c r="DL126" s="803" t="s">
        <v>482</v>
      </c>
      <c r="DM126" s="803"/>
      <c r="DN126" s="803"/>
      <c r="DO126" s="803"/>
      <c r="DP126" s="803"/>
      <c r="DQ126" s="803" t="s">
        <v>478</v>
      </c>
      <c r="DR126" s="803"/>
      <c r="DS126" s="803"/>
      <c r="DT126" s="803"/>
      <c r="DU126" s="803"/>
      <c r="DV126" s="780" t="s">
        <v>476</v>
      </c>
      <c r="DW126" s="780"/>
      <c r="DX126" s="780"/>
      <c r="DY126" s="780"/>
      <c r="DZ126" s="781"/>
    </row>
    <row r="127" spans="1:130" s="211" customFormat="1" ht="26.25" customHeight="1">
      <c r="A127" s="808"/>
      <c r="B127" s="809"/>
      <c r="C127" s="824" t="s">
        <v>490</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65" t="s">
        <v>220</v>
      </c>
      <c r="AB127" s="766"/>
      <c r="AC127" s="766"/>
      <c r="AD127" s="766"/>
      <c r="AE127" s="767"/>
      <c r="AF127" s="768" t="s">
        <v>478</v>
      </c>
      <c r="AG127" s="766"/>
      <c r="AH127" s="766"/>
      <c r="AI127" s="766"/>
      <c r="AJ127" s="767"/>
      <c r="AK127" s="768" t="s">
        <v>478</v>
      </c>
      <c r="AL127" s="766"/>
      <c r="AM127" s="766"/>
      <c r="AN127" s="766"/>
      <c r="AO127" s="767"/>
      <c r="AP127" s="810" t="s">
        <v>486</v>
      </c>
      <c r="AQ127" s="811"/>
      <c r="AR127" s="811"/>
      <c r="AS127" s="811"/>
      <c r="AT127" s="812"/>
      <c r="AU127" s="214"/>
      <c r="AV127" s="214"/>
      <c r="AW127" s="214"/>
      <c r="AX127" s="827" t="s">
        <v>491</v>
      </c>
      <c r="AY127" s="798"/>
      <c r="AZ127" s="798"/>
      <c r="BA127" s="798"/>
      <c r="BB127" s="798"/>
      <c r="BC127" s="798"/>
      <c r="BD127" s="798"/>
      <c r="BE127" s="799"/>
      <c r="BF127" s="797" t="s">
        <v>492</v>
      </c>
      <c r="BG127" s="798"/>
      <c r="BH127" s="798"/>
      <c r="BI127" s="798"/>
      <c r="BJ127" s="798"/>
      <c r="BK127" s="798"/>
      <c r="BL127" s="799"/>
      <c r="BM127" s="797" t="s">
        <v>493</v>
      </c>
      <c r="BN127" s="798"/>
      <c r="BO127" s="798"/>
      <c r="BP127" s="798"/>
      <c r="BQ127" s="798"/>
      <c r="BR127" s="798"/>
      <c r="BS127" s="799"/>
      <c r="BT127" s="797" t="s">
        <v>494</v>
      </c>
      <c r="BU127" s="798"/>
      <c r="BV127" s="798"/>
      <c r="BW127" s="798"/>
      <c r="BX127" s="798"/>
      <c r="BY127" s="798"/>
      <c r="BZ127" s="800"/>
      <c r="CA127" s="214"/>
      <c r="CB127" s="214"/>
      <c r="CC127" s="214"/>
      <c r="CD127" s="237"/>
      <c r="CE127" s="237"/>
      <c r="CF127" s="237"/>
      <c r="CG127" s="214"/>
      <c r="CH127" s="214"/>
      <c r="CI127" s="214"/>
      <c r="CJ127" s="236"/>
      <c r="CK127" s="840"/>
      <c r="CL127" s="841"/>
      <c r="CM127" s="841"/>
      <c r="CN127" s="841"/>
      <c r="CO127" s="842"/>
      <c r="CP127" s="801" t="s">
        <v>495</v>
      </c>
      <c r="CQ127" s="738"/>
      <c r="CR127" s="738"/>
      <c r="CS127" s="738"/>
      <c r="CT127" s="738"/>
      <c r="CU127" s="738"/>
      <c r="CV127" s="738"/>
      <c r="CW127" s="738"/>
      <c r="CX127" s="738"/>
      <c r="CY127" s="738"/>
      <c r="CZ127" s="738"/>
      <c r="DA127" s="738"/>
      <c r="DB127" s="738"/>
      <c r="DC127" s="738"/>
      <c r="DD127" s="738"/>
      <c r="DE127" s="738"/>
      <c r="DF127" s="739"/>
      <c r="DG127" s="802" t="s">
        <v>483</v>
      </c>
      <c r="DH127" s="803"/>
      <c r="DI127" s="803"/>
      <c r="DJ127" s="803"/>
      <c r="DK127" s="803"/>
      <c r="DL127" s="803" t="s">
        <v>478</v>
      </c>
      <c r="DM127" s="803"/>
      <c r="DN127" s="803"/>
      <c r="DO127" s="803"/>
      <c r="DP127" s="803"/>
      <c r="DQ127" s="803" t="s">
        <v>220</v>
      </c>
      <c r="DR127" s="803"/>
      <c r="DS127" s="803"/>
      <c r="DT127" s="803"/>
      <c r="DU127" s="803"/>
      <c r="DV127" s="780" t="s">
        <v>476</v>
      </c>
      <c r="DW127" s="780"/>
      <c r="DX127" s="780"/>
      <c r="DY127" s="780"/>
      <c r="DZ127" s="781"/>
    </row>
    <row r="128" spans="1:130" s="211" customFormat="1" ht="26.25" customHeight="1" thickBot="1">
      <c r="A128" s="782" t="s">
        <v>496</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497</v>
      </c>
      <c r="X128" s="784"/>
      <c r="Y128" s="784"/>
      <c r="Z128" s="785"/>
      <c r="AA128" s="786">
        <v>11005</v>
      </c>
      <c r="AB128" s="787"/>
      <c r="AC128" s="787"/>
      <c r="AD128" s="787"/>
      <c r="AE128" s="788"/>
      <c r="AF128" s="789">
        <v>3255</v>
      </c>
      <c r="AG128" s="787"/>
      <c r="AH128" s="787"/>
      <c r="AI128" s="787"/>
      <c r="AJ128" s="788"/>
      <c r="AK128" s="789" t="s">
        <v>482</v>
      </c>
      <c r="AL128" s="787"/>
      <c r="AM128" s="787"/>
      <c r="AN128" s="787"/>
      <c r="AO128" s="788"/>
      <c r="AP128" s="790"/>
      <c r="AQ128" s="791"/>
      <c r="AR128" s="791"/>
      <c r="AS128" s="791"/>
      <c r="AT128" s="792"/>
      <c r="AU128" s="214"/>
      <c r="AV128" s="214"/>
      <c r="AW128" s="214"/>
      <c r="AX128" s="793" t="s">
        <v>498</v>
      </c>
      <c r="AY128" s="794"/>
      <c r="AZ128" s="794"/>
      <c r="BA128" s="794"/>
      <c r="BB128" s="794"/>
      <c r="BC128" s="794"/>
      <c r="BD128" s="794"/>
      <c r="BE128" s="795"/>
      <c r="BF128" s="772" t="s">
        <v>220</v>
      </c>
      <c r="BG128" s="773"/>
      <c r="BH128" s="773"/>
      <c r="BI128" s="773"/>
      <c r="BJ128" s="773"/>
      <c r="BK128" s="773"/>
      <c r="BL128" s="796"/>
      <c r="BM128" s="772">
        <v>15</v>
      </c>
      <c r="BN128" s="773"/>
      <c r="BO128" s="773"/>
      <c r="BP128" s="773"/>
      <c r="BQ128" s="773"/>
      <c r="BR128" s="773"/>
      <c r="BS128" s="796"/>
      <c r="BT128" s="772">
        <v>20</v>
      </c>
      <c r="BU128" s="773"/>
      <c r="BV128" s="773"/>
      <c r="BW128" s="773"/>
      <c r="BX128" s="773"/>
      <c r="BY128" s="773"/>
      <c r="BZ128" s="774"/>
      <c r="CA128" s="237"/>
      <c r="CB128" s="237"/>
      <c r="CC128" s="237"/>
      <c r="CD128" s="237"/>
      <c r="CE128" s="237"/>
      <c r="CF128" s="237"/>
      <c r="CG128" s="214"/>
      <c r="CH128" s="214"/>
      <c r="CI128" s="214"/>
      <c r="CJ128" s="236"/>
      <c r="CK128" s="843"/>
      <c r="CL128" s="844"/>
      <c r="CM128" s="844"/>
      <c r="CN128" s="844"/>
      <c r="CO128" s="845"/>
      <c r="CP128" s="775" t="s">
        <v>499</v>
      </c>
      <c r="CQ128" s="716"/>
      <c r="CR128" s="716"/>
      <c r="CS128" s="716"/>
      <c r="CT128" s="716"/>
      <c r="CU128" s="716"/>
      <c r="CV128" s="716"/>
      <c r="CW128" s="716"/>
      <c r="CX128" s="716"/>
      <c r="CY128" s="716"/>
      <c r="CZ128" s="716"/>
      <c r="DA128" s="716"/>
      <c r="DB128" s="716"/>
      <c r="DC128" s="716"/>
      <c r="DD128" s="716"/>
      <c r="DE128" s="716"/>
      <c r="DF128" s="717"/>
      <c r="DG128" s="776" t="s">
        <v>486</v>
      </c>
      <c r="DH128" s="777"/>
      <c r="DI128" s="777"/>
      <c r="DJ128" s="777"/>
      <c r="DK128" s="777"/>
      <c r="DL128" s="777" t="s">
        <v>220</v>
      </c>
      <c r="DM128" s="777"/>
      <c r="DN128" s="777"/>
      <c r="DO128" s="777"/>
      <c r="DP128" s="777"/>
      <c r="DQ128" s="777" t="s">
        <v>483</v>
      </c>
      <c r="DR128" s="777"/>
      <c r="DS128" s="777"/>
      <c r="DT128" s="777"/>
      <c r="DU128" s="777"/>
      <c r="DV128" s="778" t="s">
        <v>483</v>
      </c>
      <c r="DW128" s="778"/>
      <c r="DX128" s="778"/>
      <c r="DY128" s="778"/>
      <c r="DZ128" s="779"/>
    </row>
    <row r="129" spans="1:131" s="211" customFormat="1" ht="26.25" customHeight="1">
      <c r="A129" s="760" t="s">
        <v>99</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500</v>
      </c>
      <c r="X129" s="763"/>
      <c r="Y129" s="763"/>
      <c r="Z129" s="764"/>
      <c r="AA129" s="765">
        <v>2939387</v>
      </c>
      <c r="AB129" s="766"/>
      <c r="AC129" s="766"/>
      <c r="AD129" s="766"/>
      <c r="AE129" s="767"/>
      <c r="AF129" s="768">
        <v>2891185</v>
      </c>
      <c r="AG129" s="766"/>
      <c r="AH129" s="766"/>
      <c r="AI129" s="766"/>
      <c r="AJ129" s="767"/>
      <c r="AK129" s="768">
        <v>2878111</v>
      </c>
      <c r="AL129" s="766"/>
      <c r="AM129" s="766"/>
      <c r="AN129" s="766"/>
      <c r="AO129" s="767"/>
      <c r="AP129" s="769"/>
      <c r="AQ129" s="770"/>
      <c r="AR129" s="770"/>
      <c r="AS129" s="770"/>
      <c r="AT129" s="771"/>
      <c r="AU129" s="215"/>
      <c r="AV129" s="215"/>
      <c r="AW129" s="215"/>
      <c r="AX129" s="737" t="s">
        <v>501</v>
      </c>
      <c r="AY129" s="738"/>
      <c r="AZ129" s="738"/>
      <c r="BA129" s="738"/>
      <c r="BB129" s="738"/>
      <c r="BC129" s="738"/>
      <c r="BD129" s="738"/>
      <c r="BE129" s="739"/>
      <c r="BF129" s="756" t="s">
        <v>478</v>
      </c>
      <c r="BG129" s="757"/>
      <c r="BH129" s="757"/>
      <c r="BI129" s="757"/>
      <c r="BJ129" s="757"/>
      <c r="BK129" s="757"/>
      <c r="BL129" s="758"/>
      <c r="BM129" s="756">
        <v>20</v>
      </c>
      <c r="BN129" s="757"/>
      <c r="BO129" s="757"/>
      <c r="BP129" s="757"/>
      <c r="BQ129" s="757"/>
      <c r="BR129" s="757"/>
      <c r="BS129" s="758"/>
      <c r="BT129" s="756">
        <v>30</v>
      </c>
      <c r="BU129" s="757"/>
      <c r="BV129" s="757"/>
      <c r="BW129" s="757"/>
      <c r="BX129" s="757"/>
      <c r="BY129" s="757"/>
      <c r="BZ129" s="75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c r="A130" s="760" t="s">
        <v>502</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503</v>
      </c>
      <c r="X130" s="763"/>
      <c r="Y130" s="763"/>
      <c r="Z130" s="764"/>
      <c r="AA130" s="765">
        <v>467786</v>
      </c>
      <c r="AB130" s="766"/>
      <c r="AC130" s="766"/>
      <c r="AD130" s="766"/>
      <c r="AE130" s="767"/>
      <c r="AF130" s="768">
        <v>454039</v>
      </c>
      <c r="AG130" s="766"/>
      <c r="AH130" s="766"/>
      <c r="AI130" s="766"/>
      <c r="AJ130" s="767"/>
      <c r="AK130" s="768">
        <v>482118</v>
      </c>
      <c r="AL130" s="766"/>
      <c r="AM130" s="766"/>
      <c r="AN130" s="766"/>
      <c r="AO130" s="767"/>
      <c r="AP130" s="769"/>
      <c r="AQ130" s="770"/>
      <c r="AR130" s="770"/>
      <c r="AS130" s="770"/>
      <c r="AT130" s="771"/>
      <c r="AU130" s="215"/>
      <c r="AV130" s="215"/>
      <c r="AW130" s="215"/>
      <c r="AX130" s="737" t="s">
        <v>504</v>
      </c>
      <c r="AY130" s="738"/>
      <c r="AZ130" s="738"/>
      <c r="BA130" s="738"/>
      <c r="BB130" s="738"/>
      <c r="BC130" s="738"/>
      <c r="BD130" s="738"/>
      <c r="BE130" s="739"/>
      <c r="BF130" s="740">
        <v>9.4</v>
      </c>
      <c r="BG130" s="741"/>
      <c r="BH130" s="741"/>
      <c r="BI130" s="741"/>
      <c r="BJ130" s="741"/>
      <c r="BK130" s="741"/>
      <c r="BL130" s="742"/>
      <c r="BM130" s="740">
        <v>25</v>
      </c>
      <c r="BN130" s="741"/>
      <c r="BO130" s="741"/>
      <c r="BP130" s="741"/>
      <c r="BQ130" s="741"/>
      <c r="BR130" s="741"/>
      <c r="BS130" s="742"/>
      <c r="BT130" s="740">
        <v>35</v>
      </c>
      <c r="BU130" s="741"/>
      <c r="BV130" s="741"/>
      <c r="BW130" s="741"/>
      <c r="BX130" s="741"/>
      <c r="BY130" s="741"/>
      <c r="BZ130" s="7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505</v>
      </c>
      <c r="X131" s="747"/>
      <c r="Y131" s="747"/>
      <c r="Z131" s="748"/>
      <c r="AA131" s="749">
        <v>2471601</v>
      </c>
      <c r="AB131" s="750"/>
      <c r="AC131" s="750"/>
      <c r="AD131" s="750"/>
      <c r="AE131" s="751"/>
      <c r="AF131" s="752">
        <v>2437146</v>
      </c>
      <c r="AG131" s="750"/>
      <c r="AH131" s="750"/>
      <c r="AI131" s="750"/>
      <c r="AJ131" s="751"/>
      <c r="AK131" s="752">
        <v>2395993</v>
      </c>
      <c r="AL131" s="750"/>
      <c r="AM131" s="750"/>
      <c r="AN131" s="750"/>
      <c r="AO131" s="751"/>
      <c r="AP131" s="753"/>
      <c r="AQ131" s="754"/>
      <c r="AR131" s="754"/>
      <c r="AS131" s="754"/>
      <c r="AT131" s="755"/>
      <c r="AU131" s="215"/>
      <c r="AV131" s="215"/>
      <c r="AW131" s="215"/>
      <c r="AX131" s="715" t="s">
        <v>506</v>
      </c>
      <c r="AY131" s="716"/>
      <c r="AZ131" s="716"/>
      <c r="BA131" s="716"/>
      <c r="BB131" s="716"/>
      <c r="BC131" s="716"/>
      <c r="BD131" s="716"/>
      <c r="BE131" s="717"/>
      <c r="BF131" s="718" t="s">
        <v>478</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c r="A132" s="724" t="s">
        <v>507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508</v>
      </c>
      <c r="W132" s="728"/>
      <c r="X132" s="728"/>
      <c r="Y132" s="728"/>
      <c r="Z132" s="729"/>
      <c r="AA132" s="730">
        <v>8.3231880870000001</v>
      </c>
      <c r="AB132" s="731"/>
      <c r="AC132" s="731"/>
      <c r="AD132" s="731"/>
      <c r="AE132" s="732"/>
      <c r="AF132" s="733">
        <v>8.5962022789999999</v>
      </c>
      <c r="AG132" s="731"/>
      <c r="AH132" s="731"/>
      <c r="AI132" s="731"/>
      <c r="AJ132" s="732"/>
      <c r="AK132" s="733">
        <v>11.2979462</v>
      </c>
      <c r="AL132" s="731"/>
      <c r="AM132" s="731"/>
      <c r="AN132" s="731"/>
      <c r="AO132" s="732"/>
      <c r="AP132" s="734"/>
      <c r="AQ132" s="735"/>
      <c r="AR132" s="735"/>
      <c r="AS132" s="735"/>
      <c r="AT132" s="736"/>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509</v>
      </c>
      <c r="W133" s="707"/>
      <c r="X133" s="707"/>
      <c r="Y133" s="707"/>
      <c r="Z133" s="708"/>
      <c r="AA133" s="709">
        <v>10.1</v>
      </c>
      <c r="AB133" s="710"/>
      <c r="AC133" s="710"/>
      <c r="AD133" s="710"/>
      <c r="AE133" s="711"/>
      <c r="AF133" s="709">
        <v>9</v>
      </c>
      <c r="AG133" s="710"/>
      <c r="AH133" s="710"/>
      <c r="AI133" s="710"/>
      <c r="AJ133" s="711"/>
      <c r="AK133" s="709">
        <v>9.4</v>
      </c>
      <c r="AL133" s="710"/>
      <c r="AM133" s="710"/>
      <c r="AN133" s="710"/>
      <c r="AO133" s="711"/>
      <c r="AP133" s="712"/>
      <c r="AQ133" s="713"/>
      <c r="AR133" s="713"/>
      <c r="AS133" s="713"/>
      <c r="AT133" s="714"/>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sheetData>
  <sheetProtection algorithmName="SHA-512" hashValue="1H9kRj0HuNeYe7STC2sqqjiWfAdrvS5h0kWXAyXfYbOF4snvjv6r0/F7hVqTM4xdxFKjmQkDplMCOcMxvWVA0A==" saltValue="4DJ8OJs+GuPZxt39BusK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42" customWidth="1"/>
    <col min="121" max="121" width="0" style="241" hidden="1" customWidth="1"/>
    <col min="122" max="16384" width="9" style="241" hidden="1"/>
  </cols>
  <sheetData>
    <row r="1" spans="1:120">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row r="3" spans="1:120"/>
    <row r="4" spans="1:120"/>
    <row r="5" spans="1:120"/>
    <row r="6" spans="1:120"/>
    <row r="7" spans="1:120"/>
    <row r="8" spans="1:120"/>
    <row r="9" spans="1:120"/>
    <row r="10" spans="1:120"/>
    <row r="11" spans="1:120"/>
    <row r="12" spans="1:120"/>
    <row r="13" spans="1:120"/>
    <row r="14" spans="1:120"/>
    <row r="15" spans="1:120"/>
    <row r="16" spans="1:120">
      <c r="DP16" s="241"/>
    </row>
    <row r="17" spans="119:120">
      <c r="DP17" s="241"/>
    </row>
    <row r="18" spans="119:120"/>
    <row r="19" spans="119:120"/>
    <row r="20" spans="119:120">
      <c r="DO20" s="241"/>
      <c r="DP20" s="241"/>
    </row>
    <row r="21" spans="119:120">
      <c r="DP21" s="241"/>
    </row>
    <row r="22" spans="119:120"/>
    <row r="23" spans="119:120">
      <c r="DO23" s="241"/>
      <c r="DP23" s="241"/>
    </row>
    <row r="24" spans="119:120">
      <c r="DP24" s="241"/>
    </row>
    <row r="25" spans="119:120">
      <c r="DP25" s="241"/>
    </row>
    <row r="26" spans="119:120">
      <c r="DO26" s="241"/>
      <c r="DP26" s="241"/>
    </row>
    <row r="27" spans="119:120"/>
    <row r="28" spans="119:120">
      <c r="DO28" s="241"/>
      <c r="DP28" s="241"/>
    </row>
    <row r="29" spans="119:120">
      <c r="DP29" s="241"/>
    </row>
    <row r="30" spans="119:120"/>
    <row r="31" spans="119:120">
      <c r="DO31" s="241"/>
      <c r="DP31" s="241"/>
    </row>
    <row r="32" spans="119:120"/>
    <row r="33" spans="98:120">
      <c r="DO33" s="241"/>
      <c r="DP33" s="241"/>
    </row>
    <row r="34" spans="98:120">
      <c r="DM34" s="241"/>
    </row>
    <row r="35" spans="98:120">
      <c r="CT35" s="241"/>
      <c r="CU35" s="241"/>
      <c r="CV35" s="241"/>
      <c r="CY35" s="241"/>
      <c r="CZ35" s="241"/>
      <c r="DA35" s="241"/>
      <c r="DD35" s="241"/>
      <c r="DE35" s="241"/>
      <c r="DF35" s="241"/>
      <c r="DI35" s="241"/>
      <c r="DJ35" s="241"/>
      <c r="DK35" s="241"/>
      <c r="DM35" s="241"/>
      <c r="DN35" s="241"/>
      <c r="DO35" s="241"/>
      <c r="DP35" s="241"/>
    </row>
    <row r="36" spans="98:120"/>
    <row r="37" spans="98:120">
      <c r="CW37" s="241"/>
      <c r="DB37" s="241"/>
      <c r="DG37" s="241"/>
      <c r="DL37" s="241"/>
      <c r="DP37" s="241"/>
    </row>
    <row r="38" spans="98:120">
      <c r="CT38" s="241"/>
      <c r="CU38" s="241"/>
      <c r="CV38" s="241"/>
      <c r="CW38" s="241"/>
      <c r="CY38" s="241"/>
      <c r="CZ38" s="241"/>
      <c r="DA38" s="241"/>
      <c r="DB38" s="241"/>
      <c r="DD38" s="241"/>
      <c r="DE38" s="241"/>
      <c r="DF38" s="241"/>
      <c r="DG38" s="241"/>
      <c r="DI38" s="241"/>
      <c r="DJ38" s="241"/>
      <c r="DK38" s="241"/>
      <c r="DL38" s="241"/>
      <c r="DN38" s="241"/>
      <c r="DO38" s="241"/>
      <c r="DP38" s="241"/>
    </row>
    <row r="39" spans="98:120"/>
    <row r="40" spans="98:120"/>
    <row r="41" spans="98:120"/>
    <row r="42" spans="98:120"/>
    <row r="43" spans="98:120"/>
    <row r="44" spans="98:120"/>
    <row r="45" spans="98:120"/>
    <row r="46" spans="98:120"/>
    <row r="47" spans="98:120"/>
    <row r="48" spans="98:120"/>
    <row r="49" spans="22:120">
      <c r="DN49" s="241"/>
      <c r="DO49" s="241"/>
      <c r="DP49" s="24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1"/>
      <c r="CS63" s="241"/>
      <c r="CX63" s="241"/>
      <c r="DC63" s="241"/>
      <c r="DH63" s="241"/>
    </row>
    <row r="64" spans="22:120">
      <c r="V64" s="241"/>
    </row>
    <row r="65" spans="15:120">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c r="Q66" s="241"/>
      <c r="S66" s="241"/>
      <c r="U66" s="241"/>
      <c r="DM66" s="241"/>
    </row>
    <row r="67" spans="15:120">
      <c r="O67" s="241"/>
      <c r="P67" s="241"/>
      <c r="R67" s="241"/>
      <c r="T67" s="241"/>
      <c r="Y67" s="241"/>
      <c r="CT67" s="241"/>
      <c r="CV67" s="241"/>
      <c r="CW67" s="241"/>
      <c r="CY67" s="241"/>
      <c r="DA67" s="241"/>
      <c r="DB67" s="241"/>
      <c r="DD67" s="241"/>
      <c r="DF67" s="241"/>
      <c r="DG67" s="241"/>
      <c r="DI67" s="241"/>
      <c r="DK67" s="241"/>
      <c r="DL67" s="241"/>
      <c r="DN67" s="241"/>
      <c r="DO67" s="241"/>
      <c r="DP67" s="241"/>
    </row>
    <row r="68" spans="15:120"/>
    <row r="69" spans="15:120"/>
    <row r="70" spans="15:120"/>
    <row r="71" spans="15:120"/>
    <row r="72" spans="15:120">
      <c r="DP72" s="241"/>
    </row>
    <row r="73" spans="15:120">
      <c r="DP73" s="24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1"/>
      <c r="CX96" s="241"/>
      <c r="DC96" s="241"/>
      <c r="DH96" s="241"/>
    </row>
    <row r="97" spans="24:120">
      <c r="CS97" s="241"/>
      <c r="CX97" s="241"/>
      <c r="DC97" s="241"/>
      <c r="DH97" s="241"/>
      <c r="DP97" s="242" t="s">
        <v>510</v>
      </c>
    </row>
    <row r="98" spans="24:120" hidden="1">
      <c r="CS98" s="241"/>
      <c r="CX98" s="241"/>
      <c r="DC98" s="241"/>
      <c r="DH98" s="241"/>
    </row>
    <row r="99" spans="24:120" hidden="1">
      <c r="CS99" s="241"/>
      <c r="CX99" s="241"/>
      <c r="DC99" s="241"/>
      <c r="DH99" s="241"/>
    </row>
    <row r="100" spans="24:120" hidden="1"/>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idden="1">
      <c r="CT103" s="241"/>
      <c r="CV103" s="241"/>
      <c r="CW103" s="241"/>
      <c r="CY103" s="241"/>
      <c r="DA103" s="241"/>
      <c r="DB103" s="241"/>
      <c r="DD103" s="241"/>
      <c r="DF103" s="241"/>
      <c r="DG103" s="241"/>
      <c r="DI103" s="241"/>
      <c r="DK103" s="241"/>
      <c r="DL103" s="241"/>
      <c r="DM103" s="241"/>
      <c r="DN103" s="241"/>
      <c r="DO103" s="241"/>
      <c r="DP103" s="241"/>
    </row>
    <row r="104" spans="24:120" hidden="1">
      <c r="CV104" s="241"/>
      <c r="CW104" s="241"/>
      <c r="DA104" s="241"/>
      <c r="DB104" s="241"/>
      <c r="DF104" s="241"/>
      <c r="DG104" s="241"/>
      <c r="DK104" s="241"/>
      <c r="DL104" s="241"/>
      <c r="DN104" s="241"/>
      <c r="DO104" s="241"/>
      <c r="DP104" s="241"/>
    </row>
    <row r="105" spans="24:120" ht="12.75" hidden="1" customHeight="1"/>
    <row r="106" spans="24:120" hidden="1"/>
    <row r="107" spans="24:120" hidden="1"/>
    <row r="108" spans="24:120" hidden="1"/>
    <row r="109" spans="24:120" hidden="1"/>
    <row r="110" spans="24:120" hidden="1"/>
  </sheetData>
  <sheetProtection algorithmName="SHA-512" hashValue="G9WTLkDVBlBTAhKXOLlYeyvD416kWCG92s5yE9SC9MuXbpvr3DVEMmeyh2KD0K1yTv8yAr4E8mw048knNa8Vdg==" saltValue="0qNZon3AyyKaNY6YPkdGV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42" customWidth="1"/>
    <col min="117" max="16384" width="9" style="241" hidden="1"/>
  </cols>
  <sheetData>
    <row r="1" spans="2:11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row r="3" spans="2:116"/>
    <row r="4" spans="2:116">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row r="7" spans="2:116"/>
    <row r="8" spans="2:116"/>
    <row r="9" spans="2:116"/>
    <row r="10" spans="2:116"/>
    <row r="11" spans="2:116"/>
    <row r="12" spans="2:116"/>
    <row r="13" spans="2:116"/>
    <row r="14" spans="2:116"/>
    <row r="15" spans="2:116"/>
    <row r="16" spans="2:116"/>
    <row r="17" spans="9:116"/>
    <row r="18" spans="9:116">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row r="20" spans="9:116"/>
    <row r="21" spans="9:116">
      <c r="DL21" s="241"/>
    </row>
    <row r="22" spans="9:116">
      <c r="DI22" s="241"/>
      <c r="DJ22" s="241"/>
      <c r="DK22" s="241"/>
      <c r="DL22" s="241"/>
    </row>
    <row r="23" spans="9:116">
      <c r="CY23" s="241"/>
      <c r="CZ23" s="241"/>
      <c r="DA23" s="241"/>
      <c r="DB23" s="241"/>
      <c r="DC23" s="241"/>
      <c r="DD23" s="241"/>
      <c r="DE23" s="241"/>
      <c r="DF23" s="241"/>
      <c r="DG23" s="241"/>
      <c r="DH23" s="241"/>
      <c r="DI23" s="241"/>
      <c r="DJ23" s="241"/>
      <c r="DK23" s="241"/>
      <c r="DL23" s="241"/>
    </row>
    <row r="24" spans="9:116"/>
    <row r="25" spans="9:116"/>
    <row r="26" spans="9:116"/>
    <row r="27" spans="9:116"/>
    <row r="28" spans="9:116"/>
    <row r="29" spans="9:116"/>
    <row r="30" spans="9:116"/>
    <row r="31" spans="9:116"/>
    <row r="32" spans="9:116"/>
    <row r="33" spans="15:116"/>
    <row r="34" spans="15:116"/>
    <row r="35" spans="15:116">
      <c r="CZ35" s="241"/>
      <c r="DA35" s="241"/>
      <c r="DB35" s="241"/>
      <c r="DC35" s="241"/>
      <c r="DD35" s="241"/>
      <c r="DE35" s="241"/>
      <c r="DF35" s="241"/>
      <c r="DG35" s="241"/>
      <c r="DH35" s="241"/>
      <c r="DI35" s="241"/>
      <c r="DJ35" s="241"/>
      <c r="DK35" s="241"/>
      <c r="DL35" s="241"/>
    </row>
    <row r="36" spans="15:116"/>
    <row r="37" spans="15:116">
      <c r="DL37" s="241"/>
    </row>
    <row r="38" spans="15:116">
      <c r="DI38" s="241"/>
      <c r="DJ38" s="241"/>
      <c r="DK38" s="241"/>
      <c r="DL38" s="241"/>
    </row>
    <row r="39" spans="15:116"/>
    <row r="40" spans="15:116"/>
    <row r="41" spans="15:116"/>
    <row r="42" spans="15:116"/>
    <row r="43" spans="15:116">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c r="DL44" s="241"/>
    </row>
    <row r="45" spans="15:116"/>
    <row r="46" spans="15:116">
      <c r="DA46" s="241"/>
      <c r="DB46" s="241"/>
      <c r="DC46" s="241"/>
      <c r="DD46" s="241"/>
      <c r="DE46" s="241"/>
      <c r="DF46" s="241"/>
      <c r="DG46" s="241"/>
      <c r="DH46" s="241"/>
      <c r="DI46" s="241"/>
      <c r="DJ46" s="241"/>
      <c r="DK46" s="241"/>
      <c r="DL46" s="241"/>
    </row>
    <row r="47" spans="15:116"/>
    <row r="48" spans="15:116"/>
    <row r="49" spans="104:116"/>
    <row r="50" spans="104:116">
      <c r="CZ50" s="241"/>
      <c r="DA50" s="241"/>
      <c r="DB50" s="241"/>
      <c r="DC50" s="241"/>
      <c r="DD50" s="241"/>
      <c r="DE50" s="241"/>
      <c r="DF50" s="241"/>
      <c r="DG50" s="241"/>
      <c r="DH50" s="241"/>
      <c r="DI50" s="241"/>
      <c r="DJ50" s="241"/>
      <c r="DK50" s="241"/>
      <c r="DL50" s="241"/>
    </row>
    <row r="51" spans="104:116"/>
    <row r="52" spans="104:116"/>
    <row r="53" spans="104:116">
      <c r="DL53" s="24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1"/>
      <c r="DD67" s="241"/>
      <c r="DE67" s="241"/>
      <c r="DF67" s="241"/>
      <c r="DG67" s="241"/>
      <c r="DH67" s="241"/>
      <c r="DI67" s="241"/>
      <c r="DJ67" s="241"/>
      <c r="DK67" s="241"/>
      <c r="DL67" s="24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7Gg4Pk/OzRfZYf+sPzCoGQw68ozhaHKiEhLzynZYbsFfleb1I8SvB1R+uZQvzg2mzYl0rk1KuvZ3VHXmKFGQg==" saltValue="ZAV79Klq+FwXwzIS4EsRw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c r="AS1" s="243"/>
      <c r="AT1" s="243"/>
    </row>
    <row r="2" spans="1:46">
      <c r="AS2" s="243"/>
      <c r="AT2" s="243"/>
    </row>
    <row r="3" spans="1:46">
      <c r="AS3" s="243"/>
      <c r="AT3" s="243"/>
    </row>
    <row r="4" spans="1:46">
      <c r="AS4" s="243"/>
      <c r="AT4" s="243"/>
    </row>
    <row r="5" spans="1:46" ht="17.25">
      <c r="A5" s="244" t="s">
        <v>511</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c r="A6" s="247"/>
      <c r="AK6" s="248" t="s">
        <v>512</v>
      </c>
      <c r="AL6" s="248"/>
      <c r="AM6" s="248"/>
      <c r="AN6" s="248"/>
    </row>
    <row r="7" spans="1:46">
      <c r="A7" s="247"/>
      <c r="AK7" s="250"/>
      <c r="AL7" s="251"/>
      <c r="AM7" s="251"/>
      <c r="AN7" s="252"/>
      <c r="AO7" s="1100" t="s">
        <v>513</v>
      </c>
      <c r="AP7" s="253"/>
      <c r="AQ7" s="254" t="s">
        <v>514</v>
      </c>
      <c r="AR7" s="255"/>
    </row>
    <row r="8" spans="1:46">
      <c r="A8" s="247"/>
      <c r="AK8" s="256"/>
      <c r="AL8" s="257"/>
      <c r="AM8" s="257"/>
      <c r="AN8" s="258"/>
      <c r="AO8" s="1101"/>
      <c r="AP8" s="259" t="s">
        <v>515</v>
      </c>
      <c r="AQ8" s="260" t="s">
        <v>516</v>
      </c>
      <c r="AR8" s="261" t="s">
        <v>517</v>
      </c>
    </row>
    <row r="9" spans="1:46">
      <c r="A9" s="247"/>
      <c r="AK9" s="1114" t="s">
        <v>518</v>
      </c>
      <c r="AL9" s="1115"/>
      <c r="AM9" s="1115"/>
      <c r="AN9" s="1116"/>
      <c r="AO9" s="262">
        <v>814385</v>
      </c>
      <c r="AP9" s="262">
        <v>122852</v>
      </c>
      <c r="AQ9" s="263">
        <v>117391</v>
      </c>
      <c r="AR9" s="264">
        <v>4.7</v>
      </c>
    </row>
    <row r="10" spans="1:46">
      <c r="A10" s="247"/>
      <c r="AK10" s="1114" t="s">
        <v>519</v>
      </c>
      <c r="AL10" s="1115"/>
      <c r="AM10" s="1115"/>
      <c r="AN10" s="1116"/>
      <c r="AO10" s="265">
        <v>76044</v>
      </c>
      <c r="AP10" s="265">
        <v>11471</v>
      </c>
      <c r="AQ10" s="266">
        <v>11968</v>
      </c>
      <c r="AR10" s="267">
        <v>-4.2</v>
      </c>
    </row>
    <row r="11" spans="1:46" ht="13.5" customHeight="1">
      <c r="A11" s="247"/>
      <c r="AK11" s="1114" t="s">
        <v>520</v>
      </c>
      <c r="AL11" s="1115"/>
      <c r="AM11" s="1115"/>
      <c r="AN11" s="1116"/>
      <c r="AO11" s="265">
        <v>86855</v>
      </c>
      <c r="AP11" s="265">
        <v>13102</v>
      </c>
      <c r="AQ11" s="266">
        <v>18604</v>
      </c>
      <c r="AR11" s="267">
        <v>-29.6</v>
      </c>
    </row>
    <row r="12" spans="1:46" ht="13.5" customHeight="1">
      <c r="A12" s="247"/>
      <c r="AK12" s="1114" t="s">
        <v>521</v>
      </c>
      <c r="AL12" s="1115"/>
      <c r="AM12" s="1115"/>
      <c r="AN12" s="1116"/>
      <c r="AO12" s="265" t="s">
        <v>522</v>
      </c>
      <c r="AP12" s="265" t="s">
        <v>522</v>
      </c>
      <c r="AQ12" s="266">
        <v>928</v>
      </c>
      <c r="AR12" s="267" t="s">
        <v>522</v>
      </c>
    </row>
    <row r="13" spans="1:46" ht="13.5" customHeight="1">
      <c r="A13" s="247"/>
      <c r="AK13" s="1114" t="s">
        <v>523</v>
      </c>
      <c r="AL13" s="1115"/>
      <c r="AM13" s="1115"/>
      <c r="AN13" s="1116"/>
      <c r="AO13" s="265" t="s">
        <v>522</v>
      </c>
      <c r="AP13" s="265" t="s">
        <v>522</v>
      </c>
      <c r="AQ13" s="266" t="s">
        <v>522</v>
      </c>
      <c r="AR13" s="267" t="s">
        <v>522</v>
      </c>
    </row>
    <row r="14" spans="1:46" ht="13.5" customHeight="1">
      <c r="A14" s="247"/>
      <c r="AK14" s="1114" t="s">
        <v>524</v>
      </c>
      <c r="AL14" s="1115"/>
      <c r="AM14" s="1115"/>
      <c r="AN14" s="1116"/>
      <c r="AO14" s="265">
        <v>32561</v>
      </c>
      <c r="AP14" s="265">
        <v>4912</v>
      </c>
      <c r="AQ14" s="266">
        <v>5151</v>
      </c>
      <c r="AR14" s="267">
        <v>-4.5999999999999996</v>
      </c>
    </row>
    <row r="15" spans="1:46" ht="13.5" customHeight="1">
      <c r="A15" s="247"/>
      <c r="AK15" s="1114" t="s">
        <v>525</v>
      </c>
      <c r="AL15" s="1115"/>
      <c r="AM15" s="1115"/>
      <c r="AN15" s="1116"/>
      <c r="AO15" s="265" t="s">
        <v>522</v>
      </c>
      <c r="AP15" s="265" t="s">
        <v>522</v>
      </c>
      <c r="AQ15" s="266">
        <v>2680</v>
      </c>
      <c r="AR15" s="267" t="s">
        <v>522</v>
      </c>
    </row>
    <row r="16" spans="1:46">
      <c r="A16" s="247"/>
      <c r="AK16" s="1117" t="s">
        <v>526</v>
      </c>
      <c r="AL16" s="1118"/>
      <c r="AM16" s="1118"/>
      <c r="AN16" s="1119"/>
      <c r="AO16" s="265">
        <v>-84248</v>
      </c>
      <c r="AP16" s="265">
        <v>-12709</v>
      </c>
      <c r="AQ16" s="266">
        <v>-12014</v>
      </c>
      <c r="AR16" s="267">
        <v>5.8</v>
      </c>
    </row>
    <row r="17" spans="1:46">
      <c r="A17" s="247"/>
      <c r="AK17" s="1117" t="s">
        <v>180</v>
      </c>
      <c r="AL17" s="1118"/>
      <c r="AM17" s="1118"/>
      <c r="AN17" s="1119"/>
      <c r="AO17" s="265">
        <v>925597</v>
      </c>
      <c r="AP17" s="265">
        <v>139628</v>
      </c>
      <c r="AQ17" s="266">
        <v>144708</v>
      </c>
      <c r="AR17" s="267">
        <v>-3.5</v>
      </c>
    </row>
    <row r="18" spans="1:46">
      <c r="A18" s="247"/>
      <c r="AQ18" s="268"/>
      <c r="AR18" s="268"/>
    </row>
    <row r="19" spans="1:46">
      <c r="A19" s="247"/>
      <c r="AK19" s="243" t="s">
        <v>527</v>
      </c>
    </row>
    <row r="20" spans="1:46">
      <c r="A20" s="247"/>
      <c r="AK20" s="269"/>
      <c r="AL20" s="270"/>
      <c r="AM20" s="270"/>
      <c r="AN20" s="271"/>
      <c r="AO20" s="272" t="s">
        <v>528</v>
      </c>
      <c r="AP20" s="273" t="s">
        <v>529</v>
      </c>
      <c r="AQ20" s="274" t="s">
        <v>530</v>
      </c>
      <c r="AR20" s="275"/>
    </row>
    <row r="21" spans="1:46" s="248" customFormat="1">
      <c r="A21" s="276"/>
      <c r="AK21" s="1111" t="s">
        <v>531</v>
      </c>
      <c r="AL21" s="1112"/>
      <c r="AM21" s="1112"/>
      <c r="AN21" s="1113"/>
      <c r="AO21" s="277">
        <v>12.82</v>
      </c>
      <c r="AP21" s="278">
        <v>13.77</v>
      </c>
      <c r="AQ21" s="279">
        <v>-0.95</v>
      </c>
      <c r="AS21" s="280"/>
      <c r="AT21" s="276"/>
    </row>
    <row r="22" spans="1:46" s="248" customFormat="1">
      <c r="A22" s="276"/>
      <c r="AK22" s="1111" t="s">
        <v>532</v>
      </c>
      <c r="AL22" s="1112"/>
      <c r="AM22" s="1112"/>
      <c r="AN22" s="1113"/>
      <c r="AO22" s="281">
        <v>92.7</v>
      </c>
      <c r="AP22" s="282">
        <v>94.8</v>
      </c>
      <c r="AQ22" s="283">
        <v>-2.1</v>
      </c>
      <c r="AR22" s="268"/>
      <c r="AS22" s="280"/>
      <c r="AT22" s="276"/>
    </row>
    <row r="23" spans="1:46" s="248" customFormat="1">
      <c r="A23" s="276"/>
      <c r="AP23" s="268"/>
      <c r="AQ23" s="268"/>
      <c r="AR23" s="268"/>
      <c r="AS23" s="280"/>
      <c r="AT23" s="276"/>
    </row>
    <row r="24" spans="1:46" s="248" customFormat="1">
      <c r="A24" s="276"/>
      <c r="AP24" s="268"/>
      <c r="AQ24" s="268"/>
      <c r="AR24" s="268"/>
      <c r="AS24" s="280"/>
      <c r="AT24" s="276"/>
    </row>
    <row r="25" spans="1:46" s="248" customFormat="1">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c r="A26" s="248" t="s">
        <v>533</v>
      </c>
      <c r="AP26" s="268"/>
      <c r="AQ26" s="268"/>
      <c r="AR26" s="268"/>
    </row>
    <row r="27" spans="1:46">
      <c r="A27" s="288" t="s">
        <v>534</v>
      </c>
      <c r="AS27" s="243"/>
      <c r="AT27" s="243"/>
    </row>
    <row r="28" spans="1:46" ht="17.25">
      <c r="A28" s="244" t="s">
        <v>535</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c r="A29" s="247"/>
      <c r="AK29" s="248" t="s">
        <v>536</v>
      </c>
      <c r="AL29" s="248"/>
      <c r="AM29" s="248"/>
      <c r="AN29" s="248"/>
      <c r="AS29" s="290"/>
    </row>
    <row r="30" spans="1:46">
      <c r="A30" s="247"/>
      <c r="AK30" s="250"/>
      <c r="AL30" s="251"/>
      <c r="AM30" s="251"/>
      <c r="AN30" s="252"/>
      <c r="AO30" s="1100" t="s">
        <v>513</v>
      </c>
      <c r="AP30" s="253"/>
      <c r="AQ30" s="254" t="s">
        <v>514</v>
      </c>
      <c r="AR30" s="255"/>
    </row>
    <row r="31" spans="1:46">
      <c r="A31" s="247"/>
      <c r="AK31" s="256"/>
      <c r="AL31" s="257"/>
      <c r="AM31" s="257"/>
      <c r="AN31" s="258"/>
      <c r="AO31" s="1101"/>
      <c r="AP31" s="259" t="s">
        <v>515</v>
      </c>
      <c r="AQ31" s="260" t="s">
        <v>516</v>
      </c>
      <c r="AR31" s="261" t="s">
        <v>517</v>
      </c>
    </row>
    <row r="32" spans="1:46" ht="27" customHeight="1">
      <c r="A32" s="247"/>
      <c r="AK32" s="1102" t="s">
        <v>537</v>
      </c>
      <c r="AL32" s="1103"/>
      <c r="AM32" s="1103"/>
      <c r="AN32" s="1104"/>
      <c r="AO32" s="291">
        <v>529002</v>
      </c>
      <c r="AP32" s="291">
        <v>79801</v>
      </c>
      <c r="AQ32" s="292">
        <v>73070</v>
      </c>
      <c r="AR32" s="293">
        <v>9.1999999999999993</v>
      </c>
    </row>
    <row r="33" spans="1:46" ht="13.5" customHeight="1">
      <c r="A33" s="247"/>
      <c r="AK33" s="1102" t="s">
        <v>538</v>
      </c>
      <c r="AL33" s="1103"/>
      <c r="AM33" s="1103"/>
      <c r="AN33" s="1104"/>
      <c r="AO33" s="291" t="s">
        <v>522</v>
      </c>
      <c r="AP33" s="291" t="s">
        <v>522</v>
      </c>
      <c r="AQ33" s="292" t="s">
        <v>522</v>
      </c>
      <c r="AR33" s="293" t="s">
        <v>522</v>
      </c>
    </row>
    <row r="34" spans="1:46" ht="27" customHeight="1">
      <c r="A34" s="247"/>
      <c r="AK34" s="1102" t="s">
        <v>539</v>
      </c>
      <c r="AL34" s="1103"/>
      <c r="AM34" s="1103"/>
      <c r="AN34" s="1104"/>
      <c r="AO34" s="291" t="s">
        <v>522</v>
      </c>
      <c r="AP34" s="291" t="s">
        <v>522</v>
      </c>
      <c r="AQ34" s="292">
        <v>1</v>
      </c>
      <c r="AR34" s="293" t="s">
        <v>522</v>
      </c>
    </row>
    <row r="35" spans="1:46" ht="27" customHeight="1">
      <c r="A35" s="247"/>
      <c r="AK35" s="1102" t="s">
        <v>540</v>
      </c>
      <c r="AL35" s="1103"/>
      <c r="AM35" s="1103"/>
      <c r="AN35" s="1104"/>
      <c r="AO35" s="291">
        <v>207435</v>
      </c>
      <c r="AP35" s="291">
        <v>31292</v>
      </c>
      <c r="AQ35" s="292">
        <v>19034</v>
      </c>
      <c r="AR35" s="293">
        <v>64.400000000000006</v>
      </c>
    </row>
    <row r="36" spans="1:46" ht="27" customHeight="1">
      <c r="A36" s="247"/>
      <c r="AK36" s="1102" t="s">
        <v>541</v>
      </c>
      <c r="AL36" s="1103"/>
      <c r="AM36" s="1103"/>
      <c r="AN36" s="1104"/>
      <c r="AO36" s="291">
        <v>16364</v>
      </c>
      <c r="AP36" s="291">
        <v>2469</v>
      </c>
      <c r="AQ36" s="292">
        <v>5455</v>
      </c>
      <c r="AR36" s="293">
        <v>-54.7</v>
      </c>
    </row>
    <row r="37" spans="1:46" ht="13.5" customHeight="1">
      <c r="A37" s="247"/>
      <c r="AK37" s="1102" t="s">
        <v>542</v>
      </c>
      <c r="AL37" s="1103"/>
      <c r="AM37" s="1103"/>
      <c r="AN37" s="1104"/>
      <c r="AO37" s="291" t="s">
        <v>522</v>
      </c>
      <c r="AP37" s="291" t="s">
        <v>522</v>
      </c>
      <c r="AQ37" s="292">
        <v>1361</v>
      </c>
      <c r="AR37" s="293" t="s">
        <v>522</v>
      </c>
    </row>
    <row r="38" spans="1:46" ht="27" customHeight="1">
      <c r="A38" s="247"/>
      <c r="AK38" s="1105" t="s">
        <v>543</v>
      </c>
      <c r="AL38" s="1106"/>
      <c r="AM38" s="1106"/>
      <c r="AN38" s="1107"/>
      <c r="AO38" s="294">
        <v>15</v>
      </c>
      <c r="AP38" s="294">
        <v>2</v>
      </c>
      <c r="AQ38" s="295">
        <v>4</v>
      </c>
      <c r="AR38" s="283">
        <v>-50</v>
      </c>
      <c r="AS38" s="290"/>
    </row>
    <row r="39" spans="1:46">
      <c r="A39" s="247"/>
      <c r="AK39" s="1105" t="s">
        <v>544</v>
      </c>
      <c r="AL39" s="1106"/>
      <c r="AM39" s="1106"/>
      <c r="AN39" s="1107"/>
      <c r="AO39" s="291" t="s">
        <v>522</v>
      </c>
      <c r="AP39" s="291" t="s">
        <v>522</v>
      </c>
      <c r="AQ39" s="292">
        <v>-3538</v>
      </c>
      <c r="AR39" s="293" t="s">
        <v>522</v>
      </c>
      <c r="AS39" s="290"/>
    </row>
    <row r="40" spans="1:46" ht="27" customHeight="1">
      <c r="A40" s="247"/>
      <c r="AK40" s="1102" t="s">
        <v>545</v>
      </c>
      <c r="AL40" s="1103"/>
      <c r="AM40" s="1103"/>
      <c r="AN40" s="1104"/>
      <c r="AO40" s="291">
        <v>-482118</v>
      </c>
      <c r="AP40" s="291">
        <v>-72729</v>
      </c>
      <c r="AQ40" s="292">
        <v>-64803</v>
      </c>
      <c r="AR40" s="293">
        <v>12.2</v>
      </c>
      <c r="AS40" s="290"/>
    </row>
    <row r="41" spans="1:46">
      <c r="A41" s="247"/>
      <c r="AK41" s="1108" t="s">
        <v>295</v>
      </c>
      <c r="AL41" s="1109"/>
      <c r="AM41" s="1109"/>
      <c r="AN41" s="1110"/>
      <c r="AO41" s="291">
        <v>270698</v>
      </c>
      <c r="AP41" s="291">
        <v>40835</v>
      </c>
      <c r="AQ41" s="292">
        <v>30585</v>
      </c>
      <c r="AR41" s="293">
        <v>33.5</v>
      </c>
      <c r="AS41" s="290"/>
    </row>
    <row r="42" spans="1:46">
      <c r="A42" s="247"/>
      <c r="AK42" s="296" t="s">
        <v>546</v>
      </c>
      <c r="AQ42" s="268"/>
      <c r="AR42" s="268"/>
      <c r="AS42" s="290"/>
    </row>
    <row r="43" spans="1:46">
      <c r="A43" s="247"/>
      <c r="AP43" s="297"/>
      <c r="AQ43" s="268"/>
      <c r="AS43" s="290"/>
    </row>
    <row r="44" spans="1:46">
      <c r="A44" s="247"/>
      <c r="AQ44" s="268"/>
    </row>
    <row r="45" spans="1:46">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c r="A47" s="300" t="s">
        <v>547</v>
      </c>
    </row>
    <row r="48" spans="1:46">
      <c r="A48" s="247"/>
      <c r="AK48" s="301" t="s">
        <v>548</v>
      </c>
      <c r="AL48" s="301"/>
      <c r="AM48" s="301"/>
      <c r="AN48" s="301"/>
      <c r="AO48" s="301"/>
      <c r="AP48" s="301"/>
      <c r="AQ48" s="302"/>
      <c r="AR48" s="301"/>
    </row>
    <row r="49" spans="1:44" ht="13.5" customHeight="1">
      <c r="A49" s="247"/>
      <c r="AK49" s="303"/>
      <c r="AL49" s="304"/>
      <c r="AM49" s="1095" t="s">
        <v>513</v>
      </c>
      <c r="AN49" s="1097" t="s">
        <v>549</v>
      </c>
      <c r="AO49" s="1098"/>
      <c r="AP49" s="1098"/>
      <c r="AQ49" s="1098"/>
      <c r="AR49" s="1099"/>
    </row>
    <row r="50" spans="1:44">
      <c r="A50" s="247"/>
      <c r="AK50" s="305"/>
      <c r="AL50" s="306"/>
      <c r="AM50" s="1096"/>
      <c r="AN50" s="307" t="s">
        <v>550</v>
      </c>
      <c r="AO50" s="308" t="s">
        <v>551</v>
      </c>
      <c r="AP50" s="309" t="s">
        <v>552</v>
      </c>
      <c r="AQ50" s="310" t="s">
        <v>553</v>
      </c>
      <c r="AR50" s="311" t="s">
        <v>554</v>
      </c>
    </row>
    <row r="51" spans="1:44">
      <c r="A51" s="247"/>
      <c r="AK51" s="303" t="s">
        <v>555</v>
      </c>
      <c r="AL51" s="304"/>
      <c r="AM51" s="312">
        <v>487673</v>
      </c>
      <c r="AN51" s="313">
        <v>69469</v>
      </c>
      <c r="AO51" s="314">
        <v>-43.7</v>
      </c>
      <c r="AP51" s="315">
        <v>119674</v>
      </c>
      <c r="AQ51" s="316">
        <v>26.2</v>
      </c>
      <c r="AR51" s="317">
        <v>-69.900000000000006</v>
      </c>
    </row>
    <row r="52" spans="1:44">
      <c r="A52" s="247"/>
      <c r="AK52" s="318"/>
      <c r="AL52" s="319" t="s">
        <v>556</v>
      </c>
      <c r="AM52" s="320">
        <v>408872</v>
      </c>
      <c r="AN52" s="321">
        <v>58244</v>
      </c>
      <c r="AO52" s="322">
        <v>-48.6</v>
      </c>
      <c r="AP52" s="323">
        <v>57803</v>
      </c>
      <c r="AQ52" s="324">
        <v>4.8</v>
      </c>
      <c r="AR52" s="325">
        <v>-53.4</v>
      </c>
    </row>
    <row r="53" spans="1:44">
      <c r="A53" s="247"/>
      <c r="AK53" s="303" t="s">
        <v>557</v>
      </c>
      <c r="AL53" s="304"/>
      <c r="AM53" s="312">
        <v>600713</v>
      </c>
      <c r="AN53" s="313">
        <v>86934</v>
      </c>
      <c r="AO53" s="314">
        <v>25.1</v>
      </c>
      <c r="AP53" s="315">
        <v>119685</v>
      </c>
      <c r="AQ53" s="316">
        <v>0</v>
      </c>
      <c r="AR53" s="317">
        <v>25.1</v>
      </c>
    </row>
    <row r="54" spans="1:44">
      <c r="A54" s="247"/>
      <c r="AK54" s="318"/>
      <c r="AL54" s="319" t="s">
        <v>556</v>
      </c>
      <c r="AM54" s="320">
        <v>517431</v>
      </c>
      <c r="AN54" s="321">
        <v>74881</v>
      </c>
      <c r="AO54" s="322">
        <v>28.6</v>
      </c>
      <c r="AP54" s="323">
        <v>68464</v>
      </c>
      <c r="AQ54" s="324">
        <v>18.399999999999999</v>
      </c>
      <c r="AR54" s="325">
        <v>10.199999999999999</v>
      </c>
    </row>
    <row r="55" spans="1:44">
      <c r="A55" s="247"/>
      <c r="AK55" s="303" t="s">
        <v>558</v>
      </c>
      <c r="AL55" s="304"/>
      <c r="AM55" s="312">
        <v>1578032</v>
      </c>
      <c r="AN55" s="313">
        <v>231519</v>
      </c>
      <c r="AO55" s="314">
        <v>166.3</v>
      </c>
      <c r="AP55" s="315">
        <v>109920</v>
      </c>
      <c r="AQ55" s="316">
        <v>-8.1999999999999993</v>
      </c>
      <c r="AR55" s="317">
        <v>174.5</v>
      </c>
    </row>
    <row r="56" spans="1:44">
      <c r="A56" s="247"/>
      <c r="AK56" s="318"/>
      <c r="AL56" s="319" t="s">
        <v>556</v>
      </c>
      <c r="AM56" s="320">
        <v>1401879</v>
      </c>
      <c r="AN56" s="321">
        <v>205675</v>
      </c>
      <c r="AO56" s="322">
        <v>174.7</v>
      </c>
      <c r="AP56" s="323">
        <v>62739</v>
      </c>
      <c r="AQ56" s="324">
        <v>-8.4</v>
      </c>
      <c r="AR56" s="325">
        <v>183.1</v>
      </c>
    </row>
    <row r="57" spans="1:44">
      <c r="A57" s="247"/>
      <c r="AK57" s="303" t="s">
        <v>559</v>
      </c>
      <c r="AL57" s="304"/>
      <c r="AM57" s="312">
        <v>620683</v>
      </c>
      <c r="AN57" s="313">
        <v>92364</v>
      </c>
      <c r="AO57" s="314">
        <v>-60.1</v>
      </c>
      <c r="AP57" s="315">
        <v>119882</v>
      </c>
      <c r="AQ57" s="316">
        <v>9.1</v>
      </c>
      <c r="AR57" s="317">
        <v>-69.2</v>
      </c>
    </row>
    <row r="58" spans="1:44">
      <c r="A58" s="247"/>
      <c r="AK58" s="318"/>
      <c r="AL58" s="319" t="s">
        <v>556</v>
      </c>
      <c r="AM58" s="320">
        <v>400022</v>
      </c>
      <c r="AN58" s="321">
        <v>59527</v>
      </c>
      <c r="AO58" s="322">
        <v>-71.099999999999994</v>
      </c>
      <c r="AP58" s="323">
        <v>66481</v>
      </c>
      <c r="AQ58" s="324">
        <v>6</v>
      </c>
      <c r="AR58" s="325">
        <v>-77.099999999999994</v>
      </c>
    </row>
    <row r="59" spans="1:44">
      <c r="A59" s="247"/>
      <c r="AK59" s="303" t="s">
        <v>560</v>
      </c>
      <c r="AL59" s="304"/>
      <c r="AM59" s="312">
        <v>415675</v>
      </c>
      <c r="AN59" s="313">
        <v>62706</v>
      </c>
      <c r="AO59" s="314">
        <v>-32.1</v>
      </c>
      <c r="AP59" s="315">
        <v>116162</v>
      </c>
      <c r="AQ59" s="316">
        <v>-3.1</v>
      </c>
      <c r="AR59" s="317">
        <v>-29</v>
      </c>
    </row>
    <row r="60" spans="1:44">
      <c r="A60" s="247"/>
      <c r="AK60" s="318"/>
      <c r="AL60" s="319" t="s">
        <v>556</v>
      </c>
      <c r="AM60" s="320">
        <v>295999</v>
      </c>
      <c r="AN60" s="321">
        <v>44652</v>
      </c>
      <c r="AO60" s="322">
        <v>-25</v>
      </c>
      <c r="AP60" s="323">
        <v>61562</v>
      </c>
      <c r="AQ60" s="324">
        <v>-7.4</v>
      </c>
      <c r="AR60" s="325">
        <v>-17.600000000000001</v>
      </c>
    </row>
    <row r="61" spans="1:44">
      <c r="A61" s="247"/>
      <c r="AK61" s="303" t="s">
        <v>561</v>
      </c>
      <c r="AL61" s="326"/>
      <c r="AM61" s="312">
        <v>740555</v>
      </c>
      <c r="AN61" s="313">
        <v>108598</v>
      </c>
      <c r="AO61" s="314">
        <v>11.1</v>
      </c>
      <c r="AP61" s="315">
        <v>117065</v>
      </c>
      <c r="AQ61" s="327">
        <v>4.8</v>
      </c>
      <c r="AR61" s="317">
        <v>6.3</v>
      </c>
    </row>
    <row r="62" spans="1:44">
      <c r="A62" s="247"/>
      <c r="AK62" s="318"/>
      <c r="AL62" s="319" t="s">
        <v>556</v>
      </c>
      <c r="AM62" s="320">
        <v>604841</v>
      </c>
      <c r="AN62" s="321">
        <v>88596</v>
      </c>
      <c r="AO62" s="322">
        <v>11.7</v>
      </c>
      <c r="AP62" s="323">
        <v>63410</v>
      </c>
      <c r="AQ62" s="324">
        <v>2.7</v>
      </c>
      <c r="AR62" s="325">
        <v>9</v>
      </c>
    </row>
    <row r="63" spans="1:44">
      <c r="A63" s="247"/>
    </row>
    <row r="64" spans="1:44">
      <c r="A64" s="247"/>
    </row>
    <row r="65" spans="1:46">
      <c r="A65" s="247"/>
    </row>
    <row r="66" spans="1:46">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c r="AS67" s="243"/>
      <c r="AT67" s="243"/>
    </row>
    <row r="68" spans="1:46" ht="13.5" hidden="1" customHeight="1"/>
    <row r="69" spans="1:46" ht="13.5" hidden="1" customHeight="1"/>
    <row r="70" spans="1:46" hidden="1"/>
    <row r="71" spans="1:46" hidden="1"/>
    <row r="72" spans="1:46" hidden="1"/>
    <row r="73" spans="1:46" hidden="1"/>
    <row r="74" spans="1:46" hidden="1"/>
  </sheetData>
  <sheetProtection algorithmName="SHA-512" hashValue="dvGcvTMar7uBqm9PbDbZ7v8FsVn6RUZqXBONTb6ldcVwTRsWlLkf9mmUBC0PYmHejx+cN9EN1sa83DIXspKJNw==" saltValue="YVSbTQXTvssFVPbr6oiA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c r="B2" s="241"/>
      <c r="DG2" s="241"/>
    </row>
    <row r="3" spans="2:1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row r="5" spans="2:125"/>
    <row r="6" spans="2:125"/>
    <row r="7" spans="2:125"/>
    <row r="8" spans="2:125"/>
    <row r="9" spans="2:125">
      <c r="DU9" s="241"/>
    </row>
    <row r="10" spans="2:125"/>
    <row r="11" spans="2:125"/>
    <row r="12" spans="2:125"/>
    <row r="13" spans="2:125"/>
    <row r="14" spans="2:125"/>
    <row r="15" spans="2:125"/>
    <row r="16" spans="2:125"/>
    <row r="17" spans="125:125">
      <c r="DU17" s="241"/>
    </row>
    <row r="18" spans="125:125"/>
    <row r="19" spans="125:125"/>
    <row r="20" spans="125:125">
      <c r="DU20" s="241"/>
    </row>
    <row r="21" spans="125:125">
      <c r="DU21" s="241"/>
    </row>
    <row r="22" spans="125:125"/>
    <row r="23" spans="125:125"/>
    <row r="24" spans="125:125"/>
    <row r="25" spans="125:125"/>
    <row r="26" spans="125:125"/>
    <row r="27" spans="125:125"/>
    <row r="28" spans="125:125">
      <c r="DU28" s="241"/>
    </row>
    <row r="29" spans="125:125"/>
    <row r="30" spans="125:125"/>
    <row r="31" spans="125:125"/>
    <row r="32" spans="125:125"/>
    <row r="33" spans="2:125">
      <c r="B33" s="241"/>
      <c r="G33" s="241"/>
      <c r="I33" s="241"/>
    </row>
    <row r="34" spans="2:125">
      <c r="C34" s="241"/>
      <c r="P34" s="241"/>
      <c r="DE34" s="241"/>
      <c r="DH34" s="241"/>
    </row>
    <row r="35" spans="2:125">
      <c r="D35" s="241"/>
      <c r="E35" s="241"/>
      <c r="DG35" s="241"/>
      <c r="DJ35" s="241"/>
      <c r="DP35" s="241"/>
      <c r="DQ35" s="241"/>
      <c r="DR35" s="241"/>
      <c r="DS35" s="241"/>
      <c r="DT35" s="241"/>
      <c r="DU35" s="241"/>
    </row>
    <row r="36" spans="2:12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c r="DU37" s="241"/>
    </row>
    <row r="38" spans="2:125">
      <c r="DT38" s="241"/>
      <c r="DU38" s="241"/>
    </row>
    <row r="39" spans="2:125"/>
    <row r="40" spans="2:125">
      <c r="DH40" s="241"/>
    </row>
    <row r="41" spans="2:125">
      <c r="DE41" s="241"/>
    </row>
    <row r="42" spans="2:125">
      <c r="DG42" s="241"/>
      <c r="DJ42" s="241"/>
    </row>
    <row r="43" spans="2:12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c r="DU44" s="241"/>
    </row>
    <row r="45" spans="2:125"/>
    <row r="46" spans="2:125"/>
    <row r="47" spans="2:125"/>
    <row r="48" spans="2:125">
      <c r="DT48" s="241"/>
      <c r="DU48" s="241"/>
    </row>
    <row r="49" spans="120:125">
      <c r="DU49" s="241"/>
    </row>
    <row r="50" spans="120:125">
      <c r="DU50" s="241"/>
    </row>
    <row r="51" spans="120:125">
      <c r="DP51" s="241"/>
      <c r="DQ51" s="241"/>
      <c r="DR51" s="241"/>
      <c r="DS51" s="241"/>
      <c r="DT51" s="241"/>
      <c r="DU51" s="241"/>
    </row>
    <row r="52" spans="120:125"/>
    <row r="53" spans="120:125"/>
    <row r="54" spans="120:125">
      <c r="DU54" s="241"/>
    </row>
    <row r="55" spans="120:125"/>
    <row r="56" spans="120:125"/>
    <row r="57" spans="120:125"/>
    <row r="58" spans="120:125">
      <c r="DU58" s="241"/>
    </row>
    <row r="59" spans="120:125"/>
    <row r="60" spans="120:125"/>
    <row r="61" spans="120:125"/>
    <row r="62" spans="120:125"/>
    <row r="63" spans="120:125">
      <c r="DU63" s="241"/>
    </row>
    <row r="64" spans="120:125">
      <c r="DT64" s="241"/>
      <c r="DU64" s="241"/>
    </row>
    <row r="65" spans="123:125"/>
    <row r="66" spans="123:125"/>
    <row r="67" spans="123:125"/>
    <row r="68" spans="123:125"/>
    <row r="69" spans="123:125">
      <c r="DS69" s="241"/>
      <c r="DT69" s="241"/>
      <c r="DU69" s="241"/>
    </row>
    <row r="70" spans="123:125"/>
    <row r="71" spans="123:125"/>
    <row r="72" spans="123:125"/>
    <row r="73" spans="123:125"/>
    <row r="74" spans="123:125"/>
    <row r="75" spans="123:125"/>
    <row r="76" spans="123:125"/>
    <row r="77" spans="123:125"/>
    <row r="78" spans="123:125"/>
    <row r="79" spans="123:125"/>
    <row r="80" spans="123:125"/>
    <row r="81" spans="116:125"/>
    <row r="82" spans="116:125">
      <c r="DL82" s="241"/>
    </row>
    <row r="83" spans="116:125">
      <c r="DM83" s="241"/>
      <c r="DN83" s="241"/>
      <c r="DO83" s="241"/>
      <c r="DP83" s="241"/>
      <c r="DQ83" s="241"/>
      <c r="DR83" s="241"/>
      <c r="DS83" s="241"/>
      <c r="DT83" s="241"/>
      <c r="DU83" s="241"/>
    </row>
    <row r="84" spans="116:125"/>
    <row r="85" spans="116:125"/>
    <row r="86" spans="116:125"/>
    <row r="87" spans="116:125"/>
    <row r="88" spans="116:125">
      <c r="DU88" s="241"/>
    </row>
    <row r="89" spans="116:125"/>
    <row r="90" spans="116:125"/>
    <row r="91" spans="116:125"/>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563</v>
      </c>
    </row>
    <row r="117" spans="125:125" ht="13.5" hidden="1" customHeight="1"/>
    <row r="118" spans="125:125" ht="13.5" hidden="1" customHeight="1"/>
    <row r="119" spans="125:125" ht="13.5" hidden="1" customHeight="1"/>
    <row r="120" spans="125:125" ht="13.5" hidden="1" customHeight="1"/>
    <row r="121" spans="125:125" ht="13.5" hidden="1" customHeight="1">
      <c r="DU121" s="24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qN+SJ1Ze6CfttFm51+S8cqzbnX/nq0xigfQqAnCyCmIHVSdZdJy24GV6ybT4aJSQQfCydh/N2z2Wqid7Xc8LA==" saltValue="beKHRtoahUfmNoT9PT/23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241"/>
      <c r="T2" s="241"/>
    </row>
    <row r="3" spans="1:12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1"/>
      <c r="G33" s="241"/>
      <c r="I33" s="241"/>
    </row>
    <row r="34" spans="2:125">
      <c r="C34" s="241"/>
      <c r="P34" s="241"/>
      <c r="R34" s="241"/>
      <c r="U34" s="241"/>
    </row>
    <row r="35" spans="2:12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c r="F36" s="241"/>
      <c r="H36" s="241"/>
      <c r="J36" s="241"/>
      <c r="K36" s="241"/>
      <c r="L36" s="241"/>
      <c r="M36" s="241"/>
      <c r="N36" s="241"/>
      <c r="O36" s="241"/>
      <c r="Q36" s="241"/>
      <c r="S36" s="241"/>
      <c r="V36" s="241"/>
    </row>
    <row r="37" spans="2:125"/>
    <row r="38" spans="2:125"/>
    <row r="39" spans="2:125"/>
    <row r="40" spans="2:125">
      <c r="U40" s="241"/>
    </row>
    <row r="41" spans="2:125">
      <c r="R41" s="241"/>
    </row>
    <row r="42" spans="2:12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c r="Q43" s="241"/>
      <c r="S43" s="241"/>
      <c r="V43" s="24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54WYKl6YUP7jZ2NMK1e7ihGWOZk8Tg1y9KWVSTd/Sxvar5yfNmLv26b2888fxrWKIP1y3h9d2EXruR8zxSaKA==" saltValue="wsouSk01Tziax+ZcyYAP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20" t="s">
        <v>3</v>
      </c>
      <c r="D47" s="1120"/>
      <c r="E47" s="1121"/>
      <c r="F47" s="11">
        <v>31.04</v>
      </c>
      <c r="G47" s="12">
        <v>31.84</v>
      </c>
      <c r="H47" s="12">
        <v>31.18</v>
      </c>
      <c r="I47" s="12">
        <v>31.03</v>
      </c>
      <c r="J47" s="13">
        <v>31.21</v>
      </c>
    </row>
    <row r="48" spans="2:10" ht="57.75" customHeight="1">
      <c r="B48" s="14"/>
      <c r="C48" s="1122" t="s">
        <v>4</v>
      </c>
      <c r="D48" s="1122"/>
      <c r="E48" s="1123"/>
      <c r="F48" s="15">
        <v>7.0000000000000007E-2</v>
      </c>
      <c r="G48" s="16">
        <v>1.34</v>
      </c>
      <c r="H48" s="16">
        <v>2.75</v>
      </c>
      <c r="I48" s="16">
        <v>2.93</v>
      </c>
      <c r="J48" s="17">
        <v>2.5299999999999998</v>
      </c>
    </row>
    <row r="49" spans="2:10" ht="57.75" customHeight="1" thickBot="1">
      <c r="B49" s="18"/>
      <c r="C49" s="1124" t="s">
        <v>5</v>
      </c>
      <c r="D49" s="1124"/>
      <c r="E49" s="1125"/>
      <c r="F49" s="19">
        <v>1.52</v>
      </c>
      <c r="G49" s="20">
        <v>1.29</v>
      </c>
      <c r="H49" s="20">
        <v>1.47</v>
      </c>
      <c r="I49" s="20" t="s">
        <v>570</v>
      </c>
      <c r="J49" s="21" t="s">
        <v>571</v>
      </c>
    </row>
    <row r="50" spans="2:10" ht="13.5" customHeight="1"/>
    <row r="51" spans="2:10" ht="13.5" hidden="1" customHeight="1"/>
    <row r="52" spans="2:10" ht="13.5" hidden="1" customHeight="1"/>
    <row r="53" spans="2:10" ht="13.5" hidden="1" customHeight="1"/>
  </sheetData>
  <sheetProtection algorithmName="SHA-512" hashValue="upeJILLVIVGHdS0qtw+vB0CvkPqrdBmmZDw7K/qnwVxzdAPew9h6Zp5tSW5NEyES6Zld1pI6Jxtkmdb/zQVGiw==" saltValue="3N1kre1tfqpw0gWoBo6N3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30" t="s">
        <v>572</v>
      </c>
      <c r="D34" s="1130"/>
      <c r="E34" s="1131"/>
      <c r="F34" s="32">
        <v>8.36</v>
      </c>
      <c r="G34" s="33">
        <v>7.91</v>
      </c>
      <c r="H34" s="33">
        <v>7.3</v>
      </c>
      <c r="I34" s="33">
        <v>7.87</v>
      </c>
      <c r="J34" s="34">
        <v>8.15</v>
      </c>
      <c r="K34" s="22"/>
      <c r="L34" s="22"/>
      <c r="M34" s="22"/>
      <c r="N34" s="22"/>
      <c r="O34" s="22"/>
      <c r="P34" s="22"/>
    </row>
    <row r="35" spans="1:16" ht="39" customHeight="1">
      <c r="A35" s="22"/>
      <c r="B35" s="35"/>
      <c r="C35" s="1126" t="s">
        <v>573</v>
      </c>
      <c r="D35" s="1126"/>
      <c r="E35" s="1127"/>
      <c r="F35" s="36">
        <v>0.28000000000000003</v>
      </c>
      <c r="G35" s="37">
        <v>1.52</v>
      </c>
      <c r="H35" s="37">
        <v>2.91</v>
      </c>
      <c r="I35" s="37">
        <v>2.92</v>
      </c>
      <c r="J35" s="38">
        <v>2.5299999999999998</v>
      </c>
      <c r="K35" s="22"/>
      <c r="L35" s="22"/>
      <c r="M35" s="22"/>
      <c r="N35" s="22"/>
      <c r="O35" s="22"/>
      <c r="P35" s="22"/>
    </row>
    <row r="36" spans="1:16" ht="39" customHeight="1">
      <c r="A36" s="22"/>
      <c r="B36" s="35"/>
      <c r="C36" s="1126" t="s">
        <v>574</v>
      </c>
      <c r="D36" s="1126"/>
      <c r="E36" s="1127"/>
      <c r="F36" s="36">
        <v>0.21</v>
      </c>
      <c r="G36" s="37">
        <v>0.59</v>
      </c>
      <c r="H36" s="37">
        <v>1.33</v>
      </c>
      <c r="I36" s="37">
        <v>2.4</v>
      </c>
      <c r="J36" s="38">
        <v>1.67</v>
      </c>
      <c r="K36" s="22"/>
      <c r="L36" s="22"/>
      <c r="M36" s="22"/>
      <c r="N36" s="22"/>
      <c r="O36" s="22"/>
      <c r="P36" s="22"/>
    </row>
    <row r="37" spans="1:16" ht="39" customHeight="1">
      <c r="A37" s="22"/>
      <c r="B37" s="35"/>
      <c r="C37" s="1126" t="s">
        <v>575</v>
      </c>
      <c r="D37" s="1126"/>
      <c r="E37" s="1127"/>
      <c r="F37" s="36">
        <v>0</v>
      </c>
      <c r="G37" s="37">
        <v>0</v>
      </c>
      <c r="H37" s="37">
        <v>0.26</v>
      </c>
      <c r="I37" s="37">
        <v>0.12</v>
      </c>
      <c r="J37" s="38">
        <v>0.27</v>
      </c>
      <c r="K37" s="22"/>
      <c r="L37" s="22"/>
      <c r="M37" s="22"/>
      <c r="N37" s="22"/>
      <c r="O37" s="22"/>
      <c r="P37" s="22"/>
    </row>
    <row r="38" spans="1:16" ht="39" customHeight="1">
      <c r="A38" s="22"/>
      <c r="B38" s="35"/>
      <c r="C38" s="1126" t="s">
        <v>576</v>
      </c>
      <c r="D38" s="1126"/>
      <c r="E38" s="1127"/>
      <c r="F38" s="36">
        <v>0.02</v>
      </c>
      <c r="G38" s="37">
        <v>0.09</v>
      </c>
      <c r="H38" s="37">
        <v>0.04</v>
      </c>
      <c r="I38" s="37">
        <v>0.02</v>
      </c>
      <c r="J38" s="38">
        <v>0.03</v>
      </c>
      <c r="K38" s="22"/>
      <c r="L38" s="22"/>
      <c r="M38" s="22"/>
      <c r="N38" s="22"/>
      <c r="O38" s="22"/>
      <c r="P38" s="22"/>
    </row>
    <row r="39" spans="1:16" ht="39" customHeight="1">
      <c r="A39" s="22"/>
      <c r="B39" s="35"/>
      <c r="C39" s="1126" t="s">
        <v>577</v>
      </c>
      <c r="D39" s="1126"/>
      <c r="E39" s="1127"/>
      <c r="F39" s="36">
        <v>0.27</v>
      </c>
      <c r="G39" s="37">
        <v>0.28000000000000003</v>
      </c>
      <c r="H39" s="37">
        <v>0.2</v>
      </c>
      <c r="I39" s="37">
        <v>0.02</v>
      </c>
      <c r="J39" s="38">
        <v>0.02</v>
      </c>
      <c r="K39" s="22"/>
      <c r="L39" s="22"/>
      <c r="M39" s="22"/>
      <c r="N39" s="22"/>
      <c r="O39" s="22"/>
      <c r="P39" s="22"/>
    </row>
    <row r="40" spans="1:16" ht="39" customHeight="1">
      <c r="A40" s="22"/>
      <c r="B40" s="35"/>
      <c r="C40" s="1126" t="s">
        <v>578</v>
      </c>
      <c r="D40" s="1126"/>
      <c r="E40" s="1127"/>
      <c r="F40" s="36">
        <v>0.02</v>
      </c>
      <c r="G40" s="37">
        <v>0.03</v>
      </c>
      <c r="H40" s="37">
        <v>0.02</v>
      </c>
      <c r="I40" s="37">
        <v>0.04</v>
      </c>
      <c r="J40" s="38">
        <v>0.02</v>
      </c>
      <c r="K40" s="22"/>
      <c r="L40" s="22"/>
      <c r="M40" s="22"/>
      <c r="N40" s="22"/>
      <c r="O40" s="22"/>
      <c r="P40" s="22"/>
    </row>
    <row r="41" spans="1:16" ht="39" customHeight="1">
      <c r="A41" s="22"/>
      <c r="B41" s="35"/>
      <c r="C41" s="1126" t="s">
        <v>579</v>
      </c>
      <c r="D41" s="1126"/>
      <c r="E41" s="1127"/>
      <c r="F41" s="36" t="s">
        <v>580</v>
      </c>
      <c r="G41" s="37">
        <v>0</v>
      </c>
      <c r="H41" s="37">
        <v>0</v>
      </c>
      <c r="I41" s="37">
        <v>0</v>
      </c>
      <c r="J41" s="38">
        <v>0</v>
      </c>
      <c r="K41" s="22"/>
      <c r="L41" s="22"/>
      <c r="M41" s="22"/>
      <c r="N41" s="22"/>
      <c r="O41" s="22"/>
      <c r="P41" s="22"/>
    </row>
    <row r="42" spans="1:16" ht="39" customHeight="1">
      <c r="A42" s="22"/>
      <c r="B42" s="39"/>
      <c r="C42" s="1126" t="s">
        <v>581</v>
      </c>
      <c r="D42" s="1126"/>
      <c r="E42" s="1127"/>
      <c r="F42" s="36" t="s">
        <v>582</v>
      </c>
      <c r="G42" s="37" t="s">
        <v>583</v>
      </c>
      <c r="H42" s="37" t="s">
        <v>584</v>
      </c>
      <c r="I42" s="37" t="s">
        <v>522</v>
      </c>
      <c r="J42" s="38" t="s">
        <v>522</v>
      </c>
      <c r="K42" s="22"/>
      <c r="L42" s="22"/>
      <c r="M42" s="22"/>
      <c r="N42" s="22"/>
      <c r="O42" s="22"/>
      <c r="P42" s="22"/>
    </row>
    <row r="43" spans="1:16" ht="39" customHeight="1" thickBot="1">
      <c r="A43" s="22"/>
      <c r="B43" s="40"/>
      <c r="C43" s="1128" t="s">
        <v>585</v>
      </c>
      <c r="D43" s="1128"/>
      <c r="E43" s="1129"/>
      <c r="F43" s="41">
        <v>0.05</v>
      </c>
      <c r="G43" s="42">
        <v>0.11</v>
      </c>
      <c r="H43" s="42">
        <v>0</v>
      </c>
      <c r="I43" s="42">
        <v>0.05</v>
      </c>
      <c r="J43" s="43">
        <v>0</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UwOrg/Zs2UAu3ricC7KDnMzJOsote5LL9qQSUnj3A/db/iZOqeRCgbFFPsfoLKa5p2bNRb4Sy/FbWJOJ/VP5A==" saltValue="0icIFkqg3lCb8VaWMMyy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c r="A45" s="46"/>
      <c r="B45" s="1140" t="s">
        <v>10</v>
      </c>
      <c r="C45" s="1141"/>
      <c r="D45" s="56"/>
      <c r="E45" s="1146" t="s">
        <v>11</v>
      </c>
      <c r="F45" s="1146"/>
      <c r="G45" s="1146"/>
      <c r="H45" s="1146"/>
      <c r="I45" s="1146"/>
      <c r="J45" s="1147"/>
      <c r="K45" s="57">
        <v>581</v>
      </c>
      <c r="L45" s="58">
        <v>524</v>
      </c>
      <c r="M45" s="58">
        <v>449</v>
      </c>
      <c r="N45" s="58">
        <v>437</v>
      </c>
      <c r="O45" s="59">
        <v>529</v>
      </c>
      <c r="P45" s="46"/>
      <c r="Q45" s="46"/>
      <c r="R45" s="46"/>
      <c r="S45" s="46"/>
      <c r="T45" s="46"/>
      <c r="U45" s="46"/>
    </row>
    <row r="46" spans="1:21" ht="30.75" customHeight="1">
      <c r="A46" s="46"/>
      <c r="B46" s="1142"/>
      <c r="C46" s="1143"/>
      <c r="D46" s="60"/>
      <c r="E46" s="1134" t="s">
        <v>12</v>
      </c>
      <c r="F46" s="1134"/>
      <c r="G46" s="1134"/>
      <c r="H46" s="1134"/>
      <c r="I46" s="1134"/>
      <c r="J46" s="1135"/>
      <c r="K46" s="61" t="s">
        <v>522</v>
      </c>
      <c r="L46" s="62" t="s">
        <v>522</v>
      </c>
      <c r="M46" s="62" t="s">
        <v>522</v>
      </c>
      <c r="N46" s="62" t="s">
        <v>522</v>
      </c>
      <c r="O46" s="63" t="s">
        <v>522</v>
      </c>
      <c r="P46" s="46"/>
      <c r="Q46" s="46"/>
      <c r="R46" s="46"/>
      <c r="S46" s="46"/>
      <c r="T46" s="46"/>
      <c r="U46" s="46"/>
    </row>
    <row r="47" spans="1:21" ht="30.75" customHeight="1">
      <c r="A47" s="46"/>
      <c r="B47" s="1142"/>
      <c r="C47" s="1143"/>
      <c r="D47" s="60"/>
      <c r="E47" s="1134" t="s">
        <v>13</v>
      </c>
      <c r="F47" s="1134"/>
      <c r="G47" s="1134"/>
      <c r="H47" s="1134"/>
      <c r="I47" s="1134"/>
      <c r="J47" s="1135"/>
      <c r="K47" s="61" t="s">
        <v>522</v>
      </c>
      <c r="L47" s="62" t="s">
        <v>522</v>
      </c>
      <c r="M47" s="62" t="s">
        <v>522</v>
      </c>
      <c r="N47" s="62" t="s">
        <v>522</v>
      </c>
      <c r="O47" s="63" t="s">
        <v>522</v>
      </c>
      <c r="P47" s="46"/>
      <c r="Q47" s="46"/>
      <c r="R47" s="46"/>
      <c r="S47" s="46"/>
      <c r="T47" s="46"/>
      <c r="U47" s="46"/>
    </row>
    <row r="48" spans="1:21" ht="30.75" customHeight="1">
      <c r="A48" s="46"/>
      <c r="B48" s="1142"/>
      <c r="C48" s="1143"/>
      <c r="D48" s="60"/>
      <c r="E48" s="1134" t="s">
        <v>14</v>
      </c>
      <c r="F48" s="1134"/>
      <c r="G48" s="1134"/>
      <c r="H48" s="1134"/>
      <c r="I48" s="1134"/>
      <c r="J48" s="1135"/>
      <c r="K48" s="61">
        <v>206</v>
      </c>
      <c r="L48" s="62">
        <v>199</v>
      </c>
      <c r="M48" s="62">
        <v>222</v>
      </c>
      <c r="N48" s="62">
        <v>215</v>
      </c>
      <c r="O48" s="63">
        <v>207</v>
      </c>
      <c r="P48" s="46"/>
      <c r="Q48" s="46"/>
      <c r="R48" s="46"/>
      <c r="S48" s="46"/>
      <c r="T48" s="46"/>
      <c r="U48" s="46"/>
    </row>
    <row r="49" spans="1:21" ht="30.75" customHeight="1">
      <c r="A49" s="46"/>
      <c r="B49" s="1142"/>
      <c r="C49" s="1143"/>
      <c r="D49" s="60"/>
      <c r="E49" s="1134" t="s">
        <v>15</v>
      </c>
      <c r="F49" s="1134"/>
      <c r="G49" s="1134"/>
      <c r="H49" s="1134"/>
      <c r="I49" s="1134"/>
      <c r="J49" s="1135"/>
      <c r="K49" s="61">
        <v>13</v>
      </c>
      <c r="L49" s="62">
        <v>15</v>
      </c>
      <c r="M49" s="62">
        <v>13</v>
      </c>
      <c r="N49" s="62">
        <v>14</v>
      </c>
      <c r="O49" s="63">
        <v>16</v>
      </c>
      <c r="P49" s="46"/>
      <c r="Q49" s="46"/>
      <c r="R49" s="46"/>
      <c r="S49" s="46"/>
      <c r="T49" s="46"/>
      <c r="U49" s="46"/>
    </row>
    <row r="50" spans="1:21" ht="30.75" customHeight="1">
      <c r="A50" s="46"/>
      <c r="B50" s="1142"/>
      <c r="C50" s="1143"/>
      <c r="D50" s="60"/>
      <c r="E50" s="1134" t="s">
        <v>16</v>
      </c>
      <c r="F50" s="1134"/>
      <c r="G50" s="1134"/>
      <c r="H50" s="1134"/>
      <c r="I50" s="1134"/>
      <c r="J50" s="1135"/>
      <c r="K50" s="61" t="s">
        <v>522</v>
      </c>
      <c r="L50" s="62" t="s">
        <v>522</v>
      </c>
      <c r="M50" s="62" t="s">
        <v>522</v>
      </c>
      <c r="N50" s="62" t="s">
        <v>522</v>
      </c>
      <c r="O50" s="63" t="s">
        <v>522</v>
      </c>
      <c r="P50" s="46"/>
      <c r="Q50" s="46"/>
      <c r="R50" s="46"/>
      <c r="S50" s="46"/>
      <c r="T50" s="46"/>
      <c r="U50" s="46"/>
    </row>
    <row r="51" spans="1:21" ht="30.75" customHeight="1">
      <c r="A51" s="46"/>
      <c r="B51" s="1144"/>
      <c r="C51" s="1145"/>
      <c r="D51" s="64"/>
      <c r="E51" s="1134" t="s">
        <v>17</v>
      </c>
      <c r="F51" s="1134"/>
      <c r="G51" s="1134"/>
      <c r="H51" s="1134"/>
      <c r="I51" s="1134"/>
      <c r="J51" s="1135"/>
      <c r="K51" s="61">
        <v>0</v>
      </c>
      <c r="L51" s="62">
        <v>1</v>
      </c>
      <c r="M51" s="62">
        <v>1</v>
      </c>
      <c r="N51" s="62">
        <v>0</v>
      </c>
      <c r="O51" s="63">
        <v>0</v>
      </c>
      <c r="P51" s="46"/>
      <c r="Q51" s="46"/>
      <c r="R51" s="46"/>
      <c r="S51" s="46"/>
      <c r="T51" s="46"/>
      <c r="U51" s="46"/>
    </row>
    <row r="52" spans="1:21" ht="30.75" customHeight="1">
      <c r="A52" s="46"/>
      <c r="B52" s="1132" t="s">
        <v>18</v>
      </c>
      <c r="C52" s="1133"/>
      <c r="D52" s="64"/>
      <c r="E52" s="1134" t="s">
        <v>19</v>
      </c>
      <c r="F52" s="1134"/>
      <c r="G52" s="1134"/>
      <c r="H52" s="1134"/>
      <c r="I52" s="1134"/>
      <c r="J52" s="1135"/>
      <c r="K52" s="61">
        <v>507</v>
      </c>
      <c r="L52" s="62">
        <v>493</v>
      </c>
      <c r="M52" s="62">
        <v>478</v>
      </c>
      <c r="N52" s="62">
        <v>457</v>
      </c>
      <c r="O52" s="63">
        <v>482</v>
      </c>
      <c r="P52" s="46"/>
      <c r="Q52" s="46"/>
      <c r="R52" s="46"/>
      <c r="S52" s="46"/>
      <c r="T52" s="46"/>
      <c r="U52" s="46"/>
    </row>
    <row r="53" spans="1:21" ht="30.75" customHeight="1" thickBot="1">
      <c r="A53" s="46"/>
      <c r="B53" s="1136" t="s">
        <v>20</v>
      </c>
      <c r="C53" s="1137"/>
      <c r="D53" s="65"/>
      <c r="E53" s="1138" t="s">
        <v>21</v>
      </c>
      <c r="F53" s="1138"/>
      <c r="G53" s="1138"/>
      <c r="H53" s="1138"/>
      <c r="I53" s="1138"/>
      <c r="J53" s="1139"/>
      <c r="K53" s="66">
        <v>293</v>
      </c>
      <c r="L53" s="67">
        <v>246</v>
      </c>
      <c r="M53" s="67">
        <v>207</v>
      </c>
      <c r="N53" s="67">
        <v>209</v>
      </c>
      <c r="O53" s="68">
        <v>270</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jQgbnG0iqCSMMFLNjG0XHwRRer1h0V58K5vmWyAoQd8sXdl/ti2SvTMwr8K6TfGqZQBP+kHxHi8MBQjnCU3GhQ==" saltValue="4rOcsFpUENQXviQRu5jfS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80" zoomScaleNormal="80" zoomScaleSheetLayoutView="100" workbookViewId="0"/>
  </sheetViews>
  <sheetFormatPr defaultColWidth="0" defaultRowHeight="13.5" customHeight="1" zeroHeight="1"/>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1" t="s">
        <v>8</v>
      </c>
    </row>
    <row r="40" spans="2:13" ht="27.75" customHeight="1" thickBot="1">
      <c r="B40" s="72" t="s">
        <v>9</v>
      </c>
      <c r="C40" s="73"/>
      <c r="D40" s="73"/>
      <c r="E40" s="74"/>
      <c r="F40" s="74"/>
      <c r="G40" s="74"/>
      <c r="H40" s="75" t="s">
        <v>2</v>
      </c>
      <c r="I40" s="76" t="s">
        <v>565</v>
      </c>
      <c r="J40" s="77" t="s">
        <v>566</v>
      </c>
      <c r="K40" s="77" t="s">
        <v>567</v>
      </c>
      <c r="L40" s="77" t="s">
        <v>568</v>
      </c>
      <c r="M40" s="78" t="s">
        <v>569</v>
      </c>
    </row>
    <row r="41" spans="2:13" ht="27.75" customHeight="1">
      <c r="B41" s="1160" t="s">
        <v>23</v>
      </c>
      <c r="C41" s="1161"/>
      <c r="D41" s="79"/>
      <c r="E41" s="1162" t="s">
        <v>24</v>
      </c>
      <c r="F41" s="1162"/>
      <c r="G41" s="1162"/>
      <c r="H41" s="1163"/>
      <c r="I41" s="80">
        <v>4081</v>
      </c>
      <c r="J41" s="81">
        <v>4106</v>
      </c>
      <c r="K41" s="81">
        <v>5210</v>
      </c>
      <c r="L41" s="81">
        <v>5191</v>
      </c>
      <c r="M41" s="82">
        <v>5073</v>
      </c>
    </row>
    <row r="42" spans="2:13" ht="27.75" customHeight="1">
      <c r="B42" s="1150"/>
      <c r="C42" s="1151"/>
      <c r="D42" s="83"/>
      <c r="E42" s="1154" t="s">
        <v>25</v>
      </c>
      <c r="F42" s="1154"/>
      <c r="G42" s="1154"/>
      <c r="H42" s="1155"/>
      <c r="I42" s="84" t="s">
        <v>522</v>
      </c>
      <c r="J42" s="85" t="s">
        <v>522</v>
      </c>
      <c r="K42" s="85" t="s">
        <v>522</v>
      </c>
      <c r="L42" s="85" t="s">
        <v>522</v>
      </c>
      <c r="M42" s="86" t="s">
        <v>522</v>
      </c>
    </row>
    <row r="43" spans="2:13" ht="27.75" customHeight="1">
      <c r="B43" s="1150"/>
      <c r="C43" s="1151"/>
      <c r="D43" s="83"/>
      <c r="E43" s="1154" t="s">
        <v>26</v>
      </c>
      <c r="F43" s="1154"/>
      <c r="G43" s="1154"/>
      <c r="H43" s="1155"/>
      <c r="I43" s="84">
        <v>1839</v>
      </c>
      <c r="J43" s="85">
        <v>1707</v>
      </c>
      <c r="K43" s="85">
        <v>1688</v>
      </c>
      <c r="L43" s="85">
        <v>1614</v>
      </c>
      <c r="M43" s="86">
        <v>1550</v>
      </c>
    </row>
    <row r="44" spans="2:13" ht="27.75" customHeight="1">
      <c r="B44" s="1150"/>
      <c r="C44" s="1151"/>
      <c r="D44" s="83"/>
      <c r="E44" s="1154" t="s">
        <v>27</v>
      </c>
      <c r="F44" s="1154"/>
      <c r="G44" s="1154"/>
      <c r="H44" s="1155"/>
      <c r="I44" s="84">
        <v>67</v>
      </c>
      <c r="J44" s="85">
        <v>103</v>
      </c>
      <c r="K44" s="85">
        <v>93</v>
      </c>
      <c r="L44" s="85">
        <v>86</v>
      </c>
      <c r="M44" s="86">
        <v>83</v>
      </c>
    </row>
    <row r="45" spans="2:13" ht="27.75" customHeight="1">
      <c r="B45" s="1150"/>
      <c r="C45" s="1151"/>
      <c r="D45" s="83"/>
      <c r="E45" s="1154" t="s">
        <v>28</v>
      </c>
      <c r="F45" s="1154"/>
      <c r="G45" s="1154"/>
      <c r="H45" s="1155"/>
      <c r="I45" s="84">
        <v>813</v>
      </c>
      <c r="J45" s="85">
        <v>745</v>
      </c>
      <c r="K45" s="85">
        <v>660</v>
      </c>
      <c r="L45" s="85">
        <v>632</v>
      </c>
      <c r="M45" s="86">
        <v>697</v>
      </c>
    </row>
    <row r="46" spans="2:13" ht="27.75" customHeight="1">
      <c r="B46" s="1150"/>
      <c r="C46" s="1151"/>
      <c r="D46" s="87"/>
      <c r="E46" s="1154" t="s">
        <v>29</v>
      </c>
      <c r="F46" s="1154"/>
      <c r="G46" s="1154"/>
      <c r="H46" s="1155"/>
      <c r="I46" s="84" t="s">
        <v>522</v>
      </c>
      <c r="J46" s="85" t="s">
        <v>522</v>
      </c>
      <c r="K46" s="85" t="s">
        <v>522</v>
      </c>
      <c r="L46" s="85" t="s">
        <v>522</v>
      </c>
      <c r="M46" s="86" t="s">
        <v>522</v>
      </c>
    </row>
    <row r="47" spans="2:13" ht="27.75" customHeight="1">
      <c r="B47" s="1150"/>
      <c r="C47" s="1151"/>
      <c r="D47" s="88"/>
      <c r="E47" s="1164" t="s">
        <v>30</v>
      </c>
      <c r="F47" s="1165"/>
      <c r="G47" s="1165"/>
      <c r="H47" s="1166"/>
      <c r="I47" s="84" t="s">
        <v>522</v>
      </c>
      <c r="J47" s="85" t="s">
        <v>522</v>
      </c>
      <c r="K47" s="85" t="s">
        <v>522</v>
      </c>
      <c r="L47" s="85" t="s">
        <v>522</v>
      </c>
      <c r="M47" s="86" t="s">
        <v>522</v>
      </c>
    </row>
    <row r="48" spans="2:13" ht="27.75" customHeight="1">
      <c r="B48" s="1150"/>
      <c r="C48" s="1151"/>
      <c r="D48" s="83"/>
      <c r="E48" s="1154" t="s">
        <v>31</v>
      </c>
      <c r="F48" s="1154"/>
      <c r="G48" s="1154"/>
      <c r="H48" s="1155"/>
      <c r="I48" s="84" t="s">
        <v>522</v>
      </c>
      <c r="J48" s="85" t="s">
        <v>522</v>
      </c>
      <c r="K48" s="85" t="s">
        <v>522</v>
      </c>
      <c r="L48" s="85" t="s">
        <v>522</v>
      </c>
      <c r="M48" s="86" t="s">
        <v>522</v>
      </c>
    </row>
    <row r="49" spans="2:13" ht="27.75" customHeight="1">
      <c r="B49" s="1152"/>
      <c r="C49" s="1153"/>
      <c r="D49" s="83"/>
      <c r="E49" s="1154" t="s">
        <v>32</v>
      </c>
      <c r="F49" s="1154"/>
      <c r="G49" s="1154"/>
      <c r="H49" s="1155"/>
      <c r="I49" s="84" t="s">
        <v>522</v>
      </c>
      <c r="J49" s="85" t="s">
        <v>522</v>
      </c>
      <c r="K49" s="85" t="s">
        <v>522</v>
      </c>
      <c r="L49" s="85" t="s">
        <v>522</v>
      </c>
      <c r="M49" s="86" t="s">
        <v>522</v>
      </c>
    </row>
    <row r="50" spans="2:13" ht="27.75" customHeight="1">
      <c r="B50" s="1148" t="s">
        <v>33</v>
      </c>
      <c r="C50" s="1149"/>
      <c r="D50" s="89"/>
      <c r="E50" s="1154" t="s">
        <v>34</v>
      </c>
      <c r="F50" s="1154"/>
      <c r="G50" s="1154"/>
      <c r="H50" s="1155"/>
      <c r="I50" s="84">
        <v>2209</v>
      </c>
      <c r="J50" s="85">
        <v>1988</v>
      </c>
      <c r="K50" s="85">
        <v>2285</v>
      </c>
      <c r="L50" s="85">
        <v>2332</v>
      </c>
      <c r="M50" s="86">
        <v>2513</v>
      </c>
    </row>
    <row r="51" spans="2:13" ht="27.75" customHeight="1">
      <c r="B51" s="1150"/>
      <c r="C51" s="1151"/>
      <c r="D51" s="83"/>
      <c r="E51" s="1154" t="s">
        <v>35</v>
      </c>
      <c r="F51" s="1154"/>
      <c r="G51" s="1154"/>
      <c r="H51" s="1155"/>
      <c r="I51" s="84">
        <v>34</v>
      </c>
      <c r="J51" s="85">
        <v>11</v>
      </c>
      <c r="K51" s="85">
        <v>3</v>
      </c>
      <c r="L51" s="85" t="s">
        <v>522</v>
      </c>
      <c r="M51" s="86" t="s">
        <v>522</v>
      </c>
    </row>
    <row r="52" spans="2:13" ht="27.75" customHeight="1">
      <c r="B52" s="1152"/>
      <c r="C52" s="1153"/>
      <c r="D52" s="83"/>
      <c r="E52" s="1154" t="s">
        <v>36</v>
      </c>
      <c r="F52" s="1154"/>
      <c r="G52" s="1154"/>
      <c r="H52" s="1155"/>
      <c r="I52" s="84">
        <v>5056</v>
      </c>
      <c r="J52" s="85">
        <v>5458</v>
      </c>
      <c r="K52" s="85">
        <v>5665</v>
      </c>
      <c r="L52" s="85">
        <v>5608</v>
      </c>
      <c r="M52" s="86">
        <v>5625</v>
      </c>
    </row>
    <row r="53" spans="2:13" ht="27.75" customHeight="1" thickBot="1">
      <c r="B53" s="1156" t="s">
        <v>37</v>
      </c>
      <c r="C53" s="1157"/>
      <c r="D53" s="90"/>
      <c r="E53" s="1158" t="s">
        <v>38</v>
      </c>
      <c r="F53" s="1158"/>
      <c r="G53" s="1158"/>
      <c r="H53" s="1159"/>
      <c r="I53" s="91">
        <v>-500</v>
      </c>
      <c r="J53" s="92">
        <v>-795</v>
      </c>
      <c r="K53" s="92">
        <v>-302</v>
      </c>
      <c r="L53" s="92">
        <v>-418</v>
      </c>
      <c r="M53" s="93">
        <v>-735</v>
      </c>
    </row>
    <row r="54" spans="2:13" ht="27.75" customHeight="1">
      <c r="B54" s="94" t="s">
        <v>39</v>
      </c>
      <c r="C54" s="95"/>
      <c r="D54" s="95"/>
      <c r="E54" s="96"/>
      <c r="F54" s="96"/>
      <c r="G54" s="96"/>
      <c r="H54" s="96"/>
      <c r="I54" s="97"/>
      <c r="J54" s="97"/>
      <c r="K54" s="97"/>
      <c r="L54" s="97"/>
      <c r="M54" s="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1Nl+gaJkDxIHVdV8FBtAhQNomLPG26ZuxzLNVp4sg0CGjlKNtn8gIAeQ0w5xhb/PhKIRnpO51xJD8hRoUSaYw==" saltValue="ARmoo5zl5KrOt2F8lXkD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8" t="s">
        <v>40</v>
      </c>
    </row>
    <row r="54" spans="2:8" ht="29.25" customHeight="1" thickBot="1">
      <c r="B54" s="99" t="s">
        <v>1</v>
      </c>
      <c r="C54" s="100"/>
      <c r="D54" s="100"/>
      <c r="E54" s="101" t="s">
        <v>2</v>
      </c>
      <c r="F54" s="102" t="s">
        <v>567</v>
      </c>
      <c r="G54" s="102" t="s">
        <v>568</v>
      </c>
      <c r="H54" s="103" t="s">
        <v>569</v>
      </c>
    </row>
    <row r="55" spans="2:8" ht="52.5" customHeight="1">
      <c r="B55" s="104"/>
      <c r="C55" s="1175" t="s">
        <v>41</v>
      </c>
      <c r="D55" s="1175"/>
      <c r="E55" s="1176"/>
      <c r="F55" s="105">
        <v>916</v>
      </c>
      <c r="G55" s="105">
        <v>897</v>
      </c>
      <c r="H55" s="106">
        <v>898</v>
      </c>
    </row>
    <row r="56" spans="2:8" ht="52.5" customHeight="1">
      <c r="B56" s="107"/>
      <c r="C56" s="1177" t="s">
        <v>42</v>
      </c>
      <c r="D56" s="1177"/>
      <c r="E56" s="1178"/>
      <c r="F56" s="108">
        <v>694</v>
      </c>
      <c r="G56" s="108">
        <v>794</v>
      </c>
      <c r="H56" s="109">
        <v>873</v>
      </c>
    </row>
    <row r="57" spans="2:8" ht="53.25" customHeight="1">
      <c r="B57" s="107"/>
      <c r="C57" s="1179" t="s">
        <v>43</v>
      </c>
      <c r="D57" s="1179"/>
      <c r="E57" s="1180"/>
      <c r="F57" s="110">
        <v>813</v>
      </c>
      <c r="G57" s="110">
        <v>836</v>
      </c>
      <c r="H57" s="111">
        <v>926</v>
      </c>
    </row>
    <row r="58" spans="2:8" ht="45.75" customHeight="1">
      <c r="B58" s="112"/>
      <c r="C58" s="1167" t="s">
        <v>594</v>
      </c>
      <c r="D58" s="1168"/>
      <c r="E58" s="1169"/>
      <c r="F58" s="113">
        <v>374</v>
      </c>
      <c r="G58" s="113">
        <v>378</v>
      </c>
      <c r="H58" s="114">
        <v>382</v>
      </c>
    </row>
    <row r="59" spans="2:8" ht="45.75" customHeight="1">
      <c r="B59" s="112"/>
      <c r="C59" s="1167" t="s">
        <v>595</v>
      </c>
      <c r="D59" s="1168"/>
      <c r="E59" s="1169"/>
      <c r="F59" s="113">
        <v>166</v>
      </c>
      <c r="G59" s="113">
        <v>243</v>
      </c>
      <c r="H59" s="114">
        <v>293</v>
      </c>
    </row>
    <row r="60" spans="2:8" ht="45.75" customHeight="1">
      <c r="B60" s="112"/>
      <c r="C60" s="1167" t="s">
        <v>596</v>
      </c>
      <c r="D60" s="1168"/>
      <c r="E60" s="1169"/>
      <c r="F60" s="113">
        <v>86</v>
      </c>
      <c r="G60" s="113">
        <v>82</v>
      </c>
      <c r="H60" s="114">
        <v>78</v>
      </c>
    </row>
    <row r="61" spans="2:8" ht="45.75" customHeight="1">
      <c r="B61" s="112"/>
      <c r="C61" s="1167" t="s">
        <v>597</v>
      </c>
      <c r="D61" s="1168"/>
      <c r="E61" s="1169"/>
      <c r="F61" s="113">
        <v>82</v>
      </c>
      <c r="G61" s="113">
        <v>76</v>
      </c>
      <c r="H61" s="114">
        <v>64</v>
      </c>
    </row>
    <row r="62" spans="2:8" ht="45.75" customHeight="1" thickBot="1">
      <c r="B62" s="115"/>
      <c r="C62" s="1170" t="s">
        <v>598</v>
      </c>
      <c r="D62" s="1171"/>
      <c r="E62" s="1172"/>
      <c r="F62" s="116" t="s">
        <v>599</v>
      </c>
      <c r="G62" s="116" t="s">
        <v>599</v>
      </c>
      <c r="H62" s="117">
        <v>50</v>
      </c>
    </row>
    <row r="63" spans="2:8" ht="52.5" customHeight="1" thickBot="1">
      <c r="B63" s="118"/>
      <c r="C63" s="1173" t="s">
        <v>44</v>
      </c>
      <c r="D63" s="1173"/>
      <c r="E63" s="1174"/>
      <c r="F63" s="119">
        <v>2423</v>
      </c>
      <c r="G63" s="119">
        <v>2527</v>
      </c>
      <c r="H63" s="120">
        <v>2697</v>
      </c>
    </row>
    <row r="64" spans="2:8" ht="15" customHeight="1"/>
    <row r="65" ht="0" hidden="1" customHeight="1"/>
    <row r="66" ht="0" hidden="1" customHeight="1"/>
  </sheetData>
  <sheetProtection algorithmName="SHA-512" hashValue="1lSeO5KBx/C7HEghfJ2RNnU7DzleHImD59smLp+Rj+Ymvz9143zPMB62aUg0AQuZavKc738skz1NvgnwFY5vdg==" saltValue="l5fGUWlxI4DULgNHdYc2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c r="A1" s="330"/>
      <c r="B1" s="331"/>
      <c r="DD1" s="243"/>
      <c r="DE1" s="243"/>
    </row>
    <row r="2" spans="1:143" ht="25.5" customHeight="1">
      <c r="A2" s="332"/>
      <c r="C2" s="332"/>
      <c r="O2" s="332"/>
      <c r="P2" s="332"/>
      <c r="Q2" s="332"/>
      <c r="R2" s="332"/>
      <c r="S2" s="332"/>
      <c r="T2" s="332"/>
      <c r="U2" s="332"/>
      <c r="V2" s="332"/>
      <c r="W2" s="332"/>
      <c r="X2" s="332"/>
      <c r="Y2" s="332"/>
      <c r="Z2" s="332"/>
      <c r="AA2" s="332"/>
      <c r="AB2" s="332"/>
      <c r="AC2" s="332"/>
      <c r="AD2" s="332"/>
      <c r="AE2" s="332"/>
      <c r="AF2" s="332"/>
      <c r="AG2" s="332"/>
      <c r="AH2" s="332"/>
      <c r="AI2" s="332"/>
      <c r="AU2" s="332"/>
      <c r="BG2" s="332"/>
      <c r="BS2" s="332"/>
      <c r="CE2" s="332"/>
      <c r="CQ2" s="332"/>
      <c r="DD2" s="243"/>
      <c r="DE2" s="243"/>
    </row>
    <row r="3" spans="1:143" ht="25.5" customHeight="1">
      <c r="A3" s="332"/>
      <c r="C3" s="332"/>
      <c r="O3" s="332"/>
      <c r="P3" s="332"/>
      <c r="Q3" s="332"/>
      <c r="R3" s="332"/>
      <c r="S3" s="332"/>
      <c r="T3" s="332"/>
      <c r="U3" s="332"/>
      <c r="V3" s="332"/>
      <c r="W3" s="332"/>
      <c r="X3" s="332"/>
      <c r="Y3" s="332"/>
      <c r="Z3" s="332"/>
      <c r="AA3" s="332"/>
      <c r="AB3" s="332"/>
      <c r="AC3" s="332"/>
      <c r="AD3" s="332"/>
      <c r="AE3" s="332"/>
      <c r="AF3" s="332"/>
      <c r="AG3" s="332"/>
      <c r="AH3" s="332"/>
      <c r="AI3" s="332"/>
      <c r="AU3" s="332"/>
      <c r="BG3" s="332"/>
      <c r="BS3" s="332"/>
      <c r="CE3" s="332"/>
      <c r="CQ3" s="332"/>
      <c r="DD3" s="243"/>
      <c r="DE3" s="243"/>
    </row>
    <row r="4" spans="1:143" s="241" customFormat="1">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242"/>
      <c r="DG4" s="242"/>
      <c r="DH4" s="242"/>
      <c r="DI4" s="242"/>
      <c r="DJ4" s="242"/>
      <c r="DK4" s="242"/>
      <c r="DL4" s="242"/>
      <c r="DM4" s="242"/>
      <c r="DN4" s="242"/>
      <c r="DO4" s="242"/>
      <c r="DP4" s="242"/>
      <c r="DQ4" s="242"/>
      <c r="DR4" s="242"/>
      <c r="DS4" s="242"/>
      <c r="DT4" s="242"/>
      <c r="DU4" s="242"/>
      <c r="DV4" s="242"/>
      <c r="DW4" s="242"/>
    </row>
    <row r="5" spans="1:143" s="241" customFormat="1">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242"/>
      <c r="DG5" s="242"/>
      <c r="DH5" s="242"/>
      <c r="DI5" s="242"/>
      <c r="DJ5" s="242"/>
      <c r="DK5" s="242"/>
      <c r="DL5" s="242"/>
      <c r="DM5" s="242"/>
      <c r="DN5" s="242"/>
      <c r="DO5" s="242"/>
      <c r="DP5" s="242"/>
      <c r="DQ5" s="242"/>
      <c r="DR5" s="242"/>
      <c r="DS5" s="242"/>
      <c r="DT5" s="242"/>
      <c r="DU5" s="242"/>
      <c r="DV5" s="242"/>
      <c r="DW5" s="242"/>
    </row>
    <row r="6" spans="1:143" s="241" customForma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242"/>
      <c r="DG6" s="242"/>
      <c r="DH6" s="242"/>
      <c r="DI6" s="242"/>
      <c r="DJ6" s="242"/>
      <c r="DK6" s="242"/>
      <c r="DL6" s="242"/>
      <c r="DM6" s="242"/>
      <c r="DN6" s="242"/>
      <c r="DO6" s="242"/>
      <c r="DP6" s="242"/>
      <c r="DQ6" s="242"/>
      <c r="DR6" s="242"/>
      <c r="DS6" s="242"/>
      <c r="DT6" s="242"/>
      <c r="DU6" s="242"/>
      <c r="DV6" s="242"/>
      <c r="DW6" s="242"/>
    </row>
    <row r="7" spans="1:143" s="241" customFormat="1">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242"/>
      <c r="DG7" s="242"/>
      <c r="DH7" s="242"/>
      <c r="DI7" s="242"/>
      <c r="DJ7" s="242"/>
      <c r="DK7" s="242"/>
      <c r="DL7" s="242"/>
      <c r="DM7" s="242"/>
      <c r="DN7" s="242"/>
      <c r="DO7" s="242"/>
      <c r="DP7" s="242"/>
      <c r="DQ7" s="242"/>
      <c r="DR7" s="242"/>
      <c r="DS7" s="242"/>
      <c r="DT7" s="242"/>
      <c r="DU7" s="242"/>
      <c r="DV7" s="242"/>
      <c r="DW7" s="242"/>
    </row>
    <row r="8" spans="1:143" s="241" customFormat="1">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242"/>
      <c r="DG8" s="242"/>
      <c r="DH8" s="242"/>
      <c r="DI8" s="242"/>
      <c r="DJ8" s="242"/>
      <c r="DK8" s="242"/>
      <c r="DL8" s="242"/>
      <c r="DM8" s="242"/>
      <c r="DN8" s="242"/>
      <c r="DO8" s="242"/>
      <c r="DP8" s="242"/>
      <c r="DQ8" s="242"/>
      <c r="DR8" s="242"/>
      <c r="DS8" s="242"/>
      <c r="DT8" s="242"/>
      <c r="DU8" s="242"/>
      <c r="DV8" s="242"/>
      <c r="DW8" s="242"/>
    </row>
    <row r="9" spans="1:143" s="241" customFormat="1">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242"/>
      <c r="DG9" s="242"/>
      <c r="DH9" s="242"/>
      <c r="DI9" s="242"/>
      <c r="DJ9" s="242"/>
      <c r="DK9" s="242"/>
      <c r="DL9" s="242"/>
      <c r="DM9" s="242"/>
      <c r="DN9" s="242"/>
      <c r="DO9" s="242"/>
      <c r="DP9" s="242"/>
      <c r="DQ9" s="242"/>
      <c r="DR9" s="242"/>
      <c r="DS9" s="242"/>
      <c r="DT9" s="242"/>
      <c r="DU9" s="242"/>
      <c r="DV9" s="242"/>
      <c r="DW9" s="242"/>
    </row>
    <row r="10" spans="1:143" s="241" customFormat="1">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242"/>
      <c r="DG10" s="242"/>
      <c r="DH10" s="242"/>
      <c r="DI10" s="242"/>
      <c r="DJ10" s="242"/>
      <c r="DK10" s="242"/>
      <c r="DL10" s="242"/>
      <c r="DM10" s="242"/>
      <c r="DN10" s="242"/>
      <c r="DO10" s="242"/>
      <c r="DP10" s="242"/>
      <c r="DQ10" s="242"/>
      <c r="DR10" s="242"/>
      <c r="DS10" s="242"/>
      <c r="DT10" s="242"/>
      <c r="DU10" s="242"/>
      <c r="DV10" s="242"/>
      <c r="DW10" s="242"/>
      <c r="EM10" s="241" t="s">
        <v>600</v>
      </c>
    </row>
    <row r="11" spans="1:143" s="241" customFormat="1">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242"/>
      <c r="DG11" s="242"/>
      <c r="DH11" s="242"/>
      <c r="DI11" s="242"/>
      <c r="DJ11" s="242"/>
      <c r="DK11" s="242"/>
      <c r="DL11" s="242"/>
      <c r="DM11" s="242"/>
      <c r="DN11" s="242"/>
      <c r="DO11" s="242"/>
      <c r="DP11" s="242"/>
      <c r="DQ11" s="242"/>
      <c r="DR11" s="242"/>
      <c r="DS11" s="242"/>
      <c r="DT11" s="242"/>
      <c r="DU11" s="242"/>
      <c r="DV11" s="242"/>
      <c r="DW11" s="242"/>
    </row>
    <row r="12" spans="1:143" s="241" customFormat="1">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242"/>
      <c r="DG12" s="242"/>
      <c r="DH12" s="242"/>
      <c r="DI12" s="242"/>
      <c r="DJ12" s="242"/>
      <c r="DK12" s="242"/>
      <c r="DL12" s="242"/>
      <c r="DM12" s="242"/>
      <c r="DN12" s="242"/>
      <c r="DO12" s="242"/>
      <c r="DP12" s="242"/>
      <c r="DQ12" s="242"/>
      <c r="DR12" s="242"/>
      <c r="DS12" s="242"/>
      <c r="DT12" s="242"/>
      <c r="DU12" s="242"/>
      <c r="DV12" s="242"/>
      <c r="DW12" s="242"/>
      <c r="EM12" s="241" t="s">
        <v>600</v>
      </c>
    </row>
    <row r="13" spans="1:143" s="241" customFormat="1">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242"/>
      <c r="DG13" s="242"/>
      <c r="DH13" s="242"/>
      <c r="DI13" s="242"/>
      <c r="DJ13" s="242"/>
      <c r="DK13" s="242"/>
      <c r="DL13" s="242"/>
      <c r="DM13" s="242"/>
      <c r="DN13" s="242"/>
      <c r="DO13" s="242"/>
      <c r="DP13" s="242"/>
      <c r="DQ13" s="242"/>
      <c r="DR13" s="242"/>
      <c r="DS13" s="242"/>
      <c r="DT13" s="242"/>
      <c r="DU13" s="242"/>
      <c r="DV13" s="242"/>
      <c r="DW13" s="242"/>
    </row>
    <row r="14" spans="1:143" s="241" customFormat="1">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242"/>
      <c r="DG14" s="242"/>
      <c r="DH14" s="242"/>
      <c r="DI14" s="242"/>
      <c r="DJ14" s="242"/>
      <c r="DK14" s="242"/>
      <c r="DL14" s="242"/>
      <c r="DM14" s="242"/>
      <c r="DN14" s="242"/>
      <c r="DO14" s="242"/>
      <c r="DP14" s="242"/>
      <c r="DQ14" s="242"/>
      <c r="DR14" s="242"/>
      <c r="DS14" s="242"/>
      <c r="DT14" s="242"/>
      <c r="DU14" s="242"/>
      <c r="DV14" s="242"/>
      <c r="DW14" s="242"/>
    </row>
    <row r="15" spans="1:143" s="241" customFormat="1">
      <c r="A15" s="243"/>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242"/>
      <c r="DG15" s="242"/>
      <c r="DH15" s="242"/>
      <c r="DI15" s="242"/>
      <c r="DJ15" s="242"/>
      <c r="DK15" s="242"/>
      <c r="DL15" s="242"/>
      <c r="DM15" s="242"/>
      <c r="DN15" s="242"/>
      <c r="DO15" s="242"/>
      <c r="DP15" s="242"/>
      <c r="DQ15" s="242"/>
      <c r="DR15" s="242"/>
      <c r="DS15" s="242"/>
      <c r="DT15" s="242"/>
      <c r="DU15" s="242"/>
      <c r="DV15" s="242"/>
      <c r="DW15" s="242"/>
    </row>
    <row r="16" spans="1:143" s="241" customFormat="1">
      <c r="A16" s="243"/>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242"/>
      <c r="DG16" s="242"/>
      <c r="DH16" s="242"/>
      <c r="DI16" s="242"/>
      <c r="DJ16" s="242"/>
      <c r="DK16" s="242"/>
      <c r="DL16" s="242"/>
      <c r="DM16" s="242"/>
      <c r="DN16" s="242"/>
      <c r="DO16" s="242"/>
      <c r="DP16" s="242"/>
      <c r="DQ16" s="242"/>
      <c r="DR16" s="242"/>
      <c r="DS16" s="242"/>
      <c r="DT16" s="242"/>
      <c r="DU16" s="242"/>
      <c r="DV16" s="242"/>
      <c r="DW16" s="242"/>
    </row>
    <row r="17" spans="1:351" s="241" customFormat="1">
      <c r="A17" s="243"/>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242"/>
      <c r="DG17" s="242"/>
      <c r="DH17" s="242"/>
      <c r="DI17" s="242"/>
      <c r="DJ17" s="242"/>
      <c r="DK17" s="242"/>
      <c r="DL17" s="242"/>
      <c r="DM17" s="242"/>
      <c r="DN17" s="242"/>
      <c r="DO17" s="242"/>
      <c r="DP17" s="242"/>
      <c r="DQ17" s="242"/>
      <c r="DR17" s="242"/>
      <c r="DS17" s="242"/>
      <c r="DT17" s="242"/>
      <c r="DU17" s="242"/>
      <c r="DV17" s="242"/>
      <c r="DW17" s="242"/>
    </row>
    <row r="18" spans="1:351" s="241" customFormat="1">
      <c r="A18" s="243"/>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242"/>
      <c r="DG18" s="242"/>
      <c r="DH18" s="242"/>
      <c r="DI18" s="242"/>
      <c r="DJ18" s="242"/>
      <c r="DK18" s="242"/>
      <c r="DL18" s="242"/>
      <c r="DM18" s="242"/>
      <c r="DN18" s="242"/>
      <c r="DO18" s="242"/>
      <c r="DP18" s="242"/>
      <c r="DQ18" s="242"/>
      <c r="DR18" s="242"/>
      <c r="DS18" s="242"/>
      <c r="DT18" s="242"/>
      <c r="DU18" s="242"/>
      <c r="DV18" s="242"/>
      <c r="DW18" s="242"/>
    </row>
    <row r="19" spans="1:351">
      <c r="DD19" s="243"/>
      <c r="DE19" s="243"/>
    </row>
    <row r="20" spans="1:351">
      <c r="DD20" s="243"/>
      <c r="DE20" s="243"/>
    </row>
    <row r="21" spans="1:351" ht="17.25">
      <c r="B21" s="333"/>
      <c r="C21" s="245"/>
      <c r="D21" s="245"/>
      <c r="E21" s="245"/>
      <c r="F21" s="245"/>
      <c r="G21" s="245"/>
      <c r="H21" s="245"/>
      <c r="I21" s="245"/>
      <c r="J21" s="245"/>
      <c r="K21" s="245"/>
      <c r="L21" s="245"/>
      <c r="M21" s="245"/>
      <c r="N21" s="33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34"/>
      <c r="AU21" s="245"/>
      <c r="AV21" s="245"/>
      <c r="AW21" s="245"/>
      <c r="AX21" s="245"/>
      <c r="AY21" s="245"/>
      <c r="AZ21" s="245"/>
      <c r="BA21" s="245"/>
      <c r="BB21" s="245"/>
      <c r="BC21" s="245"/>
      <c r="BD21" s="245"/>
      <c r="BE21" s="245"/>
      <c r="BF21" s="334"/>
      <c r="BG21" s="245"/>
      <c r="BH21" s="245"/>
      <c r="BI21" s="245"/>
      <c r="BJ21" s="245"/>
      <c r="BK21" s="245"/>
      <c r="BL21" s="245"/>
      <c r="BM21" s="245"/>
      <c r="BN21" s="245"/>
      <c r="BO21" s="245"/>
      <c r="BP21" s="245"/>
      <c r="BQ21" s="245"/>
      <c r="BR21" s="334"/>
      <c r="BS21" s="245"/>
      <c r="BT21" s="245"/>
      <c r="BU21" s="245"/>
      <c r="BV21" s="245"/>
      <c r="BW21" s="245"/>
      <c r="BX21" s="245"/>
      <c r="BY21" s="245"/>
      <c r="BZ21" s="245"/>
      <c r="CA21" s="245"/>
      <c r="CB21" s="245"/>
      <c r="CC21" s="245"/>
      <c r="CD21" s="334"/>
      <c r="CE21" s="245"/>
      <c r="CF21" s="245"/>
      <c r="CG21" s="245"/>
      <c r="CH21" s="245"/>
      <c r="CI21" s="245"/>
      <c r="CJ21" s="245"/>
      <c r="CK21" s="245"/>
      <c r="CL21" s="245"/>
      <c r="CM21" s="245"/>
      <c r="CN21" s="245"/>
      <c r="CO21" s="245"/>
      <c r="CP21" s="334"/>
      <c r="CQ21" s="245"/>
      <c r="CR21" s="245"/>
      <c r="CS21" s="245"/>
      <c r="CT21" s="245"/>
      <c r="CU21" s="245"/>
      <c r="CV21" s="245"/>
      <c r="CW21" s="245"/>
      <c r="CX21" s="245"/>
      <c r="CY21" s="245"/>
      <c r="CZ21" s="245"/>
      <c r="DA21" s="245"/>
      <c r="DB21" s="334"/>
      <c r="DC21" s="245"/>
      <c r="DD21" s="246"/>
      <c r="DE21" s="243"/>
      <c r="MM21" s="335"/>
    </row>
    <row r="22" spans="1:351" ht="17.25">
      <c r="B22" s="247"/>
      <c r="MM22" s="335"/>
    </row>
    <row r="23" spans="1:351">
      <c r="B23" s="247"/>
    </row>
    <row r="24" spans="1:351">
      <c r="B24" s="247"/>
    </row>
    <row r="25" spans="1:351">
      <c r="B25" s="247"/>
    </row>
    <row r="26" spans="1:351">
      <c r="B26" s="247"/>
    </row>
    <row r="27" spans="1:351">
      <c r="B27" s="247"/>
    </row>
    <row r="28" spans="1:351">
      <c r="B28" s="247"/>
    </row>
    <row r="29" spans="1:351">
      <c r="B29" s="247"/>
    </row>
    <row r="30" spans="1:351">
      <c r="B30" s="247"/>
    </row>
    <row r="31" spans="1:351">
      <c r="B31" s="247"/>
    </row>
    <row r="32" spans="1:351">
      <c r="B32" s="247"/>
    </row>
    <row r="33" spans="2:109">
      <c r="B33" s="247"/>
    </row>
    <row r="34" spans="2:109">
      <c r="B34" s="247"/>
    </row>
    <row r="35" spans="2:109">
      <c r="B35" s="247"/>
    </row>
    <row r="36" spans="2:109">
      <c r="B36" s="247"/>
    </row>
    <row r="37" spans="2:109">
      <c r="B37" s="247"/>
    </row>
    <row r="38" spans="2:109">
      <c r="B38" s="247"/>
    </row>
    <row r="39" spans="2:109">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c r="B40" s="336"/>
      <c r="DD40" s="336"/>
      <c r="DE40" s="243"/>
    </row>
    <row r="41" spans="2:109" ht="17.25">
      <c r="B41" s="244" t="s">
        <v>601</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c r="B42" s="247"/>
      <c r="G42" s="337"/>
      <c r="I42" s="338"/>
      <c r="J42" s="338"/>
      <c r="K42" s="338"/>
      <c r="AM42" s="337"/>
      <c r="AN42" s="337" t="s">
        <v>602</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c r="B43" s="247"/>
      <c r="AN43" s="1189" t="s">
        <v>613</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c r="B44" s="247"/>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c r="B45" s="247"/>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c r="B46" s="247"/>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c r="B47" s="247"/>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c r="B48" s="247"/>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c r="B49" s="247"/>
      <c r="AN49" s="243" t="s">
        <v>603</v>
      </c>
    </row>
    <row r="50" spans="1:109">
      <c r="B50" s="247"/>
      <c r="G50" s="1181"/>
      <c r="H50" s="1181"/>
      <c r="I50" s="1181"/>
      <c r="J50" s="1181"/>
      <c r="K50" s="340"/>
      <c r="L50" s="340"/>
      <c r="M50" s="341"/>
      <c r="N50" s="341"/>
      <c r="AN50" s="1200"/>
      <c r="AO50" s="1201"/>
      <c r="AP50" s="1201"/>
      <c r="AQ50" s="1201"/>
      <c r="AR50" s="1201"/>
      <c r="AS50" s="1201"/>
      <c r="AT50" s="1201"/>
      <c r="AU50" s="1201"/>
      <c r="AV50" s="1201"/>
      <c r="AW50" s="1201"/>
      <c r="AX50" s="1201"/>
      <c r="AY50" s="1201"/>
      <c r="AZ50" s="1201"/>
      <c r="BA50" s="1201"/>
      <c r="BB50" s="1201"/>
      <c r="BC50" s="1201"/>
      <c r="BD50" s="1201"/>
      <c r="BE50" s="1201"/>
      <c r="BF50" s="1201"/>
      <c r="BG50" s="1201"/>
      <c r="BH50" s="1201"/>
      <c r="BI50" s="1201"/>
      <c r="BJ50" s="1201"/>
      <c r="BK50" s="1201"/>
      <c r="BL50" s="1201"/>
      <c r="BM50" s="1201"/>
      <c r="BN50" s="1201"/>
      <c r="BO50" s="1202"/>
      <c r="BP50" s="1187" t="s">
        <v>565</v>
      </c>
      <c r="BQ50" s="1187"/>
      <c r="BR50" s="1187"/>
      <c r="BS50" s="1187"/>
      <c r="BT50" s="1187"/>
      <c r="BU50" s="1187"/>
      <c r="BV50" s="1187"/>
      <c r="BW50" s="1187"/>
      <c r="BX50" s="1187" t="s">
        <v>566</v>
      </c>
      <c r="BY50" s="1187"/>
      <c r="BZ50" s="1187"/>
      <c r="CA50" s="1187"/>
      <c r="CB50" s="1187"/>
      <c r="CC50" s="1187"/>
      <c r="CD50" s="1187"/>
      <c r="CE50" s="1187"/>
      <c r="CF50" s="1187" t="s">
        <v>567</v>
      </c>
      <c r="CG50" s="1187"/>
      <c r="CH50" s="1187"/>
      <c r="CI50" s="1187"/>
      <c r="CJ50" s="1187"/>
      <c r="CK50" s="1187"/>
      <c r="CL50" s="1187"/>
      <c r="CM50" s="1187"/>
      <c r="CN50" s="1187" t="s">
        <v>568</v>
      </c>
      <c r="CO50" s="1187"/>
      <c r="CP50" s="1187"/>
      <c r="CQ50" s="1187"/>
      <c r="CR50" s="1187"/>
      <c r="CS50" s="1187"/>
      <c r="CT50" s="1187"/>
      <c r="CU50" s="1187"/>
      <c r="CV50" s="1187" t="s">
        <v>569</v>
      </c>
      <c r="CW50" s="1187"/>
      <c r="CX50" s="1187"/>
      <c r="CY50" s="1187"/>
      <c r="CZ50" s="1187"/>
      <c r="DA50" s="1187"/>
      <c r="DB50" s="1187"/>
      <c r="DC50" s="1187"/>
    </row>
    <row r="51" spans="1:109" ht="13.5" customHeight="1">
      <c r="B51" s="247"/>
      <c r="G51" s="1199"/>
      <c r="H51" s="1199"/>
      <c r="I51" s="1203"/>
      <c r="J51" s="1203"/>
      <c r="K51" s="1188"/>
      <c r="L51" s="1188"/>
      <c r="M51" s="1188"/>
      <c r="N51" s="1188"/>
      <c r="AM51" s="339"/>
      <c r="AN51" s="1186" t="s">
        <v>604</v>
      </c>
      <c r="AO51" s="1186"/>
      <c r="AP51" s="1186"/>
      <c r="AQ51" s="1186"/>
      <c r="AR51" s="1186"/>
      <c r="AS51" s="1186"/>
      <c r="AT51" s="1186"/>
      <c r="AU51" s="1186"/>
      <c r="AV51" s="1186"/>
      <c r="AW51" s="1186"/>
      <c r="AX51" s="1186"/>
      <c r="AY51" s="1186"/>
      <c r="AZ51" s="1186"/>
      <c r="BA51" s="1186"/>
      <c r="BB51" s="1186" t="s">
        <v>605</v>
      </c>
      <c r="BC51" s="1186"/>
      <c r="BD51" s="1186"/>
      <c r="BE51" s="1186"/>
      <c r="BF51" s="1186"/>
      <c r="BG51" s="1186"/>
      <c r="BH51" s="1186"/>
      <c r="BI51" s="1186"/>
      <c r="BJ51" s="1186"/>
      <c r="BK51" s="1186"/>
      <c r="BL51" s="1186"/>
      <c r="BM51" s="1186"/>
      <c r="BN51" s="1186"/>
      <c r="BO51" s="1186"/>
      <c r="BP51" s="1198"/>
      <c r="BQ51" s="1183"/>
      <c r="BR51" s="1183"/>
      <c r="BS51" s="1183"/>
      <c r="BT51" s="1183"/>
      <c r="BU51" s="1183"/>
      <c r="BV51" s="1183"/>
      <c r="BW51" s="1183"/>
      <c r="BX51" s="1198"/>
      <c r="BY51" s="1183"/>
      <c r="BZ51" s="1183"/>
      <c r="CA51" s="1183"/>
      <c r="CB51" s="1183"/>
      <c r="CC51" s="1183"/>
      <c r="CD51" s="1183"/>
      <c r="CE51" s="1183"/>
      <c r="CF51" s="1198"/>
      <c r="CG51" s="1183"/>
      <c r="CH51" s="1183"/>
      <c r="CI51" s="1183"/>
      <c r="CJ51" s="1183"/>
      <c r="CK51" s="1183"/>
      <c r="CL51" s="1183"/>
      <c r="CM51" s="1183"/>
      <c r="CN51" s="1183"/>
      <c r="CO51" s="1183"/>
      <c r="CP51" s="1183"/>
      <c r="CQ51" s="1183"/>
      <c r="CR51" s="1183"/>
      <c r="CS51" s="1183"/>
      <c r="CT51" s="1183"/>
      <c r="CU51" s="1183"/>
      <c r="CV51" s="1198"/>
      <c r="CW51" s="1183"/>
      <c r="CX51" s="1183"/>
      <c r="CY51" s="1183"/>
      <c r="CZ51" s="1183"/>
      <c r="DA51" s="1183"/>
      <c r="DB51" s="1183"/>
      <c r="DC51" s="1183"/>
    </row>
    <row r="52" spans="1:109">
      <c r="B52" s="247"/>
      <c r="G52" s="1199"/>
      <c r="H52" s="1199"/>
      <c r="I52" s="1203"/>
      <c r="J52" s="1203"/>
      <c r="K52" s="1188"/>
      <c r="L52" s="1188"/>
      <c r="M52" s="1188"/>
      <c r="N52" s="1188"/>
      <c r="AM52" s="339"/>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c r="A53" s="338"/>
      <c r="B53" s="247"/>
      <c r="G53" s="1199"/>
      <c r="H53" s="1199"/>
      <c r="I53" s="1181"/>
      <c r="J53" s="1181"/>
      <c r="K53" s="1188"/>
      <c r="L53" s="1188"/>
      <c r="M53" s="1188"/>
      <c r="N53" s="1188"/>
      <c r="AM53" s="339"/>
      <c r="AN53" s="1186"/>
      <c r="AO53" s="1186"/>
      <c r="AP53" s="1186"/>
      <c r="AQ53" s="1186"/>
      <c r="AR53" s="1186"/>
      <c r="AS53" s="1186"/>
      <c r="AT53" s="1186"/>
      <c r="AU53" s="1186"/>
      <c r="AV53" s="1186"/>
      <c r="AW53" s="1186"/>
      <c r="AX53" s="1186"/>
      <c r="AY53" s="1186"/>
      <c r="AZ53" s="1186"/>
      <c r="BA53" s="1186"/>
      <c r="BB53" s="1186" t="s">
        <v>606</v>
      </c>
      <c r="BC53" s="1186"/>
      <c r="BD53" s="1186"/>
      <c r="BE53" s="1186"/>
      <c r="BF53" s="1186"/>
      <c r="BG53" s="1186"/>
      <c r="BH53" s="1186"/>
      <c r="BI53" s="1186"/>
      <c r="BJ53" s="1186"/>
      <c r="BK53" s="1186"/>
      <c r="BL53" s="1186"/>
      <c r="BM53" s="1186"/>
      <c r="BN53" s="1186"/>
      <c r="BO53" s="1186"/>
      <c r="BP53" s="1198"/>
      <c r="BQ53" s="1183"/>
      <c r="BR53" s="1183"/>
      <c r="BS53" s="1183"/>
      <c r="BT53" s="1183"/>
      <c r="BU53" s="1183"/>
      <c r="BV53" s="1183"/>
      <c r="BW53" s="1183"/>
      <c r="BX53" s="1198"/>
      <c r="BY53" s="1183"/>
      <c r="BZ53" s="1183"/>
      <c r="CA53" s="1183"/>
      <c r="CB53" s="1183"/>
      <c r="CC53" s="1183"/>
      <c r="CD53" s="1183"/>
      <c r="CE53" s="1183"/>
      <c r="CF53" s="1198"/>
      <c r="CG53" s="1183"/>
      <c r="CH53" s="1183"/>
      <c r="CI53" s="1183"/>
      <c r="CJ53" s="1183"/>
      <c r="CK53" s="1183"/>
      <c r="CL53" s="1183"/>
      <c r="CM53" s="1183"/>
      <c r="CN53" s="1183">
        <v>52.1</v>
      </c>
      <c r="CO53" s="1183"/>
      <c r="CP53" s="1183"/>
      <c r="CQ53" s="1183"/>
      <c r="CR53" s="1183"/>
      <c r="CS53" s="1183"/>
      <c r="CT53" s="1183"/>
      <c r="CU53" s="1183"/>
      <c r="CV53" s="1198"/>
      <c r="CW53" s="1183"/>
      <c r="CX53" s="1183"/>
      <c r="CY53" s="1183"/>
      <c r="CZ53" s="1183"/>
      <c r="DA53" s="1183"/>
      <c r="DB53" s="1183"/>
      <c r="DC53" s="1183"/>
    </row>
    <row r="54" spans="1:109">
      <c r="A54" s="338"/>
      <c r="B54" s="247"/>
      <c r="G54" s="1199"/>
      <c r="H54" s="1199"/>
      <c r="I54" s="1181"/>
      <c r="J54" s="1181"/>
      <c r="K54" s="1188"/>
      <c r="L54" s="1188"/>
      <c r="M54" s="1188"/>
      <c r="N54" s="1188"/>
      <c r="AM54" s="339"/>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c r="A55" s="338"/>
      <c r="B55" s="247"/>
      <c r="G55" s="1181"/>
      <c r="H55" s="1181"/>
      <c r="I55" s="1181"/>
      <c r="J55" s="1181"/>
      <c r="K55" s="1188"/>
      <c r="L55" s="1188"/>
      <c r="M55" s="1188"/>
      <c r="N55" s="1188"/>
      <c r="AN55" s="1187" t="s">
        <v>607</v>
      </c>
      <c r="AO55" s="1187"/>
      <c r="AP55" s="1187"/>
      <c r="AQ55" s="1187"/>
      <c r="AR55" s="1187"/>
      <c r="AS55" s="1187"/>
      <c r="AT55" s="1187"/>
      <c r="AU55" s="1187"/>
      <c r="AV55" s="1187"/>
      <c r="AW55" s="1187"/>
      <c r="AX55" s="1187"/>
      <c r="AY55" s="1187"/>
      <c r="AZ55" s="1187"/>
      <c r="BA55" s="1187"/>
      <c r="BB55" s="1186" t="s">
        <v>608</v>
      </c>
      <c r="BC55" s="1186"/>
      <c r="BD55" s="1186"/>
      <c r="BE55" s="1186"/>
      <c r="BF55" s="1186"/>
      <c r="BG55" s="1186"/>
      <c r="BH55" s="1186"/>
      <c r="BI55" s="1186"/>
      <c r="BJ55" s="1186"/>
      <c r="BK55" s="1186"/>
      <c r="BL55" s="1186"/>
      <c r="BM55" s="1186"/>
      <c r="BN55" s="1186"/>
      <c r="BO55" s="1186"/>
      <c r="BP55" s="1198"/>
      <c r="BQ55" s="1183"/>
      <c r="BR55" s="1183"/>
      <c r="BS55" s="1183"/>
      <c r="BT55" s="1183"/>
      <c r="BU55" s="1183"/>
      <c r="BV55" s="1183"/>
      <c r="BW55" s="1183"/>
      <c r="BX55" s="1198"/>
      <c r="BY55" s="1183"/>
      <c r="BZ55" s="1183"/>
      <c r="CA55" s="1183"/>
      <c r="CB55" s="1183"/>
      <c r="CC55" s="1183"/>
      <c r="CD55" s="1183"/>
      <c r="CE55" s="1183"/>
      <c r="CF55" s="1198"/>
      <c r="CG55" s="1183"/>
      <c r="CH55" s="1183"/>
      <c r="CI55" s="1183"/>
      <c r="CJ55" s="1183"/>
      <c r="CK55" s="1183"/>
      <c r="CL55" s="1183"/>
      <c r="CM55" s="1183"/>
      <c r="CN55" s="1183">
        <v>25.4</v>
      </c>
      <c r="CO55" s="1183"/>
      <c r="CP55" s="1183"/>
      <c r="CQ55" s="1183"/>
      <c r="CR55" s="1183"/>
      <c r="CS55" s="1183"/>
      <c r="CT55" s="1183"/>
      <c r="CU55" s="1183"/>
      <c r="CV55" s="1198"/>
      <c r="CW55" s="1183"/>
      <c r="CX55" s="1183"/>
      <c r="CY55" s="1183"/>
      <c r="CZ55" s="1183"/>
      <c r="DA55" s="1183"/>
      <c r="DB55" s="1183"/>
      <c r="DC55" s="1183"/>
    </row>
    <row r="56" spans="1:109">
      <c r="A56" s="338"/>
      <c r="B56" s="247"/>
      <c r="G56" s="1181"/>
      <c r="H56" s="1181"/>
      <c r="I56" s="1181"/>
      <c r="J56" s="1181"/>
      <c r="K56" s="1188"/>
      <c r="L56" s="1188"/>
      <c r="M56" s="1188"/>
      <c r="N56" s="1188"/>
      <c r="AN56" s="1187"/>
      <c r="AO56" s="1187"/>
      <c r="AP56" s="1187"/>
      <c r="AQ56" s="1187"/>
      <c r="AR56" s="1187"/>
      <c r="AS56" s="1187"/>
      <c r="AT56" s="1187"/>
      <c r="AU56" s="1187"/>
      <c r="AV56" s="1187"/>
      <c r="AW56" s="1187"/>
      <c r="AX56" s="1187"/>
      <c r="AY56" s="1187"/>
      <c r="AZ56" s="1187"/>
      <c r="BA56" s="1187"/>
      <c r="BB56" s="1186"/>
      <c r="BC56" s="1186"/>
      <c r="BD56" s="1186"/>
      <c r="BE56" s="1186"/>
      <c r="BF56" s="1186"/>
      <c r="BG56" s="1186"/>
      <c r="BH56" s="1186"/>
      <c r="BI56" s="1186"/>
      <c r="BJ56" s="1186"/>
      <c r="BK56" s="1186"/>
      <c r="BL56" s="1186"/>
      <c r="BM56" s="1186"/>
      <c r="BN56" s="1186"/>
      <c r="BO56" s="1186"/>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338" customFormat="1">
      <c r="B57" s="342"/>
      <c r="G57" s="1181"/>
      <c r="H57" s="1181"/>
      <c r="I57" s="1184"/>
      <c r="J57" s="1184"/>
      <c r="K57" s="1188"/>
      <c r="L57" s="1188"/>
      <c r="M57" s="1188"/>
      <c r="N57" s="1188"/>
      <c r="AM57" s="243"/>
      <c r="AN57" s="1187"/>
      <c r="AO57" s="1187"/>
      <c r="AP57" s="1187"/>
      <c r="AQ57" s="1187"/>
      <c r="AR57" s="1187"/>
      <c r="AS57" s="1187"/>
      <c r="AT57" s="1187"/>
      <c r="AU57" s="1187"/>
      <c r="AV57" s="1187"/>
      <c r="AW57" s="1187"/>
      <c r="AX57" s="1187"/>
      <c r="AY57" s="1187"/>
      <c r="AZ57" s="1187"/>
      <c r="BA57" s="1187"/>
      <c r="BB57" s="1186" t="s">
        <v>606</v>
      </c>
      <c r="BC57" s="1186"/>
      <c r="BD57" s="1186"/>
      <c r="BE57" s="1186"/>
      <c r="BF57" s="1186"/>
      <c r="BG57" s="1186"/>
      <c r="BH57" s="1186"/>
      <c r="BI57" s="1186"/>
      <c r="BJ57" s="1186"/>
      <c r="BK57" s="1186"/>
      <c r="BL57" s="1186"/>
      <c r="BM57" s="1186"/>
      <c r="BN57" s="1186"/>
      <c r="BO57" s="1186"/>
      <c r="BP57" s="1198"/>
      <c r="BQ57" s="1183"/>
      <c r="BR57" s="1183"/>
      <c r="BS57" s="1183"/>
      <c r="BT57" s="1183"/>
      <c r="BU57" s="1183"/>
      <c r="BV57" s="1183"/>
      <c r="BW57" s="1183"/>
      <c r="BX57" s="1198"/>
      <c r="BY57" s="1183"/>
      <c r="BZ57" s="1183"/>
      <c r="CA57" s="1183"/>
      <c r="CB57" s="1183"/>
      <c r="CC57" s="1183"/>
      <c r="CD57" s="1183"/>
      <c r="CE57" s="1183"/>
      <c r="CF57" s="1198"/>
      <c r="CG57" s="1183"/>
      <c r="CH57" s="1183"/>
      <c r="CI57" s="1183"/>
      <c r="CJ57" s="1183"/>
      <c r="CK57" s="1183"/>
      <c r="CL57" s="1183"/>
      <c r="CM57" s="1183"/>
      <c r="CN57" s="1183">
        <v>58.7</v>
      </c>
      <c r="CO57" s="1183"/>
      <c r="CP57" s="1183"/>
      <c r="CQ57" s="1183"/>
      <c r="CR57" s="1183"/>
      <c r="CS57" s="1183"/>
      <c r="CT57" s="1183"/>
      <c r="CU57" s="1183"/>
      <c r="CV57" s="1198"/>
      <c r="CW57" s="1183"/>
      <c r="CX57" s="1183"/>
      <c r="CY57" s="1183"/>
      <c r="CZ57" s="1183"/>
      <c r="DA57" s="1183"/>
      <c r="DB57" s="1183"/>
      <c r="DC57" s="1183"/>
      <c r="DD57" s="343"/>
      <c r="DE57" s="342"/>
    </row>
    <row r="58" spans="1:109" s="338" customFormat="1">
      <c r="A58" s="243"/>
      <c r="B58" s="342"/>
      <c r="G58" s="1181"/>
      <c r="H58" s="1181"/>
      <c r="I58" s="1184"/>
      <c r="J58" s="1184"/>
      <c r="K58" s="1188"/>
      <c r="L58" s="1188"/>
      <c r="M58" s="1188"/>
      <c r="N58" s="1188"/>
      <c r="AM58" s="243"/>
      <c r="AN58" s="1187"/>
      <c r="AO58" s="1187"/>
      <c r="AP58" s="1187"/>
      <c r="AQ58" s="1187"/>
      <c r="AR58" s="1187"/>
      <c r="AS58" s="1187"/>
      <c r="AT58" s="1187"/>
      <c r="AU58" s="1187"/>
      <c r="AV58" s="1187"/>
      <c r="AW58" s="1187"/>
      <c r="AX58" s="1187"/>
      <c r="AY58" s="1187"/>
      <c r="AZ58" s="1187"/>
      <c r="BA58" s="1187"/>
      <c r="BB58" s="1186"/>
      <c r="BC58" s="1186"/>
      <c r="BD58" s="1186"/>
      <c r="BE58" s="1186"/>
      <c r="BF58" s="1186"/>
      <c r="BG58" s="1186"/>
      <c r="BH58" s="1186"/>
      <c r="BI58" s="1186"/>
      <c r="BJ58" s="1186"/>
      <c r="BK58" s="1186"/>
      <c r="BL58" s="1186"/>
      <c r="BM58" s="1186"/>
      <c r="BN58" s="1186"/>
      <c r="BO58" s="1186"/>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343"/>
      <c r="DE58" s="342"/>
    </row>
    <row r="59" spans="1:109" s="338" customFormat="1">
      <c r="A59" s="24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c r="A60" s="24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c r="A61" s="24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243"/>
    </row>
    <row r="63" spans="1:109" ht="17.25">
      <c r="B63" s="300" t="s">
        <v>609</v>
      </c>
    </row>
    <row r="64" spans="1:109">
      <c r="B64" s="247"/>
      <c r="G64" s="337"/>
      <c r="I64" s="349"/>
      <c r="J64" s="349"/>
      <c r="K64" s="349"/>
      <c r="L64" s="349"/>
      <c r="M64" s="349"/>
      <c r="N64" s="350"/>
      <c r="AM64" s="337"/>
      <c r="AN64" s="337" t="s">
        <v>602</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c r="B65" s="247"/>
      <c r="AN65" s="1189" t="s">
        <v>614</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c r="B66" s="247"/>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c r="B67" s="247"/>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c r="B68" s="247"/>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c r="B69" s="247"/>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c r="B70" s="247"/>
      <c r="H70" s="351"/>
      <c r="I70" s="351"/>
      <c r="J70" s="352"/>
      <c r="K70" s="352"/>
      <c r="L70" s="353"/>
      <c r="M70" s="352"/>
      <c r="N70" s="353"/>
      <c r="AN70" s="339"/>
      <c r="AO70" s="339"/>
      <c r="AP70" s="339"/>
      <c r="AZ70" s="339"/>
      <c r="BA70" s="339"/>
      <c r="BB70" s="339"/>
      <c r="BL70" s="339"/>
      <c r="BM70" s="339"/>
      <c r="BN70" s="339"/>
      <c r="BX70" s="339"/>
      <c r="BY70" s="339"/>
      <c r="BZ70" s="339"/>
      <c r="CJ70" s="339"/>
      <c r="CK70" s="339"/>
      <c r="CL70" s="339"/>
      <c r="CV70" s="339"/>
      <c r="CW70" s="339"/>
      <c r="CX70" s="339"/>
    </row>
    <row r="71" spans="2:107">
      <c r="B71" s="247"/>
      <c r="G71" s="354"/>
      <c r="I71" s="355"/>
      <c r="J71" s="352"/>
      <c r="K71" s="352"/>
      <c r="L71" s="353"/>
      <c r="M71" s="352"/>
      <c r="N71" s="353"/>
      <c r="AM71" s="354"/>
      <c r="AN71" s="243" t="s">
        <v>603</v>
      </c>
    </row>
    <row r="72" spans="2:107">
      <c r="B72" s="247"/>
      <c r="G72" s="1181"/>
      <c r="H72" s="1181"/>
      <c r="I72" s="1181"/>
      <c r="J72" s="1181"/>
      <c r="K72" s="340"/>
      <c r="L72" s="340"/>
      <c r="M72" s="341"/>
      <c r="N72" s="341"/>
      <c r="AN72" s="1200"/>
      <c r="AO72" s="1201"/>
      <c r="AP72" s="1201"/>
      <c r="AQ72" s="1201"/>
      <c r="AR72" s="1201"/>
      <c r="AS72" s="1201"/>
      <c r="AT72" s="1201"/>
      <c r="AU72" s="1201"/>
      <c r="AV72" s="1201"/>
      <c r="AW72" s="1201"/>
      <c r="AX72" s="1201"/>
      <c r="AY72" s="1201"/>
      <c r="AZ72" s="1201"/>
      <c r="BA72" s="1201"/>
      <c r="BB72" s="1201"/>
      <c r="BC72" s="1201"/>
      <c r="BD72" s="1201"/>
      <c r="BE72" s="1201"/>
      <c r="BF72" s="1201"/>
      <c r="BG72" s="1201"/>
      <c r="BH72" s="1201"/>
      <c r="BI72" s="1201"/>
      <c r="BJ72" s="1201"/>
      <c r="BK72" s="1201"/>
      <c r="BL72" s="1201"/>
      <c r="BM72" s="1201"/>
      <c r="BN72" s="1201"/>
      <c r="BO72" s="1202"/>
      <c r="BP72" s="1187" t="s">
        <v>565</v>
      </c>
      <c r="BQ72" s="1187"/>
      <c r="BR72" s="1187"/>
      <c r="BS72" s="1187"/>
      <c r="BT72" s="1187"/>
      <c r="BU72" s="1187"/>
      <c r="BV72" s="1187"/>
      <c r="BW72" s="1187"/>
      <c r="BX72" s="1187" t="s">
        <v>566</v>
      </c>
      <c r="BY72" s="1187"/>
      <c r="BZ72" s="1187"/>
      <c r="CA72" s="1187"/>
      <c r="CB72" s="1187"/>
      <c r="CC72" s="1187"/>
      <c r="CD72" s="1187"/>
      <c r="CE72" s="1187"/>
      <c r="CF72" s="1187" t="s">
        <v>567</v>
      </c>
      <c r="CG72" s="1187"/>
      <c r="CH72" s="1187"/>
      <c r="CI72" s="1187"/>
      <c r="CJ72" s="1187"/>
      <c r="CK72" s="1187"/>
      <c r="CL72" s="1187"/>
      <c r="CM72" s="1187"/>
      <c r="CN72" s="1187" t="s">
        <v>568</v>
      </c>
      <c r="CO72" s="1187"/>
      <c r="CP72" s="1187"/>
      <c r="CQ72" s="1187"/>
      <c r="CR72" s="1187"/>
      <c r="CS72" s="1187"/>
      <c r="CT72" s="1187"/>
      <c r="CU72" s="1187"/>
      <c r="CV72" s="1187" t="s">
        <v>569</v>
      </c>
      <c r="CW72" s="1187"/>
      <c r="CX72" s="1187"/>
      <c r="CY72" s="1187"/>
      <c r="CZ72" s="1187"/>
      <c r="DA72" s="1187"/>
      <c r="DB72" s="1187"/>
      <c r="DC72" s="1187"/>
    </row>
    <row r="73" spans="2:107">
      <c r="B73" s="247"/>
      <c r="G73" s="1199"/>
      <c r="H73" s="1199"/>
      <c r="I73" s="1199"/>
      <c r="J73" s="1199"/>
      <c r="K73" s="1182"/>
      <c r="L73" s="1182"/>
      <c r="M73" s="1182"/>
      <c r="N73" s="1182"/>
      <c r="AM73" s="339"/>
      <c r="AN73" s="1186" t="s">
        <v>604</v>
      </c>
      <c r="AO73" s="1186"/>
      <c r="AP73" s="1186"/>
      <c r="AQ73" s="1186"/>
      <c r="AR73" s="1186"/>
      <c r="AS73" s="1186"/>
      <c r="AT73" s="1186"/>
      <c r="AU73" s="1186"/>
      <c r="AV73" s="1186"/>
      <c r="AW73" s="1186"/>
      <c r="AX73" s="1186"/>
      <c r="AY73" s="1186"/>
      <c r="AZ73" s="1186"/>
      <c r="BA73" s="1186"/>
      <c r="BB73" s="1186" t="s">
        <v>608</v>
      </c>
      <c r="BC73" s="1186"/>
      <c r="BD73" s="1186"/>
      <c r="BE73" s="1186"/>
      <c r="BF73" s="1186"/>
      <c r="BG73" s="1186"/>
      <c r="BH73" s="1186"/>
      <c r="BI73" s="1186"/>
      <c r="BJ73" s="1186"/>
      <c r="BK73" s="1186"/>
      <c r="BL73" s="1186"/>
      <c r="BM73" s="1186"/>
      <c r="BN73" s="1186"/>
      <c r="BO73" s="1186"/>
      <c r="BP73" s="1183"/>
      <c r="BQ73" s="1183"/>
      <c r="BR73" s="1183"/>
      <c r="BS73" s="1183"/>
      <c r="BT73" s="1183"/>
      <c r="BU73" s="1183"/>
      <c r="BV73" s="1183"/>
      <c r="BW73" s="1183"/>
      <c r="BX73" s="1183"/>
      <c r="BY73" s="1183"/>
      <c r="BZ73" s="1183"/>
      <c r="CA73" s="1183"/>
      <c r="CB73" s="1183"/>
      <c r="CC73" s="1183"/>
      <c r="CD73" s="1183"/>
      <c r="CE73" s="1183"/>
      <c r="CF73" s="1183"/>
      <c r="CG73" s="1183"/>
      <c r="CH73" s="1183"/>
      <c r="CI73" s="1183"/>
      <c r="CJ73" s="1183"/>
      <c r="CK73" s="1183"/>
      <c r="CL73" s="1183"/>
      <c r="CM73" s="1183"/>
      <c r="CN73" s="1183"/>
      <c r="CO73" s="1183"/>
      <c r="CP73" s="1183"/>
      <c r="CQ73" s="1183"/>
      <c r="CR73" s="1183"/>
      <c r="CS73" s="1183"/>
      <c r="CT73" s="1183"/>
      <c r="CU73" s="1183"/>
      <c r="CV73" s="1183"/>
      <c r="CW73" s="1183"/>
      <c r="CX73" s="1183"/>
      <c r="CY73" s="1183"/>
      <c r="CZ73" s="1183"/>
      <c r="DA73" s="1183"/>
      <c r="DB73" s="1183"/>
      <c r="DC73" s="1183"/>
    </row>
    <row r="74" spans="2:107">
      <c r="B74" s="247"/>
      <c r="G74" s="1199"/>
      <c r="H74" s="1199"/>
      <c r="I74" s="1199"/>
      <c r="J74" s="1199"/>
      <c r="K74" s="1182"/>
      <c r="L74" s="1182"/>
      <c r="M74" s="1182"/>
      <c r="N74" s="1182"/>
      <c r="AM74" s="339"/>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c r="B75" s="247"/>
      <c r="G75" s="1199"/>
      <c r="H75" s="1199"/>
      <c r="I75" s="1181"/>
      <c r="J75" s="1181"/>
      <c r="K75" s="1188"/>
      <c r="L75" s="1188"/>
      <c r="M75" s="1188"/>
      <c r="N75" s="1188"/>
      <c r="AM75" s="339"/>
      <c r="AN75" s="1186"/>
      <c r="AO75" s="1186"/>
      <c r="AP75" s="1186"/>
      <c r="AQ75" s="1186"/>
      <c r="AR75" s="1186"/>
      <c r="AS75" s="1186"/>
      <c r="AT75" s="1186"/>
      <c r="AU75" s="1186"/>
      <c r="AV75" s="1186"/>
      <c r="AW75" s="1186"/>
      <c r="AX75" s="1186"/>
      <c r="AY75" s="1186"/>
      <c r="AZ75" s="1186"/>
      <c r="BA75" s="1186"/>
      <c r="BB75" s="1186" t="s">
        <v>610</v>
      </c>
      <c r="BC75" s="1186"/>
      <c r="BD75" s="1186"/>
      <c r="BE75" s="1186"/>
      <c r="BF75" s="1186"/>
      <c r="BG75" s="1186"/>
      <c r="BH75" s="1186"/>
      <c r="BI75" s="1186"/>
      <c r="BJ75" s="1186"/>
      <c r="BK75" s="1186"/>
      <c r="BL75" s="1186"/>
      <c r="BM75" s="1186"/>
      <c r="BN75" s="1186"/>
      <c r="BO75" s="1186"/>
      <c r="BP75" s="1183">
        <v>12.2</v>
      </c>
      <c r="BQ75" s="1183"/>
      <c r="BR75" s="1183"/>
      <c r="BS75" s="1183"/>
      <c r="BT75" s="1183"/>
      <c r="BU75" s="1183"/>
      <c r="BV75" s="1183"/>
      <c r="BW75" s="1183"/>
      <c r="BX75" s="1183">
        <v>11.2</v>
      </c>
      <c r="BY75" s="1183"/>
      <c r="BZ75" s="1183"/>
      <c r="CA75" s="1183"/>
      <c r="CB75" s="1183"/>
      <c r="CC75" s="1183"/>
      <c r="CD75" s="1183"/>
      <c r="CE75" s="1183"/>
      <c r="CF75" s="1183">
        <v>10.1</v>
      </c>
      <c r="CG75" s="1183"/>
      <c r="CH75" s="1183"/>
      <c r="CI75" s="1183"/>
      <c r="CJ75" s="1183"/>
      <c r="CK75" s="1183"/>
      <c r="CL75" s="1183"/>
      <c r="CM75" s="1183"/>
      <c r="CN75" s="1183">
        <v>9</v>
      </c>
      <c r="CO75" s="1183"/>
      <c r="CP75" s="1183"/>
      <c r="CQ75" s="1183"/>
      <c r="CR75" s="1183"/>
      <c r="CS75" s="1183"/>
      <c r="CT75" s="1183"/>
      <c r="CU75" s="1183"/>
      <c r="CV75" s="1183">
        <v>9.4</v>
      </c>
      <c r="CW75" s="1183"/>
      <c r="CX75" s="1183"/>
      <c r="CY75" s="1183"/>
      <c r="CZ75" s="1183"/>
      <c r="DA75" s="1183"/>
      <c r="DB75" s="1183"/>
      <c r="DC75" s="1183"/>
    </row>
    <row r="76" spans="2:107">
      <c r="B76" s="247"/>
      <c r="G76" s="1199"/>
      <c r="H76" s="1199"/>
      <c r="I76" s="1181"/>
      <c r="J76" s="1181"/>
      <c r="K76" s="1188"/>
      <c r="L76" s="1188"/>
      <c r="M76" s="1188"/>
      <c r="N76" s="1188"/>
      <c r="AM76" s="339"/>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c r="B77" s="247"/>
      <c r="G77" s="1181"/>
      <c r="H77" s="1181"/>
      <c r="I77" s="1181"/>
      <c r="J77" s="1181"/>
      <c r="K77" s="1182"/>
      <c r="L77" s="1182"/>
      <c r="M77" s="1182"/>
      <c r="N77" s="1182"/>
      <c r="AN77" s="1187" t="s">
        <v>607</v>
      </c>
      <c r="AO77" s="1187"/>
      <c r="AP77" s="1187"/>
      <c r="AQ77" s="1187"/>
      <c r="AR77" s="1187"/>
      <c r="AS77" s="1187"/>
      <c r="AT77" s="1187"/>
      <c r="AU77" s="1187"/>
      <c r="AV77" s="1187"/>
      <c r="AW77" s="1187"/>
      <c r="AX77" s="1187"/>
      <c r="AY77" s="1187"/>
      <c r="AZ77" s="1187"/>
      <c r="BA77" s="1187"/>
      <c r="BB77" s="1186" t="s">
        <v>608</v>
      </c>
      <c r="BC77" s="1186"/>
      <c r="BD77" s="1186"/>
      <c r="BE77" s="1186"/>
      <c r="BF77" s="1186"/>
      <c r="BG77" s="1186"/>
      <c r="BH77" s="1186"/>
      <c r="BI77" s="1186"/>
      <c r="BJ77" s="1186"/>
      <c r="BK77" s="1186"/>
      <c r="BL77" s="1186"/>
      <c r="BM77" s="1186"/>
      <c r="BN77" s="1186"/>
      <c r="BO77" s="1186"/>
      <c r="BP77" s="1183">
        <v>20.5</v>
      </c>
      <c r="BQ77" s="1183"/>
      <c r="BR77" s="1183"/>
      <c r="BS77" s="1183"/>
      <c r="BT77" s="1183"/>
      <c r="BU77" s="1183"/>
      <c r="BV77" s="1183"/>
      <c r="BW77" s="1183"/>
      <c r="BX77" s="1183">
        <v>17.899999999999999</v>
      </c>
      <c r="BY77" s="1183"/>
      <c r="BZ77" s="1183"/>
      <c r="CA77" s="1183"/>
      <c r="CB77" s="1183"/>
      <c r="CC77" s="1183"/>
      <c r="CD77" s="1183"/>
      <c r="CE77" s="1183"/>
      <c r="CF77" s="1183">
        <v>27</v>
      </c>
      <c r="CG77" s="1183"/>
      <c r="CH77" s="1183"/>
      <c r="CI77" s="1183"/>
      <c r="CJ77" s="1183"/>
      <c r="CK77" s="1183"/>
      <c r="CL77" s="1183"/>
      <c r="CM77" s="1183"/>
      <c r="CN77" s="1183">
        <v>25.4</v>
      </c>
      <c r="CO77" s="1183"/>
      <c r="CP77" s="1183"/>
      <c r="CQ77" s="1183"/>
      <c r="CR77" s="1183"/>
      <c r="CS77" s="1183"/>
      <c r="CT77" s="1183"/>
      <c r="CU77" s="1183"/>
      <c r="CV77" s="1183">
        <v>23.4</v>
      </c>
      <c r="CW77" s="1183"/>
      <c r="CX77" s="1183"/>
      <c r="CY77" s="1183"/>
      <c r="CZ77" s="1183"/>
      <c r="DA77" s="1183"/>
      <c r="DB77" s="1183"/>
      <c r="DC77" s="1183"/>
    </row>
    <row r="78" spans="2:107">
      <c r="B78" s="247"/>
      <c r="G78" s="1181"/>
      <c r="H78" s="1181"/>
      <c r="I78" s="1181"/>
      <c r="J78" s="1181"/>
      <c r="K78" s="1182"/>
      <c r="L78" s="1182"/>
      <c r="M78" s="1182"/>
      <c r="N78" s="1182"/>
      <c r="AN78" s="1187"/>
      <c r="AO78" s="1187"/>
      <c r="AP78" s="1187"/>
      <c r="AQ78" s="1187"/>
      <c r="AR78" s="1187"/>
      <c r="AS78" s="1187"/>
      <c r="AT78" s="1187"/>
      <c r="AU78" s="1187"/>
      <c r="AV78" s="1187"/>
      <c r="AW78" s="1187"/>
      <c r="AX78" s="1187"/>
      <c r="AY78" s="1187"/>
      <c r="AZ78" s="1187"/>
      <c r="BA78" s="1187"/>
      <c r="BB78" s="1186"/>
      <c r="BC78" s="1186"/>
      <c r="BD78" s="1186"/>
      <c r="BE78" s="1186"/>
      <c r="BF78" s="1186"/>
      <c r="BG78" s="1186"/>
      <c r="BH78" s="1186"/>
      <c r="BI78" s="1186"/>
      <c r="BJ78" s="1186"/>
      <c r="BK78" s="1186"/>
      <c r="BL78" s="1186"/>
      <c r="BM78" s="1186"/>
      <c r="BN78" s="1186"/>
      <c r="BO78" s="1186"/>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c r="B79" s="247"/>
      <c r="G79" s="1181"/>
      <c r="H79" s="1181"/>
      <c r="I79" s="1184"/>
      <c r="J79" s="1184"/>
      <c r="K79" s="1185"/>
      <c r="L79" s="1185"/>
      <c r="M79" s="1185"/>
      <c r="N79" s="1185"/>
      <c r="AN79" s="1187"/>
      <c r="AO79" s="1187"/>
      <c r="AP79" s="1187"/>
      <c r="AQ79" s="1187"/>
      <c r="AR79" s="1187"/>
      <c r="AS79" s="1187"/>
      <c r="AT79" s="1187"/>
      <c r="AU79" s="1187"/>
      <c r="AV79" s="1187"/>
      <c r="AW79" s="1187"/>
      <c r="AX79" s="1187"/>
      <c r="AY79" s="1187"/>
      <c r="AZ79" s="1187"/>
      <c r="BA79" s="1187"/>
      <c r="BB79" s="1186" t="s">
        <v>610</v>
      </c>
      <c r="BC79" s="1186"/>
      <c r="BD79" s="1186"/>
      <c r="BE79" s="1186"/>
      <c r="BF79" s="1186"/>
      <c r="BG79" s="1186"/>
      <c r="BH79" s="1186"/>
      <c r="BI79" s="1186"/>
      <c r="BJ79" s="1186"/>
      <c r="BK79" s="1186"/>
      <c r="BL79" s="1186"/>
      <c r="BM79" s="1186"/>
      <c r="BN79" s="1186"/>
      <c r="BO79" s="1186"/>
      <c r="BP79" s="1183">
        <v>10.5</v>
      </c>
      <c r="BQ79" s="1183"/>
      <c r="BR79" s="1183"/>
      <c r="BS79" s="1183"/>
      <c r="BT79" s="1183"/>
      <c r="BU79" s="1183"/>
      <c r="BV79" s="1183"/>
      <c r="BW79" s="1183"/>
      <c r="BX79" s="1183">
        <v>9.5</v>
      </c>
      <c r="BY79" s="1183"/>
      <c r="BZ79" s="1183"/>
      <c r="CA79" s="1183"/>
      <c r="CB79" s="1183"/>
      <c r="CC79" s="1183"/>
      <c r="CD79" s="1183"/>
      <c r="CE79" s="1183"/>
      <c r="CF79" s="1183">
        <v>8.6999999999999993</v>
      </c>
      <c r="CG79" s="1183"/>
      <c r="CH79" s="1183"/>
      <c r="CI79" s="1183"/>
      <c r="CJ79" s="1183"/>
      <c r="CK79" s="1183"/>
      <c r="CL79" s="1183"/>
      <c r="CM79" s="1183"/>
      <c r="CN79" s="1183">
        <v>8.6</v>
      </c>
      <c r="CO79" s="1183"/>
      <c r="CP79" s="1183"/>
      <c r="CQ79" s="1183"/>
      <c r="CR79" s="1183"/>
      <c r="CS79" s="1183"/>
      <c r="CT79" s="1183"/>
      <c r="CU79" s="1183"/>
      <c r="CV79" s="1183">
        <v>8.5</v>
      </c>
      <c r="CW79" s="1183"/>
      <c r="CX79" s="1183"/>
      <c r="CY79" s="1183"/>
      <c r="CZ79" s="1183"/>
      <c r="DA79" s="1183"/>
      <c r="DB79" s="1183"/>
      <c r="DC79" s="1183"/>
    </row>
    <row r="80" spans="2:107">
      <c r="B80" s="247"/>
      <c r="G80" s="1181"/>
      <c r="H80" s="1181"/>
      <c r="I80" s="1184"/>
      <c r="J80" s="1184"/>
      <c r="K80" s="1185"/>
      <c r="L80" s="1185"/>
      <c r="M80" s="1185"/>
      <c r="N80" s="1185"/>
      <c r="AN80" s="1187"/>
      <c r="AO80" s="1187"/>
      <c r="AP80" s="1187"/>
      <c r="AQ80" s="1187"/>
      <c r="AR80" s="1187"/>
      <c r="AS80" s="1187"/>
      <c r="AT80" s="1187"/>
      <c r="AU80" s="1187"/>
      <c r="AV80" s="1187"/>
      <c r="AW80" s="1187"/>
      <c r="AX80" s="1187"/>
      <c r="AY80" s="1187"/>
      <c r="AZ80" s="1187"/>
      <c r="BA80" s="1187"/>
      <c r="BB80" s="1186"/>
      <c r="BC80" s="1186"/>
      <c r="BD80" s="1186"/>
      <c r="BE80" s="1186"/>
      <c r="BF80" s="1186"/>
      <c r="BG80" s="1186"/>
      <c r="BH80" s="1186"/>
      <c r="BI80" s="1186"/>
      <c r="BJ80" s="1186"/>
      <c r="BK80" s="1186"/>
      <c r="BL80" s="1186"/>
      <c r="BM80" s="1186"/>
      <c r="BN80" s="1186"/>
      <c r="BO80" s="1186"/>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c r="B81" s="247"/>
    </row>
    <row r="82" spans="2:109" ht="17.25">
      <c r="B82" s="247"/>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c r="DD84" s="243"/>
      <c r="DE84" s="243"/>
    </row>
    <row r="85" spans="2:109">
      <c r="DD85" s="243"/>
      <c r="DE85" s="243"/>
    </row>
    <row r="86" spans="2:109" hidden="1">
      <c r="DD86" s="243"/>
      <c r="DE86" s="243"/>
    </row>
    <row r="87" spans="2:109" hidden="1">
      <c r="K87" s="357"/>
      <c r="AQ87" s="357"/>
      <c r="BC87" s="357"/>
      <c r="BO87" s="357"/>
      <c r="CA87" s="357"/>
      <c r="CM87" s="357"/>
      <c r="CY87" s="357"/>
      <c r="DD87" s="243"/>
      <c r="DE87" s="243"/>
    </row>
    <row r="88" spans="2:109" hidden="1">
      <c r="DD88" s="243"/>
      <c r="DE88" s="243"/>
    </row>
    <row r="89" spans="2:109" hidden="1">
      <c r="DD89" s="243"/>
      <c r="DE89" s="243"/>
    </row>
    <row r="90" spans="2:109" hidden="1">
      <c r="DD90" s="243"/>
      <c r="DE90" s="243"/>
    </row>
    <row r="91" spans="2:109" hidden="1">
      <c r="DD91" s="243"/>
      <c r="DE91" s="243"/>
    </row>
    <row r="92" spans="2:109" ht="13.5" hidden="1" customHeight="1">
      <c r="DD92" s="243"/>
      <c r="DE92" s="243"/>
    </row>
    <row r="93" spans="2:109" ht="13.5" hidden="1" customHeight="1">
      <c r="DD93" s="243"/>
      <c r="DE93" s="243"/>
    </row>
    <row r="94" spans="2:109" ht="13.5" hidden="1" customHeight="1">
      <c r="DD94" s="243"/>
      <c r="DE94" s="243"/>
    </row>
    <row r="95" spans="2:109" ht="13.5" hidden="1" customHeight="1">
      <c r="DD95" s="243"/>
      <c r="DE95" s="243"/>
    </row>
    <row r="96" spans="2:109" ht="13.5" hidden="1" customHeight="1">
      <c r="DD96" s="243"/>
      <c r="DE96" s="243"/>
    </row>
    <row r="97" spans="108:109" ht="13.5" hidden="1" customHeight="1">
      <c r="DD97" s="243"/>
      <c r="DE97" s="243"/>
    </row>
    <row r="98" spans="108:109" ht="13.5" hidden="1" customHeight="1">
      <c r="DD98" s="243"/>
      <c r="DE98" s="243"/>
    </row>
    <row r="99" spans="108:109" ht="13.5" hidden="1" customHeight="1">
      <c r="DD99" s="243"/>
      <c r="DE99" s="243"/>
    </row>
    <row r="100" spans="108:109" ht="13.5" hidden="1" customHeight="1">
      <c r="DD100" s="243"/>
      <c r="DE100" s="243"/>
    </row>
    <row r="101" spans="108:109" ht="13.5" hidden="1" customHeight="1">
      <c r="DD101" s="243"/>
      <c r="DE101" s="243"/>
    </row>
    <row r="102" spans="108:109" ht="13.5" hidden="1" customHeight="1">
      <c r="DD102" s="243"/>
      <c r="DE102" s="243"/>
    </row>
    <row r="103" spans="108:109" ht="13.5" hidden="1" customHeight="1">
      <c r="DD103" s="243"/>
      <c r="DE103" s="243"/>
    </row>
    <row r="104" spans="108:109" ht="13.5" hidden="1" customHeight="1">
      <c r="DD104" s="243"/>
      <c r="DE104" s="243"/>
    </row>
    <row r="105" spans="108:109" ht="13.5" hidden="1" customHeight="1">
      <c r="DD105" s="243"/>
      <c r="DE105" s="243"/>
    </row>
    <row r="106" spans="108:109" ht="13.5" hidden="1" customHeight="1">
      <c r="DD106" s="243"/>
      <c r="DE106" s="243"/>
    </row>
    <row r="107" spans="108:109" ht="13.5" hidden="1" customHeight="1">
      <c r="DD107" s="243"/>
      <c r="DE107" s="243"/>
    </row>
    <row r="108" spans="108:109" ht="13.5" hidden="1" customHeight="1">
      <c r="DD108" s="243"/>
      <c r="DE108" s="243"/>
    </row>
    <row r="109" spans="108:109" ht="13.5" hidden="1" customHeight="1">
      <c r="DD109" s="243"/>
      <c r="DE109" s="243"/>
    </row>
    <row r="110" spans="108:109" ht="13.5" hidden="1" customHeight="1">
      <c r="DD110" s="243"/>
      <c r="DE110" s="243"/>
    </row>
    <row r="111" spans="108:109" ht="13.5" hidden="1" customHeight="1">
      <c r="DD111" s="243"/>
      <c r="DE111" s="243"/>
    </row>
    <row r="112" spans="108:109" ht="13.5" hidden="1" customHeight="1">
      <c r="DD112" s="243"/>
      <c r="DE112" s="243"/>
    </row>
    <row r="113" spans="108:109" ht="13.5" hidden="1" customHeight="1">
      <c r="DD113" s="243"/>
      <c r="DE113" s="243"/>
    </row>
    <row r="114" spans="108:109" ht="13.5" hidden="1" customHeight="1">
      <c r="DD114" s="243"/>
      <c r="DE114" s="243"/>
    </row>
    <row r="115" spans="108:109" ht="13.5" hidden="1" customHeight="1">
      <c r="DD115" s="243"/>
      <c r="DE115" s="243"/>
    </row>
    <row r="116" spans="108:109" ht="13.5" hidden="1" customHeight="1">
      <c r="DD116" s="243"/>
      <c r="DE116" s="243"/>
    </row>
    <row r="117" spans="108:109" ht="13.5" hidden="1" customHeight="1">
      <c r="DD117" s="243"/>
      <c r="DE117" s="243"/>
    </row>
    <row r="118" spans="108:109" ht="13.5" hidden="1" customHeight="1">
      <c r="DD118" s="243"/>
      <c r="DE118" s="243"/>
    </row>
    <row r="119" spans="108:109" ht="13.5" hidden="1" customHeight="1">
      <c r="DD119" s="243"/>
      <c r="DE119" s="243"/>
    </row>
    <row r="120" spans="108:109" ht="13.5" hidden="1" customHeight="1">
      <c r="DD120" s="243"/>
      <c r="DE120" s="243"/>
    </row>
    <row r="121" spans="108:109" ht="13.5" hidden="1" customHeight="1">
      <c r="DD121" s="243"/>
      <c r="DE121" s="243"/>
    </row>
    <row r="122" spans="108:109" ht="13.5" hidden="1" customHeight="1">
      <c r="DD122" s="243"/>
      <c r="DE122" s="243"/>
    </row>
    <row r="123" spans="108:109" ht="13.5" hidden="1" customHeight="1">
      <c r="DD123" s="243"/>
      <c r="DE123" s="243"/>
    </row>
    <row r="124" spans="108:109" ht="13.5" hidden="1" customHeight="1">
      <c r="DD124" s="243"/>
      <c r="DE124" s="243"/>
    </row>
    <row r="125" spans="108:109" ht="13.5" hidden="1" customHeight="1">
      <c r="DD125" s="243"/>
      <c r="DE125" s="243"/>
    </row>
    <row r="126" spans="108:109" ht="13.5" hidden="1" customHeight="1">
      <c r="DD126" s="243"/>
      <c r="DE126" s="243"/>
    </row>
    <row r="127" spans="108:109" ht="13.5" hidden="1" customHeight="1">
      <c r="DD127" s="243"/>
      <c r="DE127" s="243"/>
    </row>
    <row r="128" spans="108:109" ht="13.5" hidden="1" customHeight="1">
      <c r="DD128" s="243"/>
      <c r="DE128" s="243"/>
    </row>
    <row r="129" spans="108:109" ht="13.5" hidden="1" customHeight="1">
      <c r="DD129" s="243"/>
      <c r="DE129" s="243"/>
    </row>
    <row r="130" spans="108:109" ht="13.5" hidden="1" customHeight="1">
      <c r="DD130" s="243"/>
      <c r="DE130" s="243"/>
    </row>
    <row r="131" spans="108:109" ht="13.5" hidden="1" customHeight="1">
      <c r="DD131" s="243"/>
      <c r="DE131" s="243"/>
    </row>
    <row r="132" spans="108:109" ht="13.5" hidden="1" customHeight="1">
      <c r="DD132" s="243"/>
      <c r="DE132" s="243"/>
    </row>
    <row r="133" spans="108:109" ht="13.5" hidden="1" customHeight="1">
      <c r="DD133" s="243"/>
      <c r="DE133" s="243"/>
    </row>
    <row r="134" spans="108:109" ht="13.5" hidden="1" customHeight="1">
      <c r="DD134" s="243"/>
      <c r="DE134" s="243"/>
    </row>
    <row r="135" spans="108:109" ht="13.5" hidden="1" customHeight="1">
      <c r="DD135" s="243"/>
      <c r="DE135" s="243"/>
    </row>
    <row r="136" spans="108:109" ht="13.5" hidden="1" customHeight="1">
      <c r="DD136" s="243"/>
      <c r="DE136" s="243"/>
    </row>
    <row r="137" spans="108:109" ht="13.5" hidden="1" customHeight="1">
      <c r="DD137" s="243"/>
      <c r="DE137" s="243"/>
    </row>
    <row r="138" spans="108:109" ht="13.5" hidden="1" customHeight="1">
      <c r="DD138" s="243"/>
      <c r="DE138" s="243"/>
    </row>
    <row r="139" spans="108:109" ht="13.5" hidden="1" customHeight="1">
      <c r="DD139" s="243"/>
      <c r="DE139" s="243"/>
    </row>
    <row r="140" spans="108:109" ht="13.5" hidden="1" customHeight="1">
      <c r="DD140" s="243"/>
      <c r="DE140" s="243"/>
    </row>
    <row r="141" spans="108:109" ht="13.5" hidden="1" customHeight="1">
      <c r="DD141" s="243"/>
      <c r="DE141" s="243"/>
    </row>
    <row r="142" spans="108:109" ht="13.5" hidden="1" customHeight="1">
      <c r="DD142" s="243"/>
      <c r="DE142" s="243"/>
    </row>
    <row r="143" spans="108:109" ht="13.5" hidden="1" customHeight="1">
      <c r="DD143" s="243"/>
      <c r="DE143" s="243"/>
    </row>
    <row r="144" spans="108:109" ht="13.5" hidden="1" customHeight="1">
      <c r="DD144" s="243"/>
      <c r="DE144" s="243"/>
    </row>
    <row r="145" spans="108:109" ht="13.5" hidden="1" customHeight="1">
      <c r="DD145" s="243"/>
      <c r="DE145" s="243"/>
    </row>
    <row r="146" spans="108:109" ht="13.5" hidden="1" customHeight="1">
      <c r="DD146" s="243"/>
      <c r="DE146" s="243"/>
    </row>
    <row r="147" spans="108:109" ht="13.5" hidden="1" customHeight="1">
      <c r="DD147" s="243"/>
      <c r="DE147" s="243"/>
    </row>
    <row r="148" spans="108:109" ht="13.5" hidden="1" customHeight="1">
      <c r="DD148" s="243"/>
      <c r="DE148" s="243"/>
    </row>
    <row r="149" spans="108:109" ht="13.5" hidden="1" customHeight="1">
      <c r="DD149" s="243"/>
      <c r="DE149" s="243"/>
    </row>
    <row r="150" spans="108:109" ht="13.5" hidden="1" customHeight="1">
      <c r="DD150" s="243"/>
      <c r="DE150" s="243"/>
    </row>
    <row r="151" spans="108:109" ht="13.5" hidden="1" customHeight="1">
      <c r="DD151" s="243"/>
      <c r="DE151" s="243"/>
    </row>
    <row r="152" spans="108:109" ht="13.5" hidden="1" customHeight="1">
      <c r="DD152" s="243"/>
      <c r="DE152" s="243"/>
    </row>
    <row r="153" spans="108:109" ht="13.5" hidden="1" customHeight="1">
      <c r="DD153" s="243"/>
      <c r="DE153" s="243"/>
    </row>
    <row r="154" spans="108:109" ht="13.5" hidden="1" customHeight="1">
      <c r="DD154" s="243"/>
      <c r="DE154" s="243"/>
    </row>
    <row r="155" spans="108:109" ht="13.5" hidden="1" customHeight="1">
      <c r="DD155" s="243"/>
      <c r="DE155" s="243"/>
    </row>
    <row r="156" spans="108:109" ht="13.5" hidden="1" customHeight="1">
      <c r="DD156" s="243"/>
      <c r="DE156" s="243"/>
    </row>
    <row r="157" spans="108:109" ht="13.5" hidden="1" customHeight="1">
      <c r="DD157" s="243"/>
      <c r="DE157" s="243"/>
    </row>
    <row r="158" spans="108:109" ht="13.5" hidden="1" customHeight="1">
      <c r="DD158" s="243"/>
      <c r="DE158" s="243"/>
    </row>
    <row r="159" spans="108:109" ht="13.5" hidden="1" customHeight="1">
      <c r="DD159" s="243"/>
      <c r="DE159" s="243"/>
    </row>
    <row r="160" spans="108:109" ht="13.5" hidden="1" customHeight="1">
      <c r="DD160" s="243"/>
      <c r="DE160" s="24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R8Mbtv3NJ1IetdBkeRJbrfwQl70tEZ2fxtq073HnH+poMdyyo2v7gcpkmOqm8un5/wOtMSnVfYjq7VNYN7N4w==" saltValue="1yptO+PJ3PZB7fr3BpOh5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42" customWidth="1"/>
    <col min="35" max="122" width="2.5" style="241" customWidth="1"/>
    <col min="123" max="16384" width="2.5"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0TsfGY0ejAvHbwIucuDn3rDobihvAJBoKz8+iqY3Ingxk964Z+mFRuJhCtlPXuAxlmAYPoL8w7XIF1NjsoEA==" saltValue="Fqe2nfzrX+Ok9Dy49imCE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cols>
    <col min="1" max="34" width="2.5" style="242" customWidth="1"/>
    <col min="35" max="122" width="2.5" style="241" customWidth="1"/>
    <col min="123" max="16384" width="2.5"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leuibkGAKfWhGWzrMEHk2nPLo386LMbxdV6ChjE3BAYFAtFqoBT7KQFBbRPqZBD4CTs1ZmuNef5jxhk0eBv0w==" saltValue="hrs2uXQmFiXlyvmBzM5Ba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7" customWidth="1"/>
    <col min="2" max="8" width="13.375" style="127" customWidth="1"/>
    <col min="9" max="16384" width="11.125" style="127"/>
  </cols>
  <sheetData>
    <row r="1" spans="1:8">
      <c r="A1" s="121"/>
      <c r="B1" s="122"/>
      <c r="C1" s="123"/>
      <c r="D1" s="124"/>
      <c r="E1" s="125"/>
      <c r="F1" s="125"/>
      <c r="G1" s="125"/>
      <c r="H1" s="126"/>
    </row>
    <row r="2" spans="1:8">
      <c r="A2" s="128"/>
      <c r="B2" s="129"/>
      <c r="C2" s="130"/>
      <c r="D2" s="131" t="s">
        <v>45</v>
      </c>
      <c r="E2" s="132"/>
      <c r="F2" s="133" t="s">
        <v>562</v>
      </c>
      <c r="G2" s="134"/>
      <c r="H2" s="135"/>
    </row>
    <row r="3" spans="1:8">
      <c r="A3" s="131" t="s">
        <v>555</v>
      </c>
      <c r="B3" s="136"/>
      <c r="C3" s="137"/>
      <c r="D3" s="138">
        <v>69469</v>
      </c>
      <c r="E3" s="139"/>
      <c r="F3" s="140">
        <v>119674</v>
      </c>
      <c r="G3" s="141"/>
      <c r="H3" s="142"/>
    </row>
    <row r="4" spans="1:8">
      <c r="A4" s="143"/>
      <c r="B4" s="144"/>
      <c r="C4" s="145"/>
      <c r="D4" s="146">
        <v>58244</v>
      </c>
      <c r="E4" s="147"/>
      <c r="F4" s="148">
        <v>57803</v>
      </c>
      <c r="G4" s="149"/>
      <c r="H4" s="150"/>
    </row>
    <row r="5" spans="1:8">
      <c r="A5" s="131" t="s">
        <v>557</v>
      </c>
      <c r="B5" s="136"/>
      <c r="C5" s="137"/>
      <c r="D5" s="138">
        <v>86934</v>
      </c>
      <c r="E5" s="139"/>
      <c r="F5" s="140">
        <v>119685</v>
      </c>
      <c r="G5" s="141"/>
      <c r="H5" s="142"/>
    </row>
    <row r="6" spans="1:8">
      <c r="A6" s="143"/>
      <c r="B6" s="144"/>
      <c r="C6" s="145"/>
      <c r="D6" s="146">
        <v>74881</v>
      </c>
      <c r="E6" s="147"/>
      <c r="F6" s="148">
        <v>68464</v>
      </c>
      <c r="G6" s="149"/>
      <c r="H6" s="150"/>
    </row>
    <row r="7" spans="1:8">
      <c r="A7" s="131" t="s">
        <v>558</v>
      </c>
      <c r="B7" s="136"/>
      <c r="C7" s="137"/>
      <c r="D7" s="138">
        <v>231519</v>
      </c>
      <c r="E7" s="139"/>
      <c r="F7" s="140">
        <v>109920</v>
      </c>
      <c r="G7" s="141"/>
      <c r="H7" s="142"/>
    </row>
    <row r="8" spans="1:8">
      <c r="A8" s="143"/>
      <c r="B8" s="144"/>
      <c r="C8" s="145"/>
      <c r="D8" s="146">
        <v>205675</v>
      </c>
      <c r="E8" s="147"/>
      <c r="F8" s="148">
        <v>62739</v>
      </c>
      <c r="G8" s="149"/>
      <c r="H8" s="150"/>
    </row>
    <row r="9" spans="1:8">
      <c r="A9" s="131" t="s">
        <v>559</v>
      </c>
      <c r="B9" s="136"/>
      <c r="C9" s="137"/>
      <c r="D9" s="138">
        <v>92364</v>
      </c>
      <c r="E9" s="139"/>
      <c r="F9" s="140">
        <v>119882</v>
      </c>
      <c r="G9" s="141"/>
      <c r="H9" s="142"/>
    </row>
    <row r="10" spans="1:8">
      <c r="A10" s="143"/>
      <c r="B10" s="144"/>
      <c r="C10" s="145"/>
      <c r="D10" s="146">
        <v>59527</v>
      </c>
      <c r="E10" s="147"/>
      <c r="F10" s="148">
        <v>66481</v>
      </c>
      <c r="G10" s="149"/>
      <c r="H10" s="150"/>
    </row>
    <row r="11" spans="1:8">
      <c r="A11" s="131" t="s">
        <v>560</v>
      </c>
      <c r="B11" s="136"/>
      <c r="C11" s="137"/>
      <c r="D11" s="138">
        <v>62706</v>
      </c>
      <c r="E11" s="139"/>
      <c r="F11" s="140">
        <v>116162</v>
      </c>
      <c r="G11" s="141"/>
      <c r="H11" s="142"/>
    </row>
    <row r="12" spans="1:8">
      <c r="A12" s="143"/>
      <c r="B12" s="144"/>
      <c r="C12" s="151"/>
      <c r="D12" s="146">
        <v>44652</v>
      </c>
      <c r="E12" s="147"/>
      <c r="F12" s="148">
        <v>61562</v>
      </c>
      <c r="G12" s="149"/>
      <c r="H12" s="150"/>
    </row>
    <row r="13" spans="1:8">
      <c r="A13" s="131"/>
      <c r="B13" s="136"/>
      <c r="C13" s="137"/>
      <c r="D13" s="138">
        <v>108598</v>
      </c>
      <c r="E13" s="139"/>
      <c r="F13" s="140">
        <v>117065</v>
      </c>
      <c r="G13" s="152"/>
      <c r="H13" s="142"/>
    </row>
    <row r="14" spans="1:8">
      <c r="A14" s="143"/>
      <c r="B14" s="144"/>
      <c r="C14" s="145"/>
      <c r="D14" s="146">
        <v>88596</v>
      </c>
      <c r="E14" s="147"/>
      <c r="F14" s="148">
        <v>63410</v>
      </c>
      <c r="G14" s="149"/>
      <c r="H14" s="150"/>
    </row>
    <row r="17" spans="1:11">
      <c r="A17" s="127" t="s">
        <v>46</v>
      </c>
    </row>
    <row r="18" spans="1:11">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c r="A19" s="153" t="s">
        <v>47</v>
      </c>
      <c r="B19" s="153">
        <f>ROUND(VALUE(SUBSTITUTE(実質収支比率等に係る経年分析!F$48,"▲","-")),2)</f>
        <v>7.0000000000000007E-2</v>
      </c>
      <c r="C19" s="153">
        <f>ROUND(VALUE(SUBSTITUTE(実質収支比率等に係る経年分析!G$48,"▲","-")),2)</f>
        <v>1.34</v>
      </c>
      <c r="D19" s="153">
        <f>ROUND(VALUE(SUBSTITUTE(実質収支比率等に係る経年分析!H$48,"▲","-")),2)</f>
        <v>2.75</v>
      </c>
      <c r="E19" s="153">
        <f>ROUND(VALUE(SUBSTITUTE(実質収支比率等に係る経年分析!I$48,"▲","-")),2)</f>
        <v>2.93</v>
      </c>
      <c r="F19" s="153">
        <f>ROUND(VALUE(SUBSTITUTE(実質収支比率等に係る経年分析!J$48,"▲","-")),2)</f>
        <v>2.5299999999999998</v>
      </c>
    </row>
    <row r="20" spans="1:11">
      <c r="A20" s="153" t="s">
        <v>48</v>
      </c>
      <c r="B20" s="153">
        <f>ROUND(VALUE(SUBSTITUTE(実質収支比率等に係る経年分析!F$47,"▲","-")),2)</f>
        <v>31.04</v>
      </c>
      <c r="C20" s="153">
        <f>ROUND(VALUE(SUBSTITUTE(実質収支比率等に係る経年分析!G$47,"▲","-")),2)</f>
        <v>31.84</v>
      </c>
      <c r="D20" s="153">
        <f>ROUND(VALUE(SUBSTITUTE(実質収支比率等に係る経年分析!H$47,"▲","-")),2)</f>
        <v>31.18</v>
      </c>
      <c r="E20" s="153">
        <f>ROUND(VALUE(SUBSTITUTE(実質収支比率等に係る経年分析!I$47,"▲","-")),2)</f>
        <v>31.03</v>
      </c>
      <c r="F20" s="153">
        <f>ROUND(VALUE(SUBSTITUTE(実質収支比率等に係る経年分析!J$47,"▲","-")),2)</f>
        <v>31.21</v>
      </c>
    </row>
    <row r="21" spans="1:11">
      <c r="A21" s="153" t="s">
        <v>49</v>
      </c>
      <c r="B21" s="153">
        <f>IF(ISNUMBER(VALUE(SUBSTITUTE(実質収支比率等に係る経年分析!F$49,"▲","-"))),ROUND(VALUE(SUBSTITUTE(実質収支比率等に係る経年分析!F$49,"▲","-")),2),NA())</f>
        <v>1.52</v>
      </c>
      <c r="C21" s="153">
        <f>IF(ISNUMBER(VALUE(SUBSTITUTE(実質収支比率等に係る経年分析!G$49,"▲","-"))),ROUND(VALUE(SUBSTITUTE(実質収支比率等に係る経年分析!G$49,"▲","-")),2),NA())</f>
        <v>1.29</v>
      </c>
      <c r="D21" s="153">
        <f>IF(ISNUMBER(VALUE(SUBSTITUTE(実質収支比率等に係る経年分析!H$49,"▲","-"))),ROUND(VALUE(SUBSTITUTE(実質収支比率等に係る経年分析!H$49,"▲","-")),2),NA())</f>
        <v>1.47</v>
      </c>
      <c r="E21" s="153">
        <f>IF(ISNUMBER(VALUE(SUBSTITUTE(実質収支比率等に係る経年分析!I$49,"▲","-"))),ROUND(VALUE(SUBSTITUTE(実質収支比率等に係る経年分析!I$49,"▲","-")),2),NA())</f>
        <v>-0.53</v>
      </c>
      <c r="F21" s="153">
        <f>IF(ISNUMBER(VALUE(SUBSTITUTE(実質収支比率等に係る経年分析!J$49,"▲","-"))),ROUND(VALUE(SUBSTITUTE(実質収支比率等に係る経年分析!J$49,"▲","-")),2),NA())</f>
        <v>-0.37</v>
      </c>
    </row>
    <row r="24" spans="1:11">
      <c r="A24" s="127" t="s">
        <v>50</v>
      </c>
    </row>
    <row r="25" spans="1:11">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c r="A26" s="154"/>
      <c r="B26" s="154" t="s">
        <v>51</v>
      </c>
      <c r="C26" s="154" t="s">
        <v>52</v>
      </c>
      <c r="D26" s="154" t="s">
        <v>51</v>
      </c>
      <c r="E26" s="154" t="s">
        <v>52</v>
      </c>
      <c r="F26" s="154" t="s">
        <v>51</v>
      </c>
      <c r="G26" s="154" t="s">
        <v>52</v>
      </c>
      <c r="H26" s="154" t="s">
        <v>51</v>
      </c>
      <c r="I26" s="154" t="s">
        <v>52</v>
      </c>
      <c r="J26" s="154" t="s">
        <v>51</v>
      </c>
      <c r="K26" s="154" t="s">
        <v>52</v>
      </c>
    </row>
    <row r="27" spans="1:11">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0.05</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0.11</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0.05</v>
      </c>
      <c r="J27" s="154" t="e">
        <f>IF(ROUND(VALUE(SUBSTITUTE(連結実質赤字比率に係る赤字・黒字の構成分析!J$43,"▲", "-")), 2) &lt; 0, ABS(ROUND(VALUE(SUBSTITUTE(連結実質赤字比率に係る赤字・黒字の構成分析!J$43,"▲", "-")), 2)), NA())</f>
        <v>#N/A</v>
      </c>
      <c r="K27" s="154">
        <f>IF(ROUND(VALUE(SUBSTITUTE(連結実質赤字比率に係る赤字・黒字の構成分析!J$43,"▲", "-")), 2) &gt;= 0, ABS(ROUND(VALUE(SUBSTITUTE(連結実質赤字比率に係る赤字・黒字の構成分析!J$43,"▲", "-")), 2)), NA())</f>
        <v>0</v>
      </c>
    </row>
    <row r="28" spans="1:11">
      <c r="A28" s="154" t="str">
        <f>IF(連結実質赤字比率に係る赤字・黒字の構成分析!C$42="",NA(),連結実質赤字比率に係る赤字・黒字の構成分析!C$42)</f>
        <v>その他会計（赤字）</v>
      </c>
      <c r="B28" s="154">
        <f>IF(ROUND(VALUE(SUBSTITUTE(連結実質赤字比率に係る赤字・黒字の構成分析!F$42,"▲", "-")), 2) &lt; 0, ABS(ROUND(VALUE(SUBSTITUTE(連結実質赤字比率に係る赤字・黒字の構成分析!F$42,"▲", "-")), 2)), NA())</f>
        <v>0.21</v>
      </c>
      <c r="C28" s="154" t="e">
        <f>IF(ROUND(VALUE(SUBSTITUTE(連結実質赤字比率に係る赤字・黒字の構成分析!F$42,"▲", "-")), 2) &gt;= 0, ABS(ROUND(VALUE(SUBSTITUTE(連結実質赤字比率に係る赤字・黒字の構成分析!F$42,"▲", "-")), 2)), NA())</f>
        <v>#N/A</v>
      </c>
      <c r="D28" s="154">
        <f>IF(ROUND(VALUE(SUBSTITUTE(連結実質赤字比率に係る赤字・黒字の構成分析!G$42,"▲", "-")), 2) &lt; 0, ABS(ROUND(VALUE(SUBSTITUTE(連結実質赤字比率に係る赤字・黒字の構成分析!G$42,"▲", "-")), 2)), NA())</f>
        <v>0.19</v>
      </c>
      <c r="E28" s="154" t="e">
        <f>IF(ROUND(VALUE(SUBSTITUTE(連結実質赤字比率に係る赤字・黒字の構成分析!G$42,"▲", "-")), 2) &gt;= 0, ABS(ROUND(VALUE(SUBSTITUTE(連結実質赤字比率に係る赤字・黒字の構成分析!G$42,"▲", "-")), 2)), NA())</f>
        <v>#N/A</v>
      </c>
      <c r="F28" s="154">
        <f>IF(ROUND(VALUE(SUBSTITUTE(連結実質赤字比率に係る赤字・黒字の構成分析!H$42,"▲", "-")), 2) &lt; 0, ABS(ROUND(VALUE(SUBSTITUTE(連結実質赤字比率に係る赤字・黒字の構成分析!H$42,"▲", "-")), 2)), NA())</f>
        <v>0.16</v>
      </c>
      <c r="G28" s="154" t="e">
        <f>IF(ROUND(VALUE(SUBSTITUTE(連結実質赤字比率に係る赤字・黒字の構成分析!H$42,"▲", "-")), 2) &gt;= 0, ABS(ROUND(VALUE(SUBSTITUTE(連結実質赤字比率に係る赤字・黒字の構成分析!H$42,"▲", "-")), 2)), NA())</f>
        <v>#N/A</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c r="A29" s="154" t="str">
        <f>IF(連結実質赤字比率に係る赤字・黒字の構成分析!C$41="",NA(),連結実質赤字比率に係る赤字・黒字の構成分析!C$41)</f>
        <v>国民宿舎事業会計</v>
      </c>
      <c r="B29" s="154">
        <f>IF(ROUND(VALUE(SUBSTITUTE(連結実質赤字比率に係る赤字・黒字の構成分析!F$41,"▲", "-")), 2) &lt; 0, ABS(ROUND(VALUE(SUBSTITUTE(連結実質赤字比率に係る赤字・黒字の構成分析!F$41,"▲", "-")), 2)), NA())</f>
        <v>1.07</v>
      </c>
      <c r="C29" s="154" t="e">
        <f>IF(ROUND(VALUE(SUBSTITUTE(連結実質赤字比率に係る赤字・黒字の構成分析!F$41,"▲", "-")), 2) &gt;= 0, ABS(ROUND(VALUE(SUBSTITUTE(連結実質赤字比率に係る赤字・黒字の構成分析!F$41,"▲", "-")), 2)), NA())</f>
        <v>#N/A</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v>
      </c>
    </row>
    <row r="30" spans="1:11">
      <c r="A30" s="154" t="str">
        <f>IF(連結実質赤字比率に係る赤字・黒字の構成分析!C$40="",NA(),連結実質赤字比率に係る赤字・黒字の構成分析!C$40)</f>
        <v>後期高齢者医療事業会計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0.02</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0.03</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0.02</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0.04</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0.02</v>
      </c>
    </row>
    <row r="31" spans="1:11">
      <c r="A31" s="154" t="str">
        <f>IF(連結実質赤字比率に係る赤字・黒字の構成分析!C$39="",NA(),連結実質赤字比率に係る赤字・黒字の構成分析!C$39)</f>
        <v>国民健康保険事業会計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0.27</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0.28000000000000003</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0.2</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0.02</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0.02</v>
      </c>
    </row>
    <row r="32" spans="1:11">
      <c r="A32" s="154" t="str">
        <f>IF(連結実質赤字比率に係る赤字・黒字の構成分析!C$38="",NA(),連結実質赤字比率に係る赤字・黒字の構成分析!C$38)</f>
        <v>簡易水道事業会計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0.02</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0.09</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0.04</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0.02</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0.03</v>
      </c>
    </row>
    <row r="33" spans="1:16">
      <c r="A33" s="154" t="str">
        <f>IF(連結実質赤字比率に係る赤字・黒字の構成分析!C$37="",NA(),連結実質赤字比率に係る赤字・黒字の構成分析!C$37)</f>
        <v>下水道事業会計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0</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0.26</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0.12</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0.27</v>
      </c>
    </row>
    <row r="34" spans="1:16">
      <c r="A34" s="154" t="str">
        <f>IF(連結実質赤字比率に係る赤字・黒字の構成分析!C$36="",NA(),連結実質赤字比率に係る赤字・黒字の構成分析!C$36)</f>
        <v>介護保険事業会計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0.21</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0.59</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1.33</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2.4</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1.67</v>
      </c>
    </row>
    <row r="35" spans="1:16">
      <c r="A35" s="154" t="str">
        <f>IF(連結実質赤字比率に係る赤字・黒字の構成分析!C$35="",NA(),連結実質赤字比率に係る赤字・黒字の構成分析!C$35)</f>
        <v>一般会計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0.28000000000000003</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1.52</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2.91</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2.92</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2.5299999999999998</v>
      </c>
    </row>
    <row r="36" spans="1:16">
      <c r="A36" s="154" t="str">
        <f>IF(連結実質赤字比率に係る赤字・黒字の構成分析!C$34="",NA(),連結実質赤字比率に係る赤字・黒字の構成分析!C$34)</f>
        <v>水道事業会計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8.36</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7.91</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7.3</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7.87</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8.15</v>
      </c>
    </row>
    <row r="39" spans="1:16">
      <c r="A39" s="127" t="s">
        <v>53</v>
      </c>
    </row>
    <row r="40" spans="1:16">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c r="A41" s="155"/>
      <c r="B41" s="155" t="s">
        <v>54</v>
      </c>
      <c r="C41" s="155"/>
      <c r="D41" s="155" t="s">
        <v>55</v>
      </c>
      <c r="E41" s="155" t="s">
        <v>54</v>
      </c>
      <c r="F41" s="155"/>
      <c r="G41" s="155" t="s">
        <v>55</v>
      </c>
      <c r="H41" s="155" t="s">
        <v>54</v>
      </c>
      <c r="I41" s="155"/>
      <c r="J41" s="155" t="s">
        <v>55</v>
      </c>
      <c r="K41" s="155" t="s">
        <v>54</v>
      </c>
      <c r="L41" s="155"/>
      <c r="M41" s="155" t="s">
        <v>55</v>
      </c>
      <c r="N41" s="155" t="s">
        <v>54</v>
      </c>
      <c r="O41" s="155"/>
      <c r="P41" s="155" t="s">
        <v>55</v>
      </c>
    </row>
    <row r="42" spans="1:16">
      <c r="A42" s="155" t="s">
        <v>56</v>
      </c>
      <c r="B42" s="155"/>
      <c r="C42" s="155"/>
      <c r="D42" s="155">
        <f>'実質公債費比率（分子）の構造'!K$52</f>
        <v>507</v>
      </c>
      <c r="E42" s="155"/>
      <c r="F42" s="155"/>
      <c r="G42" s="155">
        <f>'実質公債費比率（分子）の構造'!L$52</f>
        <v>493</v>
      </c>
      <c r="H42" s="155"/>
      <c r="I42" s="155"/>
      <c r="J42" s="155">
        <f>'実質公債費比率（分子）の構造'!M$52</f>
        <v>478</v>
      </c>
      <c r="K42" s="155"/>
      <c r="L42" s="155"/>
      <c r="M42" s="155">
        <f>'実質公債費比率（分子）の構造'!N$52</f>
        <v>457</v>
      </c>
      <c r="N42" s="155"/>
      <c r="O42" s="155"/>
      <c r="P42" s="155">
        <f>'実質公債費比率（分子）の構造'!O$52</f>
        <v>482</v>
      </c>
    </row>
    <row r="43" spans="1:16">
      <c r="A43" s="155" t="s">
        <v>57</v>
      </c>
      <c r="B43" s="155">
        <f>'実質公債費比率（分子）の構造'!K$51</f>
        <v>0</v>
      </c>
      <c r="C43" s="155"/>
      <c r="D43" s="155"/>
      <c r="E43" s="155">
        <f>'実質公債費比率（分子）の構造'!L$51</f>
        <v>1</v>
      </c>
      <c r="F43" s="155"/>
      <c r="G43" s="155"/>
      <c r="H43" s="155">
        <f>'実質公債費比率（分子）の構造'!M$51</f>
        <v>1</v>
      </c>
      <c r="I43" s="155"/>
      <c r="J43" s="155"/>
      <c r="K43" s="155">
        <f>'実質公債費比率（分子）の構造'!N$51</f>
        <v>0</v>
      </c>
      <c r="L43" s="155"/>
      <c r="M43" s="155"/>
      <c r="N43" s="155">
        <f>'実質公債費比率（分子）の構造'!O$51</f>
        <v>0</v>
      </c>
      <c r="O43" s="155"/>
      <c r="P43" s="155"/>
    </row>
    <row r="44" spans="1:16">
      <c r="A44" s="155" t="s">
        <v>58</v>
      </c>
      <c r="B44" s="155" t="str">
        <f>'実質公債費比率（分子）の構造'!K$50</f>
        <v>-</v>
      </c>
      <c r="C44" s="155"/>
      <c r="D44" s="155"/>
      <c r="E44" s="155" t="str">
        <f>'実質公債費比率（分子）の構造'!L$50</f>
        <v>-</v>
      </c>
      <c r="F44" s="155"/>
      <c r="G44" s="155"/>
      <c r="H44" s="155" t="str">
        <f>'実質公債費比率（分子）の構造'!M$50</f>
        <v>-</v>
      </c>
      <c r="I44" s="155"/>
      <c r="J44" s="155"/>
      <c r="K44" s="155" t="str">
        <f>'実質公債費比率（分子）の構造'!N$50</f>
        <v>-</v>
      </c>
      <c r="L44" s="155"/>
      <c r="M44" s="155"/>
      <c r="N44" s="155" t="str">
        <f>'実質公債費比率（分子）の構造'!O$50</f>
        <v>-</v>
      </c>
      <c r="O44" s="155"/>
      <c r="P44" s="155"/>
    </row>
    <row r="45" spans="1:16">
      <c r="A45" s="155" t="s">
        <v>59</v>
      </c>
      <c r="B45" s="155">
        <f>'実質公債費比率（分子）の構造'!K$49</f>
        <v>13</v>
      </c>
      <c r="C45" s="155"/>
      <c r="D45" s="155"/>
      <c r="E45" s="155">
        <f>'実質公債費比率（分子）の構造'!L$49</f>
        <v>15</v>
      </c>
      <c r="F45" s="155"/>
      <c r="G45" s="155"/>
      <c r="H45" s="155">
        <f>'実質公債費比率（分子）の構造'!M$49</f>
        <v>13</v>
      </c>
      <c r="I45" s="155"/>
      <c r="J45" s="155"/>
      <c r="K45" s="155">
        <f>'実質公債費比率（分子）の構造'!N$49</f>
        <v>14</v>
      </c>
      <c r="L45" s="155"/>
      <c r="M45" s="155"/>
      <c r="N45" s="155">
        <f>'実質公債費比率（分子）の構造'!O$49</f>
        <v>16</v>
      </c>
      <c r="O45" s="155"/>
      <c r="P45" s="155"/>
    </row>
    <row r="46" spans="1:16">
      <c r="A46" s="155" t="s">
        <v>60</v>
      </c>
      <c r="B46" s="155">
        <f>'実質公債費比率（分子）の構造'!K$48</f>
        <v>206</v>
      </c>
      <c r="C46" s="155"/>
      <c r="D46" s="155"/>
      <c r="E46" s="155">
        <f>'実質公債費比率（分子）の構造'!L$48</f>
        <v>199</v>
      </c>
      <c r="F46" s="155"/>
      <c r="G46" s="155"/>
      <c r="H46" s="155">
        <f>'実質公債費比率（分子）の構造'!M$48</f>
        <v>222</v>
      </c>
      <c r="I46" s="155"/>
      <c r="J46" s="155"/>
      <c r="K46" s="155">
        <f>'実質公債費比率（分子）の構造'!N$48</f>
        <v>215</v>
      </c>
      <c r="L46" s="155"/>
      <c r="M46" s="155"/>
      <c r="N46" s="155">
        <f>'実質公債費比率（分子）の構造'!O$48</f>
        <v>207</v>
      </c>
      <c r="O46" s="155"/>
      <c r="P46" s="155"/>
    </row>
    <row r="47" spans="1:16">
      <c r="A47" s="155" t="s">
        <v>13</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c r="A48" s="155" t="s">
        <v>61</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c r="A49" s="155" t="s">
        <v>62</v>
      </c>
      <c r="B49" s="155">
        <f>'実質公債費比率（分子）の構造'!K$45</f>
        <v>581</v>
      </c>
      <c r="C49" s="155"/>
      <c r="D49" s="155"/>
      <c r="E49" s="155">
        <f>'実質公債費比率（分子）の構造'!L$45</f>
        <v>524</v>
      </c>
      <c r="F49" s="155"/>
      <c r="G49" s="155"/>
      <c r="H49" s="155">
        <f>'実質公債費比率（分子）の構造'!M$45</f>
        <v>449</v>
      </c>
      <c r="I49" s="155"/>
      <c r="J49" s="155"/>
      <c r="K49" s="155">
        <f>'実質公債費比率（分子）の構造'!N$45</f>
        <v>437</v>
      </c>
      <c r="L49" s="155"/>
      <c r="M49" s="155"/>
      <c r="N49" s="155">
        <f>'実質公債費比率（分子）の構造'!O$45</f>
        <v>529</v>
      </c>
      <c r="O49" s="155"/>
      <c r="P49" s="155"/>
    </row>
    <row r="50" spans="1:16">
      <c r="A50" s="155" t="s">
        <v>63</v>
      </c>
      <c r="B50" s="155" t="e">
        <f>NA()</f>
        <v>#N/A</v>
      </c>
      <c r="C50" s="155">
        <f>IF(ISNUMBER('実質公債費比率（分子）の構造'!K$53),'実質公債費比率（分子）の構造'!K$53,NA())</f>
        <v>293</v>
      </c>
      <c r="D50" s="155" t="e">
        <f>NA()</f>
        <v>#N/A</v>
      </c>
      <c r="E50" s="155" t="e">
        <f>NA()</f>
        <v>#N/A</v>
      </c>
      <c r="F50" s="155">
        <f>IF(ISNUMBER('実質公債費比率（分子）の構造'!L$53),'実質公債費比率（分子）の構造'!L$53,NA())</f>
        <v>246</v>
      </c>
      <c r="G50" s="155" t="e">
        <f>NA()</f>
        <v>#N/A</v>
      </c>
      <c r="H50" s="155" t="e">
        <f>NA()</f>
        <v>#N/A</v>
      </c>
      <c r="I50" s="155">
        <f>IF(ISNUMBER('実質公債費比率（分子）の構造'!M$53),'実質公債費比率（分子）の構造'!M$53,NA())</f>
        <v>207</v>
      </c>
      <c r="J50" s="155" t="e">
        <f>NA()</f>
        <v>#N/A</v>
      </c>
      <c r="K50" s="155" t="e">
        <f>NA()</f>
        <v>#N/A</v>
      </c>
      <c r="L50" s="155">
        <f>IF(ISNUMBER('実質公債費比率（分子）の構造'!N$53),'実質公債費比率（分子）の構造'!N$53,NA())</f>
        <v>209</v>
      </c>
      <c r="M50" s="155" t="e">
        <f>NA()</f>
        <v>#N/A</v>
      </c>
      <c r="N50" s="155" t="e">
        <f>NA()</f>
        <v>#N/A</v>
      </c>
      <c r="O50" s="155">
        <f>IF(ISNUMBER('実質公債費比率（分子）の構造'!O$53),'実質公債費比率（分子）の構造'!O$53,NA())</f>
        <v>270</v>
      </c>
      <c r="P50" s="155" t="e">
        <f>NA()</f>
        <v>#N/A</v>
      </c>
    </row>
    <row r="53" spans="1:16">
      <c r="A53" s="127" t="s">
        <v>64</v>
      </c>
    </row>
    <row r="54" spans="1:16">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c r="A55" s="154"/>
      <c r="B55" s="154" t="s">
        <v>65</v>
      </c>
      <c r="C55" s="154"/>
      <c r="D55" s="154" t="s">
        <v>66</v>
      </c>
      <c r="E55" s="154" t="s">
        <v>65</v>
      </c>
      <c r="F55" s="154"/>
      <c r="G55" s="154" t="s">
        <v>66</v>
      </c>
      <c r="H55" s="154" t="s">
        <v>65</v>
      </c>
      <c r="I55" s="154"/>
      <c r="J55" s="154" t="s">
        <v>66</v>
      </c>
      <c r="K55" s="154" t="s">
        <v>65</v>
      </c>
      <c r="L55" s="154"/>
      <c r="M55" s="154" t="s">
        <v>66</v>
      </c>
      <c r="N55" s="154" t="s">
        <v>65</v>
      </c>
      <c r="O55" s="154"/>
      <c r="P55" s="154" t="s">
        <v>66</v>
      </c>
    </row>
    <row r="56" spans="1:16">
      <c r="A56" s="154" t="s">
        <v>36</v>
      </c>
      <c r="B56" s="154"/>
      <c r="C56" s="154"/>
      <c r="D56" s="154">
        <f>'将来負担比率（分子）の構造'!I$52</f>
        <v>5056</v>
      </c>
      <c r="E56" s="154"/>
      <c r="F56" s="154"/>
      <c r="G56" s="154">
        <f>'将来負担比率（分子）の構造'!J$52</f>
        <v>5458</v>
      </c>
      <c r="H56" s="154"/>
      <c r="I56" s="154"/>
      <c r="J56" s="154">
        <f>'将来負担比率（分子）の構造'!K$52</f>
        <v>5665</v>
      </c>
      <c r="K56" s="154"/>
      <c r="L56" s="154"/>
      <c r="M56" s="154">
        <f>'将来負担比率（分子）の構造'!L$52</f>
        <v>5608</v>
      </c>
      <c r="N56" s="154"/>
      <c r="O56" s="154"/>
      <c r="P56" s="154">
        <f>'将来負担比率（分子）の構造'!M$52</f>
        <v>5625</v>
      </c>
    </row>
    <row r="57" spans="1:16">
      <c r="A57" s="154" t="s">
        <v>35</v>
      </c>
      <c r="B57" s="154"/>
      <c r="C57" s="154"/>
      <c r="D57" s="154">
        <f>'将来負担比率（分子）の構造'!I$51</f>
        <v>34</v>
      </c>
      <c r="E57" s="154"/>
      <c r="F57" s="154"/>
      <c r="G57" s="154">
        <f>'将来負担比率（分子）の構造'!J$51</f>
        <v>11</v>
      </c>
      <c r="H57" s="154"/>
      <c r="I57" s="154"/>
      <c r="J57" s="154">
        <f>'将来負担比率（分子）の構造'!K$51</f>
        <v>3</v>
      </c>
      <c r="K57" s="154"/>
      <c r="L57" s="154"/>
      <c r="M57" s="154" t="str">
        <f>'将来負担比率（分子）の構造'!L$51</f>
        <v>-</v>
      </c>
      <c r="N57" s="154"/>
      <c r="O57" s="154"/>
      <c r="P57" s="154" t="str">
        <f>'将来負担比率（分子）の構造'!M$51</f>
        <v>-</v>
      </c>
    </row>
    <row r="58" spans="1:16">
      <c r="A58" s="154" t="s">
        <v>34</v>
      </c>
      <c r="B58" s="154"/>
      <c r="C58" s="154"/>
      <c r="D58" s="154">
        <f>'将来負担比率（分子）の構造'!I$50</f>
        <v>2209</v>
      </c>
      <c r="E58" s="154"/>
      <c r="F58" s="154"/>
      <c r="G58" s="154">
        <f>'将来負担比率（分子）の構造'!J$50</f>
        <v>1988</v>
      </c>
      <c r="H58" s="154"/>
      <c r="I58" s="154"/>
      <c r="J58" s="154">
        <f>'将来負担比率（分子）の構造'!K$50</f>
        <v>2285</v>
      </c>
      <c r="K58" s="154"/>
      <c r="L58" s="154"/>
      <c r="M58" s="154">
        <f>'将来負担比率（分子）の構造'!L$50</f>
        <v>2332</v>
      </c>
      <c r="N58" s="154"/>
      <c r="O58" s="154"/>
      <c r="P58" s="154">
        <f>'将来負担比率（分子）の構造'!M$50</f>
        <v>2513</v>
      </c>
    </row>
    <row r="59" spans="1:16">
      <c r="A59" s="154" t="s">
        <v>32</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c r="A60" s="154" t="s">
        <v>31</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c r="A61" s="154" t="s">
        <v>29</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c r="A62" s="154" t="s">
        <v>28</v>
      </c>
      <c r="B62" s="154">
        <f>'将来負担比率（分子）の構造'!I$45</f>
        <v>813</v>
      </c>
      <c r="C62" s="154"/>
      <c r="D62" s="154"/>
      <c r="E62" s="154">
        <f>'将来負担比率（分子）の構造'!J$45</f>
        <v>745</v>
      </c>
      <c r="F62" s="154"/>
      <c r="G62" s="154"/>
      <c r="H62" s="154">
        <f>'将来負担比率（分子）の構造'!K$45</f>
        <v>660</v>
      </c>
      <c r="I62" s="154"/>
      <c r="J62" s="154"/>
      <c r="K62" s="154">
        <f>'将来負担比率（分子）の構造'!L$45</f>
        <v>632</v>
      </c>
      <c r="L62" s="154"/>
      <c r="M62" s="154"/>
      <c r="N62" s="154">
        <f>'将来負担比率（分子）の構造'!M$45</f>
        <v>697</v>
      </c>
      <c r="O62" s="154"/>
      <c r="P62" s="154"/>
    </row>
    <row r="63" spans="1:16">
      <c r="A63" s="154" t="s">
        <v>27</v>
      </c>
      <c r="B63" s="154">
        <f>'将来負担比率（分子）の構造'!I$44</f>
        <v>67</v>
      </c>
      <c r="C63" s="154"/>
      <c r="D63" s="154"/>
      <c r="E63" s="154">
        <f>'将来負担比率（分子）の構造'!J$44</f>
        <v>103</v>
      </c>
      <c r="F63" s="154"/>
      <c r="G63" s="154"/>
      <c r="H63" s="154">
        <f>'将来負担比率（分子）の構造'!K$44</f>
        <v>93</v>
      </c>
      <c r="I63" s="154"/>
      <c r="J63" s="154"/>
      <c r="K63" s="154">
        <f>'将来負担比率（分子）の構造'!L$44</f>
        <v>86</v>
      </c>
      <c r="L63" s="154"/>
      <c r="M63" s="154"/>
      <c r="N63" s="154">
        <f>'将来負担比率（分子）の構造'!M$44</f>
        <v>83</v>
      </c>
      <c r="O63" s="154"/>
      <c r="P63" s="154"/>
    </row>
    <row r="64" spans="1:16">
      <c r="A64" s="154" t="s">
        <v>26</v>
      </c>
      <c r="B64" s="154">
        <f>'将来負担比率（分子）の構造'!I$43</f>
        <v>1839</v>
      </c>
      <c r="C64" s="154"/>
      <c r="D64" s="154"/>
      <c r="E64" s="154">
        <f>'将来負担比率（分子）の構造'!J$43</f>
        <v>1707</v>
      </c>
      <c r="F64" s="154"/>
      <c r="G64" s="154"/>
      <c r="H64" s="154">
        <f>'将来負担比率（分子）の構造'!K$43</f>
        <v>1688</v>
      </c>
      <c r="I64" s="154"/>
      <c r="J64" s="154"/>
      <c r="K64" s="154">
        <f>'将来負担比率（分子）の構造'!L$43</f>
        <v>1614</v>
      </c>
      <c r="L64" s="154"/>
      <c r="M64" s="154"/>
      <c r="N64" s="154">
        <f>'将来負担比率（分子）の構造'!M$43</f>
        <v>1550</v>
      </c>
      <c r="O64" s="154"/>
      <c r="P64" s="154"/>
    </row>
    <row r="65" spans="1:16">
      <c r="A65" s="154" t="s">
        <v>25</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c r="A66" s="154" t="s">
        <v>24</v>
      </c>
      <c r="B66" s="154">
        <f>'将来負担比率（分子）の構造'!I$41</f>
        <v>4081</v>
      </c>
      <c r="C66" s="154"/>
      <c r="D66" s="154"/>
      <c r="E66" s="154">
        <f>'将来負担比率（分子）の構造'!J$41</f>
        <v>4106</v>
      </c>
      <c r="F66" s="154"/>
      <c r="G66" s="154"/>
      <c r="H66" s="154">
        <f>'将来負担比率（分子）の構造'!K$41</f>
        <v>5210</v>
      </c>
      <c r="I66" s="154"/>
      <c r="J66" s="154"/>
      <c r="K66" s="154">
        <f>'将来負担比率（分子）の構造'!L$41</f>
        <v>5191</v>
      </c>
      <c r="L66" s="154"/>
      <c r="M66" s="154"/>
      <c r="N66" s="154">
        <f>'将来負担比率（分子）の構造'!M$41</f>
        <v>5073</v>
      </c>
      <c r="O66" s="154"/>
      <c r="P66" s="154"/>
    </row>
    <row r="67" spans="1:16">
      <c r="A67" s="154" t="s">
        <v>67</v>
      </c>
      <c r="B67" s="154" t="e">
        <f>NA()</f>
        <v>#N/A</v>
      </c>
      <c r="C67" s="154">
        <f>IF(ISNUMBER('将来負担比率（分子）の構造'!I$53), IF('将来負担比率（分子）の構造'!I$53 &lt; 0, 0, '将来負担比率（分子）の構造'!I$53), NA())</f>
        <v>0</v>
      </c>
      <c r="D67" s="154" t="e">
        <f>NA()</f>
        <v>#N/A</v>
      </c>
      <c r="E67" s="154" t="e">
        <f>NA()</f>
        <v>#N/A</v>
      </c>
      <c r="F67" s="154">
        <f>IF(ISNUMBER('将来負担比率（分子）の構造'!J$53), IF('将来負担比率（分子）の構造'!J$53 &lt; 0, 0, '将来負担比率（分子）の構造'!J$53), NA())</f>
        <v>0</v>
      </c>
      <c r="G67" s="154" t="e">
        <f>NA()</f>
        <v>#N/A</v>
      </c>
      <c r="H67" s="154" t="e">
        <f>NA()</f>
        <v>#N/A</v>
      </c>
      <c r="I67" s="154">
        <f>IF(ISNUMBER('将来負担比率（分子）の構造'!K$53), IF('将来負担比率（分子）の構造'!K$53 &lt; 0, 0, '将来負担比率（分子）の構造'!K$53), NA())</f>
        <v>0</v>
      </c>
      <c r="J67" s="154" t="e">
        <f>NA()</f>
        <v>#N/A</v>
      </c>
      <c r="K67" s="154" t="e">
        <f>NA()</f>
        <v>#N/A</v>
      </c>
      <c r="L67" s="154">
        <f>IF(ISNUMBER('将来負担比率（分子）の構造'!L$53), IF('将来負担比率（分子）の構造'!L$53 &lt; 0, 0, '将来負担比率（分子）の構造'!L$53), NA())</f>
        <v>0</v>
      </c>
      <c r="M67" s="154" t="e">
        <f>NA()</f>
        <v>#N/A</v>
      </c>
      <c r="N67" s="154" t="e">
        <f>NA()</f>
        <v>#N/A</v>
      </c>
      <c r="O67" s="154">
        <f>IF(ISNUMBER('将来負担比率（分子）の構造'!M$53), IF('将来負担比率（分子）の構造'!M$53 &lt; 0, 0, '将来負担比率（分子）の構造'!M$53), NA())</f>
        <v>0</v>
      </c>
      <c r="P67" s="154" t="e">
        <f>NA()</f>
        <v>#N/A</v>
      </c>
    </row>
    <row r="70" spans="1:16">
      <c r="A70" s="156" t="s">
        <v>68</v>
      </c>
      <c r="B70" s="156"/>
      <c r="C70" s="156"/>
      <c r="D70" s="156"/>
      <c r="E70" s="156"/>
      <c r="F70" s="156"/>
    </row>
    <row r="71" spans="1:16">
      <c r="A71" s="157"/>
      <c r="B71" s="157" t="str">
        <f>基金残高に係る経年分析!F54</f>
        <v>H27</v>
      </c>
      <c r="C71" s="157" t="str">
        <f>基金残高に係る経年分析!G54</f>
        <v>H28</v>
      </c>
      <c r="D71" s="157" t="str">
        <f>基金残高に係る経年分析!H54</f>
        <v>H29</v>
      </c>
    </row>
    <row r="72" spans="1:16">
      <c r="A72" s="157" t="s">
        <v>69</v>
      </c>
      <c r="B72" s="158">
        <f>基金残高に係る経年分析!F55</f>
        <v>916</v>
      </c>
      <c r="C72" s="158">
        <f>基金残高に係る経年分析!G55</f>
        <v>897</v>
      </c>
      <c r="D72" s="158">
        <f>基金残高に係る経年分析!H55</f>
        <v>898</v>
      </c>
    </row>
    <row r="73" spans="1:16">
      <c r="A73" s="157" t="s">
        <v>70</v>
      </c>
      <c r="B73" s="158">
        <f>基金残高に係る経年分析!F56</f>
        <v>694</v>
      </c>
      <c r="C73" s="158">
        <f>基金残高に係る経年分析!G56</f>
        <v>794</v>
      </c>
      <c r="D73" s="158">
        <f>基金残高に係る経年分析!H56</f>
        <v>873</v>
      </c>
    </row>
    <row r="74" spans="1:16">
      <c r="A74" s="157" t="s">
        <v>71</v>
      </c>
      <c r="B74" s="158">
        <f>基金残高に係る経年分析!F57</f>
        <v>813</v>
      </c>
      <c r="C74" s="158">
        <f>基金残高に係る経年分析!G57</f>
        <v>836</v>
      </c>
      <c r="D74" s="158">
        <f>基金残高に係る経年分析!H57</f>
        <v>926</v>
      </c>
    </row>
  </sheetData>
  <sheetProtection algorithmName="SHA-512" hashValue="OnWyj8a7peGADt3Q0cN4EcXpQkonThpn0MUbbEMyRz6JVRpeHD3OfItIzzKaw4MLgpx3zXCg2dxYfGgaJGNIUQ==" saltValue="iR/70ZYDVQ0qzoxd0a2zL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2019-10-28T04:23:49Z</cp:lastPrinted>
  <dcterms:modified xsi:type="dcterms:W3CDTF">2019-10-28T04:23:53Z</dcterms:modified>
</cp:coreProperties>
</file>