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行財政改革課\財務係\各種照会\R01年度\01地域振興課\20191018_【1025(金)〆】平成29年度財政状況資料集の作成について（2回目）\"/>
    </mc:Choice>
  </mc:AlternateContent>
  <bookViews>
    <workbookView xWindow="0" yWindow="0" windowWidth="19140" windowHeight="5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BW38" i="10"/>
  <c r="BE38" i="10"/>
  <c r="AM38" i="10"/>
  <c r="C34" i="10"/>
  <c r="C35" i="10" s="1"/>
  <c r="C36" i="10" l="1"/>
  <c r="C37" i="10" s="1"/>
  <c r="C38" i="10" s="1"/>
  <c r="C39"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AM37" i="10" l="1"/>
  <c r="BE34" i="10"/>
  <c r="BE35" i="10" s="1"/>
  <c r="BE36" i="10" s="1"/>
  <c r="BE37" i="10" s="1"/>
  <c r="BW34" i="10" l="1"/>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<sst xmlns="http://schemas.openxmlformats.org/spreadsheetml/2006/main" count="1140" uniqueCount="637">
  <si>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</si>
  <si>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</si>
  <si>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</si>
  <si>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</si>
  <si>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</si>
  <si>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</si>
  <si>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</si>
  <si>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</si>
  <si>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</si>
  <si>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</si>
  <si>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</si>
  <si>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</si>
  <si>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</si>
  <si>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</si>
  <si>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</si>
  <si>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</si>
  <si>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</si>
  <si>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</si>
  <si>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</si>
  <si>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</si>
  <si>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</si>
  <si>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</si>
  <si>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</si>
  <si>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</si>
  <si>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</si>
  <si>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</si>
  <si>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</si>
  <si>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</si>
  <si>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</si>
  <si>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</si>
  <si>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</si>
  <si>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</si>
  <si>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</si>
  <si>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</si>
  <si>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</si>
  <si>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</si>
  <si>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</si>
  <si>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</si>
  <si>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</si>
  <si>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</si>
  <si>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</si>
  <si>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</si>
  <si>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</si>
  <si>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</si>
  <si>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</si>
  <si>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</si>
  <si>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</si>
  <si>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</si>
  <si>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</si>
  <si>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</si>
  <si>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</si>
  <si>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</si>
  <si>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</si>
  <si>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</si>
  <si>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</si>
  <si>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</si>
  <si>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</si>
  <si>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</si>
  <si>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</si>
  <si>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</si>
  <si>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</si>
  <si>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</si>
  <si>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</si>
  <si>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</si>
  <si>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</si>
  <si>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</si>
  <si>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</si>
  <si>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</si>
  <si>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</si>
  <si>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</si>
  <si>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</si>
  <si>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</si>
  <si>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</si>
  <si>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</si>
  <si>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</si>
  <si>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</si>
  <si>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</si>
  <si>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</si>
  <si>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</si>
  <si>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</si>
  <si>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</si>
  <si>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</si>
  <si>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</si>
  <si>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</si>
  <si>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</si>
  <si>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</si>
  <si>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</si>
  <si>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</si>
  <si>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</si>
  <si>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</si>
  <si>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</si>
  <si>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鳥取市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</si>
  <si>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</si>
  <si>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</si>
  <si>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</si>
  <si>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</si>
  <si>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</si>
  <si>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</si>
  <si>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</si>
  <si>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</si>
  <si>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</si>
  <si>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</si>
  <si>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</si>
  <si>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</si>
  <si>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</si>
  <si>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</si>
  <si>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</si>
  <si>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</si>
  <si>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</si>
  <si>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</si>
  <si>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</si>
  <si>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</si>
  <si>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</si>
  <si>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</si>
  <si>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</si>
  <si>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</si>
  <si>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</si>
  <si>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</si>
  <si>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</si>
  <si>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</si>
  <si>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</si>
  <si>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</si>
  <si>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</si>
  <si>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</si>
  <si>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</si>
  <si>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</si>
  <si>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</si>
  <si>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</si>
  <si>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</si>
  <si>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</si>
  <si>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</si>
  <si>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</si>
  <si>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</si>
  <si>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</si>
  <si>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</si>
  <si>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</si>
  <si>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</si>
  <si>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</si>
  <si>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</si>
  <si>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</si>
  <si>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</si>
  <si>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</si>
  <si>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</si>
  <si>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</si>
  <si>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</si>
  <si>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</si>
  <si>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</si>
  <si>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</si>
  <si>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</si>
  <si>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</si>
  <si>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</si>
  <si>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</si>
  <si>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</si>
  <si>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</si>
  <si>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</si>
  <si>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</si>
  <si>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</si>
  <si>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</si>
  <si>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</si>
  <si>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</si>
  <si>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</si>
  <si>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</si>
  <si>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</si>
  <si>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</si>
  <si>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</si>
  <si>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</si>
  <si>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</si>
  <si>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</si>
  <si>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</si>
  <si>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</si>
  <si>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</si>
  <si>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</si>
  <si>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</si>
  <si>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</si>
  <si>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</si>
  <si>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</si>
  <si>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</si>
  <si>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</si>
  <si>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</si>
  <si>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</si>
  <si>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</si>
  <si>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</si>
  <si>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</si>
  <si>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</si>
  <si>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</si>
  <si>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</si>
  <si>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</si>
  <si>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</si>
  <si>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</si>
  <si>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</si>
  <si>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</si>
  <si>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</si>
  <si>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</si>
  <si>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</si>
  <si>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</si>
  <si>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</si>
  <si>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</si>
  <si>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</si>
  <si>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</si>
  <si>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</si>
  <si>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</si>
  <si>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</si>
  <si>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</si>
  <si>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</si>
  <si>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</si>
  <si>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</si>
  <si>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</si>
  <si>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</si>
  <si>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</si>
  <si>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鳥取県鳥取市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</si>
  <si>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</si>
  <si>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</si>
  <si>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</si>
  <si>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</si>
  <si>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</si>
  <si>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</si>
  <si>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</si>
  <si>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</si>
  <si>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</si>
  <si>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</si>
  <si>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</si>
  <si>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</si>
  <si>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</si>
  <si>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</si>
  <si>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</si>
  <si>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</si>
  <si>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</si>
  <si>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</si>
  <si>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</si>
  <si>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</si>
  <si>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</si>
  <si>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</si>
  <si>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</si>
  <si>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</si>
  <si>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</si>
  <si>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</si>
  <si>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</si>
  <si>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</si>
  <si>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</si>
  <si>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</si>
  <si>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</si>
  <si>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</si>
  <si>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</si>
  <si>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</si>
  <si>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</si>
  <si>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</si>
  <si>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</si>
  <si>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</si>
  <si>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</si>
  <si>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</si>
  <si>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</si>
  <si>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</si>
  <si>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</si>
  <si>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</si>
  <si>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</si>
  <si>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</si>
  <si>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</si>
  <si>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</si>
  <si>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</si>
  <si>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</si>
  <si>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</si>
  <si>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</si>
  <si>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</si>
  <si>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</si>
  <si>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</si>
  <si>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</si>
  <si>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</si>
  <si>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</si>
  <si>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</si>
  <si>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</si>
  <si>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</si>
  <si>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</si>
  <si>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</si>
  <si>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</si>
  <si>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</si>
  <si>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</si>
  <si>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</si>
  <si>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</si>
  <si>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</si>
  <si>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</si>
  <si>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</si>
  <si>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</si>
  <si>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</si>
  <si>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</si>
  <si>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</si>
  <si>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</si>
  <si>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</si>
  <si>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</si>
  <si>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</si>
  <si>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</si>
  <si>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</si>
  <si>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</si>
  <si>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</si>
  <si>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</si>
  <si>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</si>
  <si>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</si>
  <si>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</si>
  <si>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</si>
  <si>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</si>
  <si>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</si>
  <si>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</si>
  <si>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</si>
  <si>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</si>
  <si>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</si>
  <si>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</si>
  <si>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</si>
  <si>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</si>
  <si>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</si>
  <si>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</si>
  <si>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</si>
  <si>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</si>
  <si>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</si>
  <si>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</si>
  <si>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</si>
  <si>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</si>
  <si>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</si>
  <si>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</si>
  <si>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</si>
  <si>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</si>
  <si>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</si>
  <si>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</si>
  <si>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</si>
  <si>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</si>
  <si>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</si>
  <si>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</si>
  <si>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</si>
  <si>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</si>
  <si>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</si>
  <si>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</si>
  <si>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</si>
  <si>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</si>
  <si>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</si>
  <si>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</si>
  <si>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</si>
  <si>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</si>
  <si>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</si>
  <si>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</si>
  <si>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</si>
  <si>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</si>
  <si>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</si>
  <si>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</si>
  <si>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</si>
  <si>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</si>
  <si>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</si>
  <si>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</si>
  <si>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</si>
  <si>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</si>
  <si>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</si>
  <si>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</si>
  <si>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</si>
  <si>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</si>
  <si>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</si>
  <si>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</si>
  <si>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</si>
  <si>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</si>
  <si>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</si>
  <si>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</si>
  <si>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</si>
  <si>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鳥取県鳥取市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</si>
  <si>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</si>
  <si>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</si>
  <si>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</si>
  <si>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</si>
  <si>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</si>
  <si>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</si>
  <si>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</si>
  <si>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</si>
  <si>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</si>
  <si>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</si>
  <si>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</si>
  <si>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</si>
  <si>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</si>
  <si>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</si>
  <si>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</si>
  <si>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</si>
  <si>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</si>
  <si>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</si>
  <si>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</si>
  <si>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</si>
  <si>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土地区画整理費</t>
    <phoneticPr fontId="5"/>
  </si>
  <si>
    <t>高齢者・障害者住宅整備資金貸付事業費</t>
    <phoneticPr fontId="5"/>
  </si>
  <si>
    <t>住宅新築資金等貸付事業費</t>
    <phoneticPr fontId="5"/>
  </si>
  <si>
    <t>土地取得費</t>
    <phoneticPr fontId="5"/>
  </si>
  <si>
    <t>-</t>
    <phoneticPr fontId="5"/>
  </si>
  <si>
    <t>墓苑事業費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</si>
  <si>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</si>
  <si>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</si>
  <si>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</si>
  <si>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</si>
  <si>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</si>
  <si>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</si>
  <si>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</si>
  <si>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</si>
  <si>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</si>
  <si>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</si>
  <si>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</si>
  <si>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</si>
  <si>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</si>
  <si>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t>
    <phoneticPr fontId="5"/>
  </si>
  <si>
    <t>介護老人保健施設事業費</t>
    <phoneticPr fontId="5"/>
  </si>
  <si>
    <t>介護保険費</t>
    <phoneticPr fontId="5"/>
  </si>
  <si>
    <t>駐車場事業費</t>
    <phoneticPr fontId="5"/>
  </si>
  <si>
    <t>後期高齢者医療費</t>
    <phoneticPr fontId="5"/>
  </si>
  <si>
    <t>水道事業</t>
    <phoneticPr fontId="5"/>
  </si>
  <si>
    <t>法適用企業</t>
    <phoneticPr fontId="5"/>
  </si>
  <si>
    <t>工業用水道事業</t>
    <phoneticPr fontId="5"/>
  </si>
  <si>
    <t>法適用企業</t>
    <phoneticPr fontId="5"/>
  </si>
  <si>
    <t>病院事業</t>
    <phoneticPr fontId="5"/>
  </si>
  <si>
    <t>法適用企業</t>
    <phoneticPr fontId="5"/>
  </si>
  <si>
    <t>下水道等事業</t>
    <phoneticPr fontId="5"/>
  </si>
  <si>
    <t>電気事業費</t>
    <phoneticPr fontId="5"/>
  </si>
  <si>
    <t>法非適用企業</t>
    <phoneticPr fontId="5"/>
  </si>
  <si>
    <t>公設地方卸売市場事業費</t>
    <phoneticPr fontId="5"/>
  </si>
  <si>
    <t>法非適用企業</t>
    <phoneticPr fontId="5"/>
  </si>
  <si>
    <t>観光施設運営事業費</t>
    <phoneticPr fontId="5"/>
  </si>
  <si>
    <t>温泉事業費</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</si>
  <si>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</si>
  <si>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</si>
  <si>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</si>
  <si>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</si>
  <si>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</si>
  <si>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</si>
  <si>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</si>
  <si>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</si>
  <si>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</si>
  <si>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</si>
  <si>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</si>
  <si>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</si>
  <si>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</si>
  <si>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</si>
  <si>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</si>
  <si>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</si>
  <si>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</si>
  <si>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</si>
  <si>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</si>
  <si>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</si>
  <si>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</si>
  <si>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</si>
  <si>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</si>
  <si>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</si>
  <si>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</si>
  <si>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</si>
  <si>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</si>
  <si>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</si>
  <si>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</si>
  <si>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</si>
  <si>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</si>
  <si>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</si>
  <si>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</si>
  <si>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</si>
  <si>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</si>
  <si>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</si>
  <si>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</si>
  <si>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</si>
  <si>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</si>
  <si>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</si>
  <si>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</si>
  <si>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</si>
  <si>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</si>
  <si>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</si>
  <si>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</si>
  <si>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</si>
  <si>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</si>
  <si>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</si>
  <si>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</si>
  <si>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</si>
  <si>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</si>
  <si>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</si>
  <si>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</si>
  <si>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</si>
  <si>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</si>
  <si>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</si>
  <si>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</si>
  <si>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</si>
  <si>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</si>
  <si>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</si>
  <si>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</si>
  <si>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</si>
  <si>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</si>
  <si>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</si>
  <si>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</si>
  <si>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病院事業</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</si>
  <si>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</si>
  <si>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</si>
  <si>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</si>
  <si>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</si>
  <si>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</si>
  <si>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</si>
  <si>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</si>
  <si>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</si>
  <si>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</si>
  <si>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</si>
  <si>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</si>
  <si>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</si>
  <si>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</si>
  <si>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</si>
  <si>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</si>
  <si>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</si>
  <si>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</si>
  <si>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</si>
  <si>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</si>
  <si>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</si>
  <si>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</si>
  <si>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</si>
  <si>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</si>
  <si>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</si>
  <si>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</si>
  <si>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</si>
  <si>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</si>
  <si>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</si>
  <si>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</si>
  <si>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</si>
  <si>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</si>
  <si>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</si>
  <si>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</si>
  <si>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</si>
  <si>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</si>
  <si>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</si>
  <si>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</si>
  <si>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</si>
  <si>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</si>
  <si>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</si>
  <si>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</si>
  <si>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</si>
  <si>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</si>
  <si>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</si>
  <si>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</si>
  <si>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</si>
  <si>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</si>
  <si>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</si>
  <si>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</si>
  <si>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</si>
  <si>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</si>
  <si>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</si>
  <si>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</si>
  <si>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</si>
  <si>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</si>
  <si>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</si>
  <si>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</si>
  <si>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</si>
  <si>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</si>
  <si>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</si>
  <si>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</si>
  <si>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</si>
  <si>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</si>
  <si>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</si>
  <si>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</si>
  <si>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</si>
  <si>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</si>
  <si>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</si>
  <si>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</si>
  <si>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</si>
  <si>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</si>
  <si>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</si>
  <si>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</si>
  <si>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</si>
  <si>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</si>
  <si>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</si>
  <si>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</si>
  <si>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</si>
  <si>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</si>
  <si>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</si>
  <si>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</si>
  <si>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</si>
  <si>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</si>
  <si>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</si>
  <si>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</si>
  <si>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</si>
  <si>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</si>
  <si>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</si>
  <si>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</si>
  <si>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</si>
  <si>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0.68</t>
  </si>
  <si>
    <t>病院事業</t>
  </si>
  <si>
    <t>下水道等事業</t>
  </si>
  <si>
    <t>一般会計</t>
  </si>
  <si>
    <t>水道事業</t>
  </si>
  <si>
    <t>介護保険費</t>
  </si>
  <si>
    <t>国民健康保険費</t>
  </si>
  <si>
    <t>土地区画整理費</t>
  </si>
  <si>
    <t>工業用水道事業</t>
  </si>
  <si>
    <t>その他会計（赤字）</t>
  </si>
  <si>
    <t>その他会計（黒字）</t>
  </si>
  <si>
    <t>公共施設等整備基金</t>
    <phoneticPr fontId="11"/>
  </si>
  <si>
    <t>地域振興基金</t>
    <phoneticPr fontId="2"/>
  </si>
  <si>
    <t>職員退職手当基金</t>
    <phoneticPr fontId="2"/>
  </si>
  <si>
    <t>人づくり・まちづくり基金</t>
    <phoneticPr fontId="2"/>
  </si>
  <si>
    <t>下水道等事業推進基金</t>
    <phoneticPr fontId="2"/>
  </si>
  <si>
    <t>一般会計</t>
    <rPh sb="0" eb="2">
      <t>イッパン</t>
    </rPh>
    <rPh sb="2" eb="4">
      <t>カイケイ</t>
    </rPh>
    <phoneticPr fontId="2"/>
  </si>
  <si>
    <t>鳥取県東部広域行政管理組合</t>
    <phoneticPr fontId="2"/>
  </si>
  <si>
    <t>因幡ふるさと振興事業費特別会計</t>
    <phoneticPr fontId="2"/>
  </si>
  <si>
    <t>一般会計</t>
    <phoneticPr fontId="2"/>
  </si>
  <si>
    <t>鳥取県後期高齢者医療広域連合</t>
    <phoneticPr fontId="2"/>
  </si>
  <si>
    <t>後期高齢者医療特別会計</t>
    <phoneticPr fontId="2"/>
  </si>
  <si>
    <t>鳥取県後期高齢者医療広域連合</t>
    <phoneticPr fontId="2"/>
  </si>
  <si>
    <t>-</t>
    <phoneticPr fontId="2"/>
  </si>
  <si>
    <t>-</t>
    <phoneticPr fontId="2"/>
  </si>
  <si>
    <t>（株）鳥取鮮魚卸売市場</t>
  </si>
  <si>
    <t>（株）鳥取テレトピア</t>
  </si>
  <si>
    <t>鳥取市土地開発公社</t>
  </si>
  <si>
    <t>（有）グリーンもちがせ</t>
    <rPh sb="1" eb="2">
      <t>ユウ</t>
    </rPh>
    <phoneticPr fontId="30"/>
  </si>
  <si>
    <t>（株）さじ弐拾壱</t>
    <rPh sb="1" eb="2">
      <t>カブ</t>
    </rPh>
    <phoneticPr fontId="30"/>
  </si>
  <si>
    <t>（有）かみんぐさじ</t>
    <rPh sb="1" eb="2">
      <t>ユウ</t>
    </rPh>
    <phoneticPr fontId="30"/>
  </si>
  <si>
    <t>（株）ふるさと鹿野</t>
  </si>
  <si>
    <t>○</t>
    <phoneticPr fontId="2"/>
  </si>
  <si>
    <t>-</t>
    <phoneticPr fontId="2"/>
  </si>
  <si>
    <t>-</t>
    <phoneticPr fontId="2"/>
  </si>
  <si>
    <t>（一財）鳥取開発公社</t>
    <rPh sb="1" eb="2">
      <t>イチ</t>
    </rPh>
    <rPh sb="2" eb="3">
      <t>ザイ</t>
    </rPh>
    <phoneticPr fontId="30"/>
  </si>
  <si>
    <t>（公財）鳥取市公園・スポーツ施設協会</t>
    <rPh sb="1" eb="2">
      <t>オオヤケ</t>
    </rPh>
    <phoneticPr fontId="2"/>
  </si>
  <si>
    <t>（一財）鳥取市中小企業勤労者福祉サービスセンター</t>
    <rPh sb="1" eb="2">
      <t>イチ</t>
    </rPh>
    <phoneticPr fontId="2"/>
  </si>
  <si>
    <t>（公財）鳥取市環境事業公社</t>
    <rPh sb="1" eb="2">
      <t>コウ</t>
    </rPh>
    <phoneticPr fontId="2"/>
  </si>
  <si>
    <t>（公財）鳥取県東部環境管理公社</t>
    <rPh sb="1" eb="2">
      <t>コウ</t>
    </rPh>
    <phoneticPr fontId="2"/>
  </si>
  <si>
    <t>（一財）鳥取市教育福祉振興会</t>
    <rPh sb="1" eb="2">
      <t>イチ</t>
    </rPh>
    <phoneticPr fontId="2"/>
  </si>
  <si>
    <t>（公財）鳥取市学校給食会</t>
    <rPh sb="1" eb="2">
      <t>コウ</t>
    </rPh>
    <phoneticPr fontId="2"/>
  </si>
  <si>
    <t>（公財）鳥取市文化財団</t>
    <rPh sb="1" eb="2">
      <t>コウ</t>
    </rPh>
    <phoneticPr fontId="2"/>
  </si>
  <si>
    <t>（公財）鳥取童謡・おもちゃ館</t>
    <rPh sb="1" eb="2">
      <t>コウ</t>
    </rPh>
    <phoneticPr fontId="2"/>
  </si>
  <si>
    <t>（公財）鳥取市人権情報センター</t>
    <rPh sb="1" eb="2">
      <t>コウ</t>
    </rPh>
    <phoneticPr fontId="2"/>
  </si>
  <si>
    <t>（一財）用瀬町ふるさと振興事業団</t>
    <rPh sb="1" eb="2">
      <t>イチ</t>
    </rPh>
    <phoneticPr fontId="2"/>
  </si>
  <si>
    <t>（一財）鳥取市農業公社</t>
    <rPh sb="1" eb="2">
      <t>イチ</t>
    </rPh>
    <phoneticPr fontId="2"/>
  </si>
  <si>
    <t>（公財）鳥取県産業振興機構</t>
    <rPh sb="1" eb="2">
      <t>コウ</t>
    </rPh>
    <rPh sb="2" eb="3">
      <t>ザイ</t>
    </rPh>
    <rPh sb="4" eb="7">
      <t>トットリケン</t>
    </rPh>
    <rPh sb="7" eb="9">
      <t>サンギョウ</t>
    </rPh>
    <rPh sb="9" eb="11">
      <t>シンコウ</t>
    </rPh>
    <rPh sb="11" eb="13">
      <t>キコウ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</si>
  <si>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</si>
  <si>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</si>
  <si>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</si>
  <si>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</si>
  <si>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</si>
  <si>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</si>
  <si>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</si>
  <si>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</si>
  <si>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</si>
  <si>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</si>
  <si>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</si>
  <si>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</si>
  <si>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</si>
  <si>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</si>
  <si>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</si>
  <si>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将来負担比率は類似団体と比較して高くなっているものの、有形固定資産減価償却率は類似団体と比較して低くなっている。
主な要因としては、公共施設の新築及び老朽化施設の解体、道路インフラの長寿命化事業等の実施により、標準財政規模に占める起債残高が類似団体に比べて高まっている一方で、施設の老朽化対策の成果が有形固定資産減価償却率の低水準化という形で表れているものと考えられる。
老朽化対応のための起債発行による将来負担と、老朽化対応の先送りによる将来負担のバランスを考慮しつつ、平成２７年度に策定した鳥取市公共施設等総合管理計画に基づき、引き続き施設の統廃合・集約化・複合化も念頭に置いたうえで、老朽化対策を計画的に進めていく必要がある。</t>
  </si>
  <si>
    <t>将来負担比率、実質公債費比率ともに類似団体と比較して高くなっているものの両指標とも低下傾向にある。
類似団体と比較して高くなっている主な要因としては、平成１６年度の１市８町村の合併に伴う関連事業の財源として積極的な起債発行を行ったことにより、標準財政規模に占める起債残高及び公債費が類似団体に比べて高まったことが考えられる。平成２２年度に策定した第５次鳥取市行財政改革大綱に基づき新規起債発行額を抑制するとともに、計画的な繰上償還の実施や交付税措置上有利な起債の活用へのシフト等の取組により、起債残高（将来負担比率）及び公債費（実質公債費比率）ともに毎年度着実に低下させている。今後数年内は、新市庁舎整備や新可燃物処理場整備等の大型建設事業に係る一時的な起債発行の増加が見込まれるが、引き続き当該事業費の精査や不要不急事業の抑制に取り組んでいく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</si>
</sst>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E420-46EB-A879-3F22E5CE3D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56152</c:v>
                </c:pt>
                <c:pt idx="1">
                  <c:v>37104</c:v>
                </c:pt>
                <c:pt idx="2">
                  <c:v>41189</c:v>
                </c:pt>
                <c:pt idx="3">
                  <c:v>48161</c:v>
                </c:pt>
                <c:pt idx="4">
                  <c:v>71640</c:v>
                </c:pt>
              </c:numCache>
            </c:numRef>
          </c:val>
          <c:smooth val="0"/>
          <c:extLst>
            <c:ext xmlns:c16="http://schemas.microsoft.com/office/drawing/2014/chart" uri="{C3380CC4-5D6E-409C-BE32-E72D297353CC}">
              <c16:uniqueId val="{00000001-E420-46EB-A879-3F22E5CE3D8E}"/>
            </c:ext>
          </c:extLst>
        </c:ser>
        <c:dLbls>
          <c:showLegendKey val="0"/>
          <c:showVal val="0"/>
          <c:showCatName val="0"/>
          <c:showSerName val="0"/>
          <c:showPercent val="0"/>
          <c:showBubbleSize val="0"/>
        </c:dLbls>
        <c:marker val="1"/>
        <c:smooth val="0"/>
        <c:axId val="405000712"/>
        <c:axId val="405003848"/>
      </c:lineChart>
      <c:catAx>
        <c:axId val="405000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003848"/>
        <c:crosses val="autoZero"/>
        <c:auto val="1"/>
        <c:lblAlgn val="ctr"/>
        <c:lblOffset val="100"/>
        <c:tickLblSkip val="1"/>
        <c:tickMarkSkip val="1"/>
        <c:noMultiLvlLbl val="0"/>
      </c:catAx>
      <c:valAx>
        <c:axId val="4050038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000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3.75</c:v>
                </c:pt>
                <c:pt idx="1">
                  <c:v>2.99</c:v>
                </c:pt>
                <c:pt idx="2">
                  <c:v>3.33</c:v>
                </c:pt>
                <c:pt idx="3">
                  <c:v>2.48</c:v>
                </c:pt>
                <c:pt idx="4">
                  <c:v>4.01</c:v>
                </c:pt>
              </c:numCache>
            </c:numRef>
          </c:val>
          <c:extLst>
            <c:ext xmlns:c16="http://schemas.microsoft.com/office/drawing/2014/chart" uri="{C3380CC4-5D6E-409C-BE32-E72D297353CC}">
              <c16:uniqueId val="{00000000-9134-4898-B2F6-96671AEBF2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3.39</c:v>
                </c:pt>
                <c:pt idx="1">
                  <c:v>3.83</c:v>
                </c:pt>
                <c:pt idx="2">
                  <c:v>6.35</c:v>
                </c:pt>
                <c:pt idx="3">
                  <c:v>6.73</c:v>
                </c:pt>
                <c:pt idx="4">
                  <c:v>6.79</c:v>
                </c:pt>
              </c:numCache>
            </c:numRef>
          </c:val>
          <c:extLst>
            <c:ext xmlns:c16="http://schemas.microsoft.com/office/drawing/2014/chart" uri="{C3380CC4-5D6E-409C-BE32-E72D297353CC}">
              <c16:uniqueId val="{00000001-9134-4898-B2F6-96671AEBF274}"/>
            </c:ext>
          </c:extLst>
        </c:ser>
        <c:dLbls>
          <c:showLegendKey val="0"/>
          <c:showVal val="0"/>
          <c:showCatName val="0"/>
          <c:showSerName val="0"/>
          <c:showPercent val="0"/>
          <c:showBubbleSize val="0"/>
        </c:dLbls>
        <c:gapWidth val="250"/>
        <c:overlap val="100"/>
        <c:axId val="405010120"/>
        <c:axId val="405006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1.75</c:v>
                </c:pt>
                <c:pt idx="1">
                  <c:v>1.17</c:v>
                </c:pt>
                <c:pt idx="2">
                  <c:v>2.9</c:v>
                </c:pt>
                <c:pt idx="3">
                  <c:v>-0.68</c:v>
                </c:pt>
                <c:pt idx="4">
                  <c:v>1.62</c:v>
                </c:pt>
              </c:numCache>
            </c:numRef>
          </c:val>
          <c:smooth val="0"/>
          <c:extLst>
            <c:ext xmlns:c16="http://schemas.microsoft.com/office/drawing/2014/chart" uri="{C3380CC4-5D6E-409C-BE32-E72D297353CC}">
              <c16:uniqueId val="{00000002-9134-4898-B2F6-96671AEBF274}"/>
            </c:ext>
          </c:extLst>
        </c:ser>
        <c:dLbls>
          <c:showLegendKey val="0"/>
          <c:showVal val="0"/>
          <c:showCatName val="0"/>
          <c:showSerName val="0"/>
          <c:showPercent val="0"/>
          <c:showBubbleSize val="0"/>
        </c:dLbls>
        <c:marker val="1"/>
        <c:smooth val="0"/>
        <c:axId val="405010120"/>
        <c:axId val="405006984"/>
      </c:lineChart>
      <c:catAx>
        <c:axId val="405010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5006984"/>
        <c:crosses val="autoZero"/>
        <c:auto val="1"/>
        <c:lblAlgn val="ctr"/>
        <c:lblOffset val="100"/>
        <c:tickLblSkip val="1"/>
        <c:tickMarkSkip val="1"/>
        <c:noMultiLvlLbl val="0"/>
      </c:catAx>
      <c:valAx>
        <c:axId val="405006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010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0.08</c:v>
                </c:pt>
                <c:pt idx="2">
                  <c:v>#N/A</c:v>
                </c:pt>
                <c:pt idx="3">
                  <c:v>0.04</c:v>
                </c:pt>
                <c:pt idx="4">
                  <c:v>#N/A</c:v>
                </c:pt>
                <c:pt idx="5">
                  <c:v>0.06</c:v>
                </c:pt>
                <c:pt idx="6">
                  <c:v>#N/A</c:v>
                </c:pt>
                <c:pt idx="7">
                  <c:v>0.33</c:v>
                </c:pt>
                <c:pt idx="8">
                  <c:v>#N/A</c:v>
                </c:pt>
                <c:pt idx="9">
                  <c:v>0.05</c:v>
                </c:pt>
              </c:numCache>
            </c:numRef>
          </c:val>
          <c:extLst>
            <c:ext xmlns:c16="http://schemas.microsoft.com/office/drawing/2014/chart" uri="{C3380CC4-5D6E-409C-BE32-E72D297353CC}">
              <c16:uniqueId val="{00000000-636E-4AD2-BCC9-1CFB3DDF8E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6E-4AD2-BCC9-1CFB3DDF8EAE}"/>
            </c:ext>
          </c:extLst>
        </c:ser>
        <c:ser>
          <c:idx val="2"/>
          <c:order val="2"/>
          <c:tx>
            <c:strRef>
              <c:f>データシート!$A$29</c:f>
              <c:strCache>
                <c:ptCount val="1"/>
                <c:pt idx="0">
                  <c:v>工業用水道事業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2-636E-4AD2-BCC9-1CFB3DDF8EAE}"/>
            </c:ext>
          </c:extLst>
        </c:ser>
        <c:ser>
          <c:idx val="3"/>
          <c:order val="3"/>
          <c:tx>
            <c:strRef>
              <c:f>データシート!$A$30</c:f>
              <c:strCache>
                <c:ptCount val="1"/>
                <c:pt idx="0">
                  <c:v>土地区画整理費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0.18</c:v>
                </c:pt>
                <c:pt idx="4">
                  <c:v>#N/A</c:v>
                </c:pt>
                <c:pt idx="5">
                  <c:v>0.11</c:v>
                </c:pt>
                <c:pt idx="6">
                  <c:v>#N/A</c:v>
                </c:pt>
                <c:pt idx="7">
                  <c:v>0.02</c:v>
                </c:pt>
                <c:pt idx="8">
                  <c:v>#N/A</c:v>
                </c:pt>
                <c:pt idx="9">
                  <c:v>0.02</c:v>
                </c:pt>
              </c:numCache>
            </c:numRef>
          </c:val>
          <c:extLst>
            <c:ext xmlns:c16="http://schemas.microsoft.com/office/drawing/2014/chart" uri="{C3380CC4-5D6E-409C-BE32-E72D297353CC}">
              <c16:uniqueId val="{00000003-636E-4AD2-BCC9-1CFB3DDF8EAE}"/>
            </c:ext>
          </c:extLst>
        </c:ser>
        <c:ser>
          <c:idx val="4"/>
          <c:order val="4"/>
          <c:tx>
            <c:strRef>
              <c:f>データシート!$A$31</c:f>
              <c:strCache>
                <c:ptCount val="1"/>
                <c:pt idx="0">
                  <c:v>国民健康保険費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1.05</c:v>
                </c:pt>
                <c:pt idx="2">
                  <c:v>#N/A</c:v>
                </c:pt>
                <c:pt idx="3">
                  <c:v>0.93</c:v>
                </c:pt>
                <c:pt idx="4">
                  <c:v>#N/A</c:v>
                </c:pt>
                <c:pt idx="5">
                  <c:v>0.71</c:v>
                </c:pt>
                <c:pt idx="6">
                  <c:v>#N/A</c:v>
                </c:pt>
                <c:pt idx="7">
                  <c:v>0.96</c:v>
                </c:pt>
                <c:pt idx="8">
                  <c:v>#N/A</c:v>
                </c:pt>
                <c:pt idx="9">
                  <c:v>1.39</c:v>
                </c:pt>
              </c:numCache>
            </c:numRef>
          </c:val>
          <c:extLst>
            <c:ext xmlns:c16="http://schemas.microsoft.com/office/drawing/2014/chart" uri="{C3380CC4-5D6E-409C-BE32-E72D297353CC}">
              <c16:uniqueId val="{00000004-636E-4AD2-BCC9-1CFB3DDF8EAE}"/>
            </c:ext>
          </c:extLst>
        </c:ser>
        <c:ser>
          <c:idx val="5"/>
          <c:order val="5"/>
          <c:tx>
            <c:strRef>
              <c:f>データシート!$A$32</c:f>
              <c:strCache>
                <c:ptCount val="1"/>
                <c:pt idx="0">
                  <c:v>介護保険費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c:v>
                </c:pt>
                <c:pt idx="2">
                  <c:v>#N/A</c:v>
                </c:pt>
                <c:pt idx="3">
                  <c:v>1.1000000000000001</c:v>
                </c:pt>
                <c:pt idx="4">
                  <c:v>#N/A</c:v>
                </c:pt>
                <c:pt idx="5">
                  <c:v>1.17</c:v>
                </c:pt>
                <c:pt idx="6">
                  <c:v>#N/A</c:v>
                </c:pt>
                <c:pt idx="7">
                  <c:v>1.66</c:v>
                </c:pt>
                <c:pt idx="8">
                  <c:v>#N/A</c:v>
                </c:pt>
                <c:pt idx="9">
                  <c:v>1.79</c:v>
                </c:pt>
              </c:numCache>
            </c:numRef>
          </c:val>
          <c:extLst>
            <c:ext xmlns:c16="http://schemas.microsoft.com/office/drawing/2014/chart" uri="{C3380CC4-5D6E-409C-BE32-E72D297353CC}">
              <c16:uniqueId val="{00000005-636E-4AD2-BCC9-1CFB3DDF8EAE}"/>
            </c:ext>
          </c:extLst>
        </c:ser>
        <c:ser>
          <c:idx val="6"/>
          <c:order val="6"/>
          <c:tx>
            <c:strRef>
              <c:f>データシート!$A$33</c:f>
              <c:strCache>
                <c:ptCount val="1"/>
                <c:pt idx="0">
                  <c:v>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3.27</c:v>
                </c:pt>
                <c:pt idx="2">
                  <c:v>#N/A</c:v>
                </c:pt>
                <c:pt idx="3">
                  <c:v>3.31</c:v>
                </c:pt>
                <c:pt idx="4">
                  <c:v>#N/A</c:v>
                </c:pt>
                <c:pt idx="5">
                  <c:v>3.45</c:v>
                </c:pt>
                <c:pt idx="6">
                  <c:v>#N/A</c:v>
                </c:pt>
                <c:pt idx="7">
                  <c:v>3.21</c:v>
                </c:pt>
                <c:pt idx="8">
                  <c:v>#N/A</c:v>
                </c:pt>
                <c:pt idx="9">
                  <c:v>3.64</c:v>
                </c:pt>
              </c:numCache>
            </c:numRef>
          </c:val>
          <c:extLst>
            <c:ext xmlns:c16="http://schemas.microsoft.com/office/drawing/2014/chart" uri="{C3380CC4-5D6E-409C-BE32-E72D297353CC}">
              <c16:uniqueId val="{00000006-636E-4AD2-BCC9-1CFB3DDF8EA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3.71</c:v>
                </c:pt>
                <c:pt idx="2">
                  <c:v>#N/A</c:v>
                </c:pt>
                <c:pt idx="3">
                  <c:v>2.97</c:v>
                </c:pt>
                <c:pt idx="4">
                  <c:v>#N/A</c:v>
                </c:pt>
                <c:pt idx="5">
                  <c:v>3.3</c:v>
                </c:pt>
                <c:pt idx="6">
                  <c:v>#N/A</c:v>
                </c:pt>
                <c:pt idx="7">
                  <c:v>2.46</c:v>
                </c:pt>
                <c:pt idx="8">
                  <c:v>#N/A</c:v>
                </c:pt>
                <c:pt idx="9">
                  <c:v>3.99</c:v>
                </c:pt>
              </c:numCache>
            </c:numRef>
          </c:val>
          <c:extLst>
            <c:ext xmlns:c16="http://schemas.microsoft.com/office/drawing/2014/chart" uri="{C3380CC4-5D6E-409C-BE32-E72D297353CC}">
              <c16:uniqueId val="{00000007-636E-4AD2-BCC9-1CFB3DDF8EAE}"/>
            </c:ext>
          </c:extLst>
        </c:ser>
        <c:ser>
          <c:idx val="8"/>
          <c:order val="8"/>
          <c:tx>
            <c:strRef>
              <c:f>データシート!$A$35</c:f>
              <c:strCache>
                <c:ptCount val="1"/>
                <c:pt idx="0">
                  <c:v>下水道等事業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1.48</c:v>
                </c:pt>
                <c:pt idx="2">
                  <c:v>#N/A</c:v>
                </c:pt>
                <c:pt idx="3">
                  <c:v>2</c:v>
                </c:pt>
                <c:pt idx="4">
                  <c:v>#N/A</c:v>
                </c:pt>
                <c:pt idx="5">
                  <c:v>3.04</c:v>
                </c:pt>
                <c:pt idx="6">
                  <c:v>#N/A</c:v>
                </c:pt>
                <c:pt idx="7">
                  <c:v>3.47</c:v>
                </c:pt>
                <c:pt idx="8">
                  <c:v>#N/A</c:v>
                </c:pt>
                <c:pt idx="9">
                  <c:v>4.3600000000000003</c:v>
                </c:pt>
              </c:numCache>
            </c:numRef>
          </c:val>
          <c:extLst>
            <c:ext xmlns:c16="http://schemas.microsoft.com/office/drawing/2014/chart" uri="{C3380CC4-5D6E-409C-BE32-E72D297353CC}">
              <c16:uniqueId val="{00000008-636E-4AD2-BCC9-1CFB3DDF8EAE}"/>
            </c:ext>
          </c:extLst>
        </c:ser>
        <c:ser>
          <c:idx val="9"/>
          <c:order val="9"/>
          <c:tx>
            <c:strRef>
              <c:f>データシート!$A$36</c:f>
              <c:strCache>
                <c:ptCount val="1"/>
                <c:pt idx="0">
                  <c:v>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6.61</c:v>
                </c:pt>
                <c:pt idx="2">
                  <c:v>#N/A</c:v>
                </c:pt>
                <c:pt idx="3">
                  <c:v>6.96</c:v>
                </c:pt>
                <c:pt idx="4">
                  <c:v>#N/A</c:v>
                </c:pt>
                <c:pt idx="5">
                  <c:v>6.68</c:v>
                </c:pt>
                <c:pt idx="6">
                  <c:v>#N/A</c:v>
                </c:pt>
                <c:pt idx="7">
                  <c:v>6.76</c:v>
                </c:pt>
                <c:pt idx="8">
                  <c:v>#N/A</c:v>
                </c:pt>
                <c:pt idx="9">
                  <c:v>5.48</c:v>
                </c:pt>
              </c:numCache>
            </c:numRef>
          </c:val>
          <c:extLst>
            <c:ext xmlns:c16="http://schemas.microsoft.com/office/drawing/2014/chart" uri="{C3380CC4-5D6E-409C-BE32-E72D297353CC}">
              <c16:uniqueId val="{00000009-636E-4AD2-BCC9-1CFB3DDF8EAE}"/>
            </c:ext>
          </c:extLst>
        </c:ser>
        <c:dLbls>
          <c:showLegendKey val="0"/>
          <c:showVal val="0"/>
          <c:showCatName val="0"/>
          <c:showSerName val="0"/>
          <c:showPercent val="0"/>
          <c:showBubbleSize val="0"/>
        </c:dLbls>
        <c:gapWidth val="150"/>
        <c:overlap val="100"/>
        <c:axId val="405007376"/>
        <c:axId val="405001104"/>
      </c:barChart>
      <c:catAx>
        <c:axId val="40500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001104"/>
        <c:crosses val="autoZero"/>
        <c:auto val="1"/>
        <c:lblAlgn val="ctr"/>
        <c:lblOffset val="100"/>
        <c:tickLblSkip val="1"/>
        <c:tickMarkSkip val="1"/>
        <c:noMultiLvlLbl val="0"/>
      </c:catAx>
      <c:valAx>
        <c:axId val="40500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00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11243</c:v>
                </c:pt>
                <c:pt idx="5">
                  <c:v>11467</c:v>
                </c:pt>
                <c:pt idx="8">
                  <c:v>11200</c:v>
                </c:pt>
                <c:pt idx="11">
                  <c:v>10255</c:v>
                </c:pt>
                <c:pt idx="14">
                  <c:v>10451</c:v>
                </c:pt>
              </c:numCache>
            </c:numRef>
          </c:val>
          <c:extLst>
            <c:ext xmlns:c16="http://schemas.microsoft.com/office/drawing/2014/chart" uri="{C3380CC4-5D6E-409C-BE32-E72D297353CC}">
              <c16:uniqueId val="{00000000-6116-4040-A917-80E3F3A7E0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16-4040-A917-80E3F3A7E0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190</c:v>
                </c:pt>
                <c:pt idx="3">
                  <c:v>183</c:v>
                </c:pt>
                <c:pt idx="6">
                  <c:v>110</c:v>
                </c:pt>
                <c:pt idx="9">
                  <c:v>73</c:v>
                </c:pt>
                <c:pt idx="12">
                  <c:v>56</c:v>
                </c:pt>
              </c:numCache>
            </c:numRef>
          </c:val>
          <c:extLst>
            <c:ext xmlns:c16="http://schemas.microsoft.com/office/drawing/2014/chart" uri="{C3380CC4-5D6E-409C-BE32-E72D297353CC}">
              <c16:uniqueId val="{00000002-6116-4040-A917-80E3F3A7E0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436</c:v>
                </c:pt>
                <c:pt idx="3">
                  <c:v>258</c:v>
                </c:pt>
                <c:pt idx="6">
                  <c:v>310</c:v>
                </c:pt>
                <c:pt idx="9">
                  <c:v>328</c:v>
                </c:pt>
                <c:pt idx="12">
                  <c:v>329</c:v>
                </c:pt>
              </c:numCache>
            </c:numRef>
          </c:val>
          <c:extLst>
            <c:ext xmlns:c16="http://schemas.microsoft.com/office/drawing/2014/chart" uri="{C3380CC4-5D6E-409C-BE32-E72D297353CC}">
              <c16:uniqueId val="{00000003-6116-4040-A917-80E3F3A7E0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4887</c:v>
                </c:pt>
                <c:pt idx="3">
                  <c:v>4439</c:v>
                </c:pt>
                <c:pt idx="6">
                  <c:v>5024</c:v>
                </c:pt>
                <c:pt idx="9">
                  <c:v>4494</c:v>
                </c:pt>
                <c:pt idx="12">
                  <c:v>4528</c:v>
                </c:pt>
              </c:numCache>
            </c:numRef>
          </c:val>
          <c:extLst>
            <c:ext xmlns:c16="http://schemas.microsoft.com/office/drawing/2014/chart" uri="{C3380CC4-5D6E-409C-BE32-E72D297353CC}">
              <c16:uniqueId val="{00000004-6116-4040-A917-80E3F3A7E0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16-4040-A917-80E3F3A7E0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16-4040-A917-80E3F3A7E0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11429</c:v>
                </c:pt>
                <c:pt idx="3">
                  <c:v>11260</c:v>
                </c:pt>
                <c:pt idx="6">
                  <c:v>10590</c:v>
                </c:pt>
                <c:pt idx="9">
                  <c:v>10028</c:v>
                </c:pt>
                <c:pt idx="12">
                  <c:v>9997</c:v>
                </c:pt>
              </c:numCache>
            </c:numRef>
          </c:val>
          <c:extLst>
            <c:ext xmlns:c16="http://schemas.microsoft.com/office/drawing/2014/chart" uri="{C3380CC4-5D6E-409C-BE32-E72D297353CC}">
              <c16:uniqueId val="{00000007-6116-4040-A917-80E3F3A7E0DB}"/>
            </c:ext>
          </c:extLst>
        </c:ser>
        <c:dLbls>
          <c:showLegendKey val="0"/>
          <c:showVal val="0"/>
          <c:showCatName val="0"/>
          <c:showSerName val="0"/>
          <c:showPercent val="0"/>
          <c:showBubbleSize val="0"/>
        </c:dLbls>
        <c:gapWidth val="100"/>
        <c:overlap val="100"/>
        <c:axId val="405001496"/>
        <c:axId val="405003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5699</c:v>
                </c:pt>
                <c:pt idx="2">
                  <c:v>#N/A</c:v>
                </c:pt>
                <c:pt idx="3">
                  <c:v>#N/A</c:v>
                </c:pt>
                <c:pt idx="4">
                  <c:v>4673</c:v>
                </c:pt>
                <c:pt idx="5">
                  <c:v>#N/A</c:v>
                </c:pt>
                <c:pt idx="6">
                  <c:v>#N/A</c:v>
                </c:pt>
                <c:pt idx="7">
                  <c:v>4834</c:v>
                </c:pt>
                <c:pt idx="8">
                  <c:v>#N/A</c:v>
                </c:pt>
                <c:pt idx="9">
                  <c:v>#N/A</c:v>
                </c:pt>
                <c:pt idx="10">
                  <c:v>4668</c:v>
                </c:pt>
                <c:pt idx="11">
                  <c:v>#N/A</c:v>
                </c:pt>
                <c:pt idx="12">
                  <c:v>#N/A</c:v>
                </c:pt>
                <c:pt idx="13">
                  <c:v>4459</c:v>
                </c:pt>
                <c:pt idx="14">
                  <c:v>#N/A</c:v>
                </c:pt>
              </c:numCache>
            </c:numRef>
          </c:val>
          <c:smooth val="0"/>
          <c:extLst>
            <c:ext xmlns:c16="http://schemas.microsoft.com/office/drawing/2014/chart" uri="{C3380CC4-5D6E-409C-BE32-E72D297353CC}">
              <c16:uniqueId val="{00000008-6116-4040-A917-80E3F3A7E0DB}"/>
            </c:ext>
          </c:extLst>
        </c:ser>
        <c:dLbls>
          <c:showLegendKey val="0"/>
          <c:showVal val="0"/>
          <c:showCatName val="0"/>
          <c:showSerName val="0"/>
          <c:showPercent val="0"/>
          <c:showBubbleSize val="0"/>
        </c:dLbls>
        <c:marker val="1"/>
        <c:smooth val="0"/>
        <c:axId val="405001496"/>
        <c:axId val="405003064"/>
      </c:lineChart>
      <c:catAx>
        <c:axId val="405001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003064"/>
        <c:crosses val="autoZero"/>
        <c:auto val="1"/>
        <c:lblAlgn val="ctr"/>
        <c:lblOffset val="100"/>
        <c:tickLblSkip val="1"/>
        <c:tickMarkSkip val="1"/>
        <c:noMultiLvlLbl val="0"/>
      </c:catAx>
      <c:valAx>
        <c:axId val="405003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001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111720</c:v>
                </c:pt>
                <c:pt idx="5">
                  <c:v>109205</c:v>
                </c:pt>
                <c:pt idx="8">
                  <c:v>107853</c:v>
                </c:pt>
                <c:pt idx="11">
                  <c:v>107237</c:v>
                </c:pt>
                <c:pt idx="14">
                  <c:v>108287</c:v>
                </c:pt>
              </c:numCache>
            </c:numRef>
          </c:val>
          <c:extLst>
            <c:ext xmlns:c16="http://schemas.microsoft.com/office/drawing/2014/chart" uri="{C3380CC4-5D6E-409C-BE32-E72D297353CC}">
              <c16:uniqueId val="{00000000-99E1-4F59-8B72-604D198CBF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14100</c:v>
                </c:pt>
                <c:pt idx="5">
                  <c:v>13180</c:v>
                </c:pt>
                <c:pt idx="8">
                  <c:v>14489</c:v>
                </c:pt>
                <c:pt idx="11">
                  <c:v>15205</c:v>
                </c:pt>
                <c:pt idx="14">
                  <c:v>17501</c:v>
                </c:pt>
              </c:numCache>
            </c:numRef>
          </c:val>
          <c:extLst>
            <c:ext xmlns:c16="http://schemas.microsoft.com/office/drawing/2014/chart" uri="{C3380CC4-5D6E-409C-BE32-E72D297353CC}">
              <c16:uniqueId val="{00000001-99E1-4F59-8B72-604D198CBF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9805</c:v>
                </c:pt>
                <c:pt idx="5">
                  <c:v>11669</c:v>
                </c:pt>
                <c:pt idx="8">
                  <c:v>13594</c:v>
                </c:pt>
                <c:pt idx="11">
                  <c:v>13730</c:v>
                </c:pt>
                <c:pt idx="14">
                  <c:v>12903</c:v>
                </c:pt>
              </c:numCache>
            </c:numRef>
          </c:val>
          <c:extLst>
            <c:ext xmlns:c16="http://schemas.microsoft.com/office/drawing/2014/chart" uri="{C3380CC4-5D6E-409C-BE32-E72D297353CC}">
              <c16:uniqueId val="{00000002-99E1-4F59-8B72-604D198CBF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E1-4F59-8B72-604D198CBF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E1-4F59-8B72-604D198CBF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866</c:v>
                </c:pt>
                <c:pt idx="3">
                  <c:v>1700</c:v>
                </c:pt>
                <c:pt idx="6">
                  <c:v>1730</c:v>
                </c:pt>
                <c:pt idx="9">
                  <c:v>2220</c:v>
                </c:pt>
                <c:pt idx="12">
                  <c:v>1915</c:v>
                </c:pt>
              </c:numCache>
            </c:numRef>
          </c:val>
          <c:extLst>
            <c:ext xmlns:c16="http://schemas.microsoft.com/office/drawing/2014/chart" uri="{C3380CC4-5D6E-409C-BE32-E72D297353CC}">
              <c16:uniqueId val="{00000005-99E1-4F59-8B72-604D198CBF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11285</c:v>
                </c:pt>
                <c:pt idx="3">
                  <c:v>10808</c:v>
                </c:pt>
                <c:pt idx="6">
                  <c:v>10112</c:v>
                </c:pt>
                <c:pt idx="9">
                  <c:v>9995</c:v>
                </c:pt>
                <c:pt idx="12">
                  <c:v>9931</c:v>
                </c:pt>
              </c:numCache>
            </c:numRef>
          </c:val>
          <c:extLst>
            <c:ext xmlns:c16="http://schemas.microsoft.com/office/drawing/2014/chart" uri="{C3380CC4-5D6E-409C-BE32-E72D297353CC}">
              <c16:uniqueId val="{00000006-99E1-4F59-8B72-604D198CBF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1886</c:v>
                </c:pt>
                <c:pt idx="3">
                  <c:v>1933</c:v>
                </c:pt>
                <c:pt idx="6">
                  <c:v>2024</c:v>
                </c:pt>
                <c:pt idx="9">
                  <c:v>1948</c:v>
                </c:pt>
                <c:pt idx="12">
                  <c:v>1891</c:v>
                </c:pt>
              </c:numCache>
            </c:numRef>
          </c:val>
          <c:extLst>
            <c:ext xmlns:c16="http://schemas.microsoft.com/office/drawing/2014/chart" uri="{C3380CC4-5D6E-409C-BE32-E72D297353CC}">
              <c16:uniqueId val="{00000007-99E1-4F59-8B72-604D198CBF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61823</c:v>
                </c:pt>
                <c:pt idx="3">
                  <c:v>57594</c:v>
                </c:pt>
                <c:pt idx="6">
                  <c:v>57616</c:v>
                </c:pt>
                <c:pt idx="9">
                  <c:v>54205</c:v>
                </c:pt>
                <c:pt idx="12">
                  <c:v>51133</c:v>
                </c:pt>
              </c:numCache>
            </c:numRef>
          </c:val>
          <c:extLst>
            <c:ext xmlns:c16="http://schemas.microsoft.com/office/drawing/2014/chart" uri="{C3380CC4-5D6E-409C-BE32-E72D297353CC}">
              <c16:uniqueId val="{00000008-99E1-4F59-8B72-604D198CBF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822</c:v>
                </c:pt>
                <c:pt idx="3">
                  <c:v>697</c:v>
                </c:pt>
                <c:pt idx="6">
                  <c:v>670</c:v>
                </c:pt>
                <c:pt idx="9">
                  <c:v>774</c:v>
                </c:pt>
                <c:pt idx="12">
                  <c:v>719</c:v>
                </c:pt>
              </c:numCache>
            </c:numRef>
          </c:val>
          <c:extLst>
            <c:ext xmlns:c16="http://schemas.microsoft.com/office/drawing/2014/chart" uri="{C3380CC4-5D6E-409C-BE32-E72D297353CC}">
              <c16:uniqueId val="{00000009-99E1-4F59-8B72-604D198CBF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101100</c:v>
                </c:pt>
                <c:pt idx="3">
                  <c:v>97409</c:v>
                </c:pt>
                <c:pt idx="6">
                  <c:v>96377</c:v>
                </c:pt>
                <c:pt idx="9">
                  <c:v>96779</c:v>
                </c:pt>
                <c:pt idx="12">
                  <c:v>101278</c:v>
                </c:pt>
              </c:numCache>
            </c:numRef>
          </c:val>
          <c:extLst>
            <c:ext xmlns:c16="http://schemas.microsoft.com/office/drawing/2014/chart" uri="{C3380CC4-5D6E-409C-BE32-E72D297353CC}">
              <c16:uniqueId val="{0000000A-99E1-4F59-8B72-604D198CBFE0}"/>
            </c:ext>
          </c:extLst>
        </c:ser>
        <c:dLbls>
          <c:showLegendKey val="0"/>
          <c:showVal val="0"/>
          <c:showCatName val="0"/>
          <c:showSerName val="0"/>
          <c:showPercent val="0"/>
          <c:showBubbleSize val="0"/>
        </c:dLbls>
        <c:gapWidth val="100"/>
        <c:overlap val="100"/>
        <c:axId val="405002280"/>
        <c:axId val="405004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42157</c:v>
                </c:pt>
                <c:pt idx="2">
                  <c:v>#N/A</c:v>
                </c:pt>
                <c:pt idx="3">
                  <c:v>#N/A</c:v>
                </c:pt>
                <c:pt idx="4">
                  <c:v>36087</c:v>
                </c:pt>
                <c:pt idx="5">
                  <c:v>#N/A</c:v>
                </c:pt>
                <c:pt idx="6">
                  <c:v>#N/A</c:v>
                </c:pt>
                <c:pt idx="7">
                  <c:v>32592</c:v>
                </c:pt>
                <c:pt idx="8">
                  <c:v>#N/A</c:v>
                </c:pt>
                <c:pt idx="9">
                  <c:v>#N/A</c:v>
                </c:pt>
                <c:pt idx="10">
                  <c:v>29749</c:v>
                </c:pt>
                <c:pt idx="11">
                  <c:v>#N/A</c:v>
                </c:pt>
                <c:pt idx="12">
                  <c:v>#N/A</c:v>
                </c:pt>
                <c:pt idx="13">
                  <c:v>28178</c:v>
                </c:pt>
                <c:pt idx="14">
                  <c:v>#N/A</c:v>
                </c:pt>
              </c:numCache>
            </c:numRef>
          </c:val>
          <c:smooth val="0"/>
          <c:extLst>
            <c:ext xmlns:c16="http://schemas.microsoft.com/office/drawing/2014/chart" uri="{C3380CC4-5D6E-409C-BE32-E72D297353CC}">
              <c16:uniqueId val="{0000000B-99E1-4F59-8B72-604D198CBFE0}"/>
            </c:ext>
          </c:extLst>
        </c:ser>
        <c:dLbls>
          <c:showLegendKey val="0"/>
          <c:showVal val="0"/>
          <c:showCatName val="0"/>
          <c:showSerName val="0"/>
          <c:showPercent val="0"/>
          <c:showBubbleSize val="0"/>
        </c:dLbls>
        <c:marker val="1"/>
        <c:smooth val="0"/>
        <c:axId val="405002280"/>
        <c:axId val="405004632"/>
      </c:lineChart>
      <c:catAx>
        <c:axId val="405002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004632"/>
        <c:crosses val="autoZero"/>
        <c:auto val="1"/>
        <c:lblAlgn val="ctr"/>
        <c:lblOffset val="100"/>
        <c:tickLblSkip val="1"/>
        <c:tickMarkSkip val="1"/>
        <c:noMultiLvlLbl val="0"/>
      </c:catAx>
      <c:valAx>
        <c:axId val="405004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002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3285</c:v>
                </c:pt>
                <c:pt idx="1">
                  <c:v>3432</c:v>
                </c:pt>
                <c:pt idx="2">
                  <c:v>3411</c:v>
                </c:pt>
              </c:numCache>
            </c:numRef>
          </c:val>
          <c:extLst>
            <c:ext xmlns:c16="http://schemas.microsoft.com/office/drawing/2014/chart" uri="{C3380CC4-5D6E-409C-BE32-E72D297353CC}">
              <c16:uniqueId val="{00000000-59A7-4F2D-BB1D-623631F86A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982</c:v>
                </c:pt>
                <c:pt idx="1">
                  <c:v>991</c:v>
                </c:pt>
                <c:pt idx="2">
                  <c:v>999</c:v>
                </c:pt>
              </c:numCache>
            </c:numRef>
          </c:val>
          <c:extLst>
            <c:ext xmlns:c16="http://schemas.microsoft.com/office/drawing/2014/chart" uri="{C3380CC4-5D6E-409C-BE32-E72D297353CC}">
              <c16:uniqueId val="{00000001-59A7-4F2D-BB1D-623631F86A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11432</c:v>
                </c:pt>
                <c:pt idx="1">
                  <c:v>11021</c:v>
                </c:pt>
                <c:pt idx="2">
                  <c:v>9067</c:v>
                </c:pt>
              </c:numCache>
            </c:numRef>
          </c:val>
          <c:extLst>
            <c:ext xmlns:c16="http://schemas.microsoft.com/office/drawing/2014/chart" uri="{C3380CC4-5D6E-409C-BE32-E72D297353CC}">
              <c16:uniqueId val="{00000002-59A7-4F2D-BB1D-623631F86AE3}"/>
            </c:ext>
          </c:extLst>
        </c:ser>
        <c:dLbls>
          <c:showLegendKey val="0"/>
          <c:showVal val="0"/>
          <c:showCatName val="0"/>
          <c:showSerName val="0"/>
          <c:showPercent val="0"/>
          <c:showBubbleSize val="0"/>
        </c:dLbls>
        <c:gapWidth val="120"/>
        <c:overlap val="100"/>
        <c:axId val="405008552"/>
        <c:axId val="405002672"/>
      </c:barChart>
      <c:catAx>
        <c:axId val="40500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5002672"/>
        <c:crosses val="autoZero"/>
        <c:auto val="1"/>
        <c:lblAlgn val="ctr"/>
        <c:lblOffset val="100"/>
        <c:tickLblSkip val="1"/>
        <c:tickMarkSkip val="1"/>
        <c:noMultiLvlLbl val="0"/>
      </c:catAx>
      <c:valAx>
        <c:axId val="405002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5008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{82ED6521-6C46-48DC-9E2B-6AFAFDE22330}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8B6-4E2E-B5F5-888F6EF159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{A1B838FC-CC9B-4FEC-9B44-29E156870CB7}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B6-4E2E-B5F5-888F6EF159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{326BD091-ADFD-425A-B95E-D79D1914C5AE}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B6-4E2E-B5F5-888F6EF159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{20BF21D8-1F14-48CC-8418-55F62E745D83}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B6-4E2E-B5F5-888F6EF159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{E5DF315A-6911-46B7-A4C3-3F455BBF3B50}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B6-4E2E-B5F5-888F6EF159B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{71E8CF37-F036-45D0-858E-4C0A418812A4}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8B6-4E2E-B5F5-888F6EF159B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{2B649F50-8D36-4382-9F9A-BD5ACE70C4FF}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8B6-4E2E-B5F5-888F6EF159B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{702A55B3-B1EE-4356-9EA0-523D67D13047}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8B6-4E2E-B5F5-888F6EF159B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{FC0E806E-1A75-480D-8003-6B3E8F7C37C5}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8B6-4E2E-B5F5-888F6EF159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48.6</c:v>
                </c:pt>
                <c:pt idx="24">
                  <c:v>50.1</c:v>
                </c:pt>
                <c:pt idx="32">
                  <c:v>51.3</c:v>
                </c:pt>
              </c:numCache>
            </c:numRef>
          </c:xVal>
          <c:yVal>
            <c:numRef>
              <c:f>公会計指標分析・財政指標組合せ分析表!$BP$51:$DC$51</c:f>
              <c:numCache>
                <c:formatCode>#,##0.0;"▲ "#,##0.0</c:formatCode>
                <c:ptCount val="40"/>
                <c:pt idx="16">
                  <c:v>78.400000000000006</c:v>
                </c:pt>
                <c:pt idx="24">
                  <c:v>72.099999999999994</c:v>
                </c:pt>
                <c:pt idx="32">
                  <c:v>68.7</c:v>
                </c:pt>
              </c:numCache>
            </c:numRef>
          </c:yVal>
          <c:smooth val="0"/>
          <c:extLst>
            <c:ext xmlns:c16="http://schemas.microsoft.com/office/drawing/2014/chart" uri="{C3380CC4-5D6E-409C-BE32-E72D297353CC}">
              <c16:uniqueId val="{00000009-08B6-4E2E-B5F5-888F6EF159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{D7E4E03C-3504-46EB-9710-BE1D2CE7176B}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8B6-4E2E-B5F5-888F6EF159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{E0F10BDE-7DA1-48A0-A656-0AB62B24260D}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B6-4E2E-B5F5-888F6EF159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{155F7D26-E814-4AF6-B6D4-B8ED124D6ABE}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B6-4E2E-B5F5-888F6EF159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{90022EFC-81ED-4206-BAE2-2D4F7F5194FF}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B6-4E2E-B5F5-888F6EF159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{6C348EE7-8B7E-41EE-91AD-5BD6D47736CF}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B6-4E2E-B5F5-888F6EF159B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{1AE0847D-22F1-44E3-925F-2238A681F6C6}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8B6-4E2E-B5F5-888F6EF159B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{2377AE80-F4B9-4CAF-A5E3-4843FF66E114}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8B6-4E2E-B5F5-888F6EF159B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{7085E16A-FD00-44AA-BB8F-4711D4180799}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8B6-4E2E-B5F5-888F6EF159B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{3CCB31DA-91E9-4251-980E-E339363D8CC5}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8B6-4E2E-B5F5-888F6EF159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extLst>
            <c:ext xmlns:c16="http://schemas.microsoft.com/office/drawing/2014/chart" uri="{C3380CC4-5D6E-409C-BE32-E72D297353CC}">
              <c16:uniqueId val="{00000013-08B6-4E2E-B5F5-888F6EF159B2}"/>
            </c:ext>
          </c:extLst>
        </c:ser>
        <c:dLbls>
          <c:showLegendKey val="0"/>
          <c:showVal val="1"/>
          <c:showCatName val="0"/>
          <c:showSerName val="0"/>
          <c:showPercent val="0"/>
          <c:showBubbleSize val="0"/>
        </c:dLbls>
        <c:axId val="418929440"/>
        <c:axId val="418930224"/>
      </c:scatterChart>
      <c:valAx>
        <c:axId val="418929440"/>
        <c:scaling>
          <c:orientation val="minMax"/>
          <c:max val="61"/>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930224"/>
        <c:crosses val="autoZero"/>
        <c:crossBetween val="midCat"/>
      </c:valAx>
      <c:valAx>
        <c:axId val="418930224"/>
        <c:scaling>
          <c:orientation val="minMax"/>
          <c:max val="87"/>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929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{6DBEA611-B03D-48B2-83A3-AB8948BF3F4F}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E9E-4329-837D-6D6C771709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{D213257B-0F6B-4D1B-8A8A-17F354646D13}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9E-4329-837D-6D6C771709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{B061FC8B-2CC4-49FB-A931-A709569CA951}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9E-4329-837D-6D6C771709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{212DBEFE-A21E-463D-B6B0-DA819E98FB36}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9E-4329-837D-6D6C771709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{291ECB12-A29A-4E37-BE1A-C835BEDD6A8E}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9E-4329-837D-6D6C7717093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{4EF1DB4B-2EFF-47F4-801F-F5250BEDF206}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E9E-4329-837D-6D6C7717093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{CD13B12C-2E4F-47CF-8D78-0A2EFD053868}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E9E-4329-837D-6D6C7717093B}"/>
                </c:ext>
              </c:extLst>
            </c:dLbl>
            <c:dLbl>
              <c:idx val="24"/>
              <c:layout>
                <c:manualLayout>
                  <c:x val="-2.615646451906376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{2BC5AA1C-F459-4B08-BB91-9CC172A1E0F1}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E9E-4329-837D-6D6C7717093B}"/>
                </c:ext>
              </c:extLst>
            </c:dLbl>
            <c:dLbl>
              <c:idx val="32"/>
              <c:layout>
                <c:manualLayout>
                  <c:x val="-3.723951871915763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{1D7C5EEC-E502-450E-AAAB-236946A26243}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E9E-4329-837D-6D6C771709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12.9</c:v>
                </c:pt>
                <c:pt idx="16">
                  <c:v>12.1</c:v>
                </c:pt>
                <c:pt idx="24">
                  <c:v>11.4</c:v>
                </c:pt>
                <c:pt idx="32">
                  <c:v>11.2</c:v>
                </c:pt>
              </c:numCache>
            </c:numRef>
          </c:xVal>
          <c:yVal>
            <c:numRef>
              <c:f>公会計指標分析・財政指標組合せ分析表!$BP$73:$DC$73</c:f>
              <c:numCache>
                <c:formatCode>#,##0.0;"▲ "#,##0.0</c:formatCode>
                <c:ptCount val="40"/>
                <c:pt idx="0">
                  <c:v>99.7</c:v>
                </c:pt>
                <c:pt idx="8">
                  <c:v>87.3</c:v>
                </c:pt>
                <c:pt idx="16">
                  <c:v>78.400000000000006</c:v>
                </c:pt>
                <c:pt idx="24">
                  <c:v>72.099999999999994</c:v>
                </c:pt>
                <c:pt idx="32">
                  <c:v>68.7</c:v>
                </c:pt>
              </c:numCache>
            </c:numRef>
          </c:yVal>
          <c:smooth val="0"/>
          <c:extLst>
            <c:ext xmlns:c16="http://schemas.microsoft.com/office/drawing/2014/chart" uri="{C3380CC4-5D6E-409C-BE32-E72D297353CC}">
              <c16:uniqueId val="{00000009-8E9E-4329-837D-6D6C771709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{3F78D848-A251-4CE0-B52B-11D20F2F186B}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E9E-4329-837D-6D6C771709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{A720231A-74BB-4CA9-9D00-6781D3D7420F}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9E-4329-837D-6D6C771709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{4D94D0D3-90EE-4094-9CA1-A09AADCBE416}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9E-4329-837D-6D6C771709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{C854D290-A34D-4840-8E0A-F5438BEE578D}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9E-4329-837D-6D6C771709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{BF86AA5E-33FA-4904-91B9-3B354132C72D}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9E-4329-837D-6D6C7717093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{21888772-7659-4BD9-8FCF-24E19F369F40}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E9E-4329-837D-6D6C7717093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{56987952-75EC-484F-A455-BA07CD7528F7}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E9E-4329-837D-6D6C7717093B}"/>
                </c:ext>
              </c:extLst>
            </c:dLbl>
            <c:dLbl>
              <c:idx val="24"/>
              <c:layout>
                <c:manualLayout>
                  <c:x val="-2.615646451906376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{553CE118-9026-4AAC-8A9D-EFC472C4E9E8}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E9E-4329-837D-6D6C7717093B}"/>
                </c:ext>
              </c:extLst>
            </c:dLbl>
            <c:dLbl>
              <c:idx val="32"/>
              <c:layout>
                <c:manualLayout>
                  <c:x val="-3.723951871915749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{0818327D-F95E-4AC1-8D64-FED384B5861B}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E9E-4329-837D-6D6C771709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8E9E-4329-837D-6D6C7717093B}"/>
            </c:ext>
          </c:extLst>
        </c:ser>
        <c:dLbls>
          <c:showLegendKey val="0"/>
          <c:showVal val="1"/>
          <c:showCatName val="0"/>
          <c:showSerName val="0"/>
          <c:showPercent val="0"/>
          <c:showBubbleSize val="0"/>
        </c:dLbls>
        <c:axId val="418898864"/>
        <c:axId val="418908272"/>
      </c:scatterChart>
      <c:valAx>
        <c:axId val="418898864"/>
        <c:scaling>
          <c:orientation val="minMax"/>
          <c:max val="15.1"/>
          <c:min val="4.4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908272"/>
        <c:crosses val="autoZero"/>
        <c:crossBetween val="midCat"/>
      </c:valAx>
      <c:valAx>
        <c:axId val="418908272"/>
        <c:scaling>
          <c:orientation val="minMax"/>
          <c:max val="11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8988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元利償還金</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　</a:t>
          </a:r>
        </a:p>
        <a:p>
          <a:r>
            <a:rPr kumimoji="1" lang="ja-JP" altLang="en-US" sz="1000">
              <a:latin typeface="ＭＳ ゴシック" pitchFamily="49" charset="-128"/>
              <a:ea typeface="ＭＳ ゴシック" pitchFamily="49" charset="-128"/>
            </a:rPr>
            <a:t>　計画的に行ってきた任意繰上償還と新規の市債発行の抑制により、市債の元利償還額が減少しました。</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公営企業債の元利償還金に対する繰入金</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　</a:t>
          </a:r>
        </a:p>
        <a:p>
          <a:r>
            <a:rPr kumimoji="1" lang="ja-JP" altLang="en-US" sz="1000">
              <a:latin typeface="ＭＳ ゴシック" pitchFamily="49" charset="-128"/>
              <a:ea typeface="ＭＳ ゴシック" pitchFamily="49" charset="-128"/>
            </a:rPr>
            <a:t>　公営企業の計画的な事業実施により、前年度と同水準です。</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組合等が起こした地方債の元利償還金に対する負担金等</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組合等の計画的な事業実施により、前年度と同水準です。</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債務負担行為に基づく支出額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　</a:t>
          </a:r>
        </a:p>
        <a:p>
          <a:r>
            <a:rPr kumimoji="1" lang="ja-JP" altLang="en-US" sz="1000">
              <a:latin typeface="ＭＳ ゴシック" pitchFamily="49" charset="-128"/>
              <a:ea typeface="ＭＳ ゴシック" pitchFamily="49" charset="-128"/>
            </a:rPr>
            <a:t>　これまで行った社会福祉法人等に対する建設費償還補助の減に伴い、負担が軽減されています。</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算入公債費等</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過去の市債に対する基準財政需要額は元利償還金の減少に伴い減少傾向ですが、ふるさと融資（地域総合整備資金貸付）返済金の増により、負担が軽減されています。</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実質公債費比率の分子</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元利償還金の減少や償還金の特定財源の増加により、減少傾向となっています。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一般会計等に係る地方債現在高</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前年度より市債の新規発行額が増えたものとして、新市庁舎整備が</a:t>
          </a:r>
          <a:r>
            <a:rPr kumimoji="1" lang="en-US" altLang="ja-JP" sz="1000">
              <a:latin typeface="ＭＳ ゴシック" pitchFamily="49" charset="-128"/>
              <a:ea typeface="ＭＳ ゴシック" pitchFamily="49" charset="-128"/>
            </a:rPr>
            <a:t>3,579</a:t>
          </a:r>
          <a:r>
            <a:rPr kumimoji="1" lang="ja-JP" altLang="en-US" sz="1000">
              <a:latin typeface="ＭＳ ゴシック" pitchFamily="49" charset="-128"/>
              <a:ea typeface="ＭＳ ゴシック" pitchFamily="49" charset="-128"/>
            </a:rPr>
            <a:t>百万円の増、ふるさと融資の</a:t>
          </a:r>
          <a:r>
            <a:rPr kumimoji="1" lang="en-US" altLang="ja-JP" sz="1000">
              <a:latin typeface="ＭＳ ゴシック" pitchFamily="49" charset="-128"/>
              <a:ea typeface="ＭＳ ゴシック" pitchFamily="49" charset="-128"/>
            </a:rPr>
            <a:t>934</a:t>
          </a:r>
          <a:r>
            <a:rPr kumimoji="1" lang="ja-JP" altLang="en-US" sz="1000">
              <a:latin typeface="ＭＳ ゴシック" pitchFamily="49" charset="-128"/>
              <a:ea typeface="ＭＳ ゴシック" pitchFamily="49" charset="-128"/>
            </a:rPr>
            <a:t>百万円の増などがあり、現在高は前年度より</a:t>
          </a:r>
          <a:r>
            <a:rPr kumimoji="1" lang="en-US" altLang="ja-JP" sz="1000">
              <a:latin typeface="ＭＳ ゴシック" pitchFamily="49" charset="-128"/>
              <a:ea typeface="ＭＳ ゴシック" pitchFamily="49" charset="-128"/>
            </a:rPr>
            <a:t>4,499</a:t>
          </a:r>
          <a:r>
            <a:rPr kumimoji="1" lang="ja-JP" altLang="en-US" sz="1000">
              <a:latin typeface="ＭＳ ゴシック" pitchFamily="49" charset="-128"/>
              <a:ea typeface="ＭＳ ゴシック" pitchFamily="49" charset="-128"/>
            </a:rPr>
            <a:t>百万円増加しました。</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債務負担行為に基づく支出予定額</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社会福祉法人等に対する建設費償還補助の減に伴い減少しました。</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公営企業債等繰入見込額</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下水道事業債の減や水道事業と簡易水道事業の統合による事業債の減に伴い減少しました。</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組合等負担等見込額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　</a:t>
          </a:r>
        </a:p>
        <a:p>
          <a:r>
            <a:rPr kumimoji="1" lang="ja-JP" altLang="en-US" sz="1000">
              <a:latin typeface="ＭＳ ゴシック" pitchFamily="49" charset="-128"/>
              <a:ea typeface="ＭＳ ゴシック" pitchFamily="49" charset="-128"/>
            </a:rPr>
            <a:t>　前年度より減少していますが、今後、可燃物処理施設の整備が予定されており、増加する見込みです。</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退職手当負担見込額</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定員適正化計画に基づく職員採用等により年々減少しています。</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設立法人等の負担額等負担見込額</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土地開発公社の保有する土地の売却により減少しました。</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基準財政需要額算入見込額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　</a:t>
          </a:r>
        </a:p>
        <a:p>
          <a:r>
            <a:rPr kumimoji="1" lang="ja-JP" altLang="en-US" sz="1000">
              <a:latin typeface="ＭＳ ゴシック" pitchFamily="49" charset="-128"/>
              <a:ea typeface="ＭＳ ゴシック" pitchFamily="49" charset="-128"/>
            </a:rPr>
            <a:t>　新市庁舎整備の本格的な着手などに伴い、交付税措置のある市債の新規発行額の増により増加しました。</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将来負担比率の分子</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　</a:t>
          </a:r>
        </a:p>
        <a:p>
          <a:r>
            <a:rPr kumimoji="1" lang="ja-JP" altLang="en-US" sz="1000">
              <a:latin typeface="ＭＳ ゴシック" pitchFamily="49" charset="-128"/>
              <a:ea typeface="ＭＳ ゴシック" pitchFamily="49" charset="-128"/>
            </a:rPr>
            <a:t>　市債の現在高は増加したものの、公営企業債等繰入見込額の減や充当可能特定財源見込額の増により減少傾向となっています。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鳥取県鳥取市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企業立地促進事業や地域振興施策の実施に伴い「地域振興基金」を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億円取り崩したこと、新市庁舎整備に伴う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億円、ごみ処理施設改修に伴う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億円を含め「公共施設等整備基金」を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億円の減となりました。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災害等の将来の不測の事態に備えるため、基本的には「財政調整基金」や「減債基金」は温存しながら、大規模事業に合わせて計画的に積み増してきた基金は活用していきます。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・地域振興基金：市民の連携の強化及び地域振興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・人づくり・まちづくり基金：国際的視野をもち地域の活性化の中核となる人材を育成するとともに、住民が主体となって行う活力あるまち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づくりの促進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・公共施設等整備基金：今後の大規模事業の財源として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億円を積み増した一方で、新市庁舎整備に伴う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億円、ごみ処理施設改修に伴う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・地域振興基金：企業立地促進事業や地域振興施策の実施に伴い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・公共施設等整備基金：公共施設等の老朽化対策・耐震化に対応するため、計画的に活用していきます。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・職員退職手当基金：退職者推移に合わせて計画的に活用していきます。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）に八頭環境施設組合が解散したことに伴い、組合が財政調整基金として積立てていた額を構成市町へ分配したため減となりました。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八頭環境施設組合が解散したことに伴い、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年度地方財政状況調査において、市の決算額に組合の決算額を加算しています。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左表の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年度末残高は鳥取市のみの金額、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年度末残高は鳥取市と八頭環境施設組合の合計額となっています。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災害等の将来の不測の事態に備えるため、平成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年度末に「財政調整基金」と「減債基金」の合計が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億円となることを目標に積み立てていきます。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債券運用や繰替運用により微増となりました。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災害等の将来の不測の事態に備えるため、平成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年度末に「財政調整基金」と「減債基金」の合計が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億円となることを目標に積み立てていきます。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189,799
188,465
765.31
102,870,076
100,736,674
2,015,966
50,211,523
101,278,427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平均より低くなっている要因としては、老朽化公共施設の解体、新築更新、道路インフラの長寿命化事業等の積極的な実施等により有形固定資産減価償却率の低水準化という形で表れているものと考えら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71010</xdr:rowOff>
    </xdr:from>
    <xdr:ext cx="405111" cy="259045"/>
    <xdr:sp macro="" textlink="">
      <xdr:nvSpPr>
        <xdr:cNvPr id="67" name="有形固定資産減価償却率平均値テキスト"/>
        <xdr:cNvSpPr txBox="1"/>
      </xdr:nvSpPr>
      <xdr:spPr>
        <a:xfrm>
          <a:off x="4813300" y="5643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54991</xdr:rowOff>
    </xdr:from>
    <xdr:to>
      <xdr:col>23</xdr:col>
      <xdr:colOff>136525</xdr:colOff>
      <xdr:row>31</xdr:row>
      <xdr:rowOff>156591</xdr:rowOff>
    </xdr:to>
    <xdr:sp macro="" textlink="">
      <xdr:nvSpPr>
        <xdr:cNvPr id="76" name="楕円 75"/>
        <xdr:cNvSpPr/>
      </xdr:nvSpPr>
      <xdr:spPr>
        <a:xfrm>
          <a:off x="47117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33418</xdr:rowOff>
    </xdr:from>
    <xdr:ext cx="405111" cy="259045"/>
    <xdr:sp macro="" textlink="">
      <xdr:nvSpPr>
        <xdr:cNvPr id="77" name="有形固定資産減価償却率該当値テキスト"/>
        <xdr:cNvSpPr txBox="1"/>
      </xdr:nvSpPr>
      <xdr:spPr>
        <a:xfrm>
          <a:off x="4813300" y="611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106807</xdr:rowOff>
    </xdr:from>
    <xdr:to>
      <xdr:col>19</xdr:col>
      <xdr:colOff>187325</xdr:colOff>
      <xdr:row>32</xdr:row>
      <xdr:rowOff>36957</xdr:rowOff>
    </xdr:to>
    <xdr:sp macro="" textlink="">
      <xdr:nvSpPr>
        <xdr:cNvPr id="78" name="楕円 77"/>
        <xdr:cNvSpPr/>
      </xdr:nvSpPr>
      <xdr:spPr>
        <a:xfrm>
          <a:off x="4000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105791</xdr:rowOff>
    </xdr:from>
    <xdr:to>
      <xdr:col>23</xdr:col>
      <xdr:colOff>85725</xdr:colOff>
      <xdr:row>31</xdr:row>
      <xdr:rowOff>157607</xdr:rowOff>
    </xdr:to>
    <xdr:cxnSp macro="">
      <xdr:nvCxnSpPr>
        <xdr:cNvPr id="79" name="直線コネクタ 78"/>
        <xdr:cNvCxnSpPr/>
      </xdr:nvCxnSpPr>
      <xdr:spPr>
        <a:xfrm flipV="1">
          <a:off x="4051300" y="6192266"/>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127</xdr:rowOff>
    </xdr:from>
    <xdr:to>
      <xdr:col>15</xdr:col>
      <xdr:colOff>187325</xdr:colOff>
      <xdr:row>32</xdr:row>
      <xdr:rowOff>101727</xdr:rowOff>
    </xdr:to>
    <xdr:sp macro="" textlink="">
      <xdr:nvSpPr>
        <xdr:cNvPr id="80" name="楕円 79"/>
        <xdr:cNvSpPr/>
      </xdr:nvSpPr>
      <xdr:spPr>
        <a:xfrm>
          <a:off x="3238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157607</xdr:rowOff>
    </xdr:from>
    <xdr:to>
      <xdr:col>19</xdr:col>
      <xdr:colOff>136525</xdr:colOff>
      <xdr:row>32</xdr:row>
      <xdr:rowOff>50927</xdr:rowOff>
    </xdr:to>
    <xdr:cxnSp macro="">
      <xdr:nvCxnSpPr>
        <xdr:cNvPr id="81" name="直線コネクタ 80"/>
        <xdr:cNvCxnSpPr/>
      </xdr:nvCxnSpPr>
      <xdr:spPr>
        <a:xfrm flipV="1">
          <a:off x="3289300" y="624408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2"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83"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28084</xdr:rowOff>
    </xdr:from>
    <xdr:ext cx="405111" cy="259045"/>
    <xdr:sp macro="" textlink="">
      <xdr:nvSpPr>
        <xdr:cNvPr id="84" name="n_1mainValue有形固定資産減価償却率"/>
        <xdr:cNvSpPr txBox="1"/>
      </xdr:nvSpPr>
      <xdr:spPr>
        <a:xfrm>
          <a:off x="38360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92854</xdr:rowOff>
    </xdr:from>
    <xdr:ext cx="405111" cy="259045"/>
    <xdr:sp macro="" textlink="">
      <xdr:nvSpPr>
        <xdr:cNvPr id="85" name="n_2mainValue有形固定資産減価償却率"/>
        <xdr:cNvSpPr txBox="1"/>
      </xdr:nvSpPr>
      <xdr:spPr>
        <a:xfrm>
          <a:off x="3086744"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平均値より若干高いが、概ね全国平均並みとなっており、今後は、市庁舎整備や可燃物処理場等大型施設整備による起債発行の増や、高齢化や人口減少による市税の減少、経常経費の増が見込まれるため、行財政改革プランの確実なＰＤＣＡにより、一層の</a:t>
          </a:r>
          <a:r>
            <a:rPr kumimoji="1" lang="ja-JP" altLang="ja-JP" sz="1100">
              <a:solidFill>
                <a:schemeClr val="dk1"/>
              </a:solidFill>
              <a:effectLst/>
              <a:latin typeface="+mn-lt"/>
              <a:ea typeface="+mn-ea"/>
              <a:cs typeface="+mn-cs"/>
            </a:rPr>
            <a:t>財政</a:t>
          </a:r>
          <a:r>
            <a:rPr kumimoji="1" lang="ja-JP" altLang="en-US" sz="1100">
              <a:latin typeface="ＭＳ Ｐゴシック" panose="020B0600070205080204" pitchFamily="50" charset="-128"/>
              <a:ea typeface="ＭＳ Ｐゴシック" panose="020B0600070205080204" pitchFamily="50" charset="-128"/>
            </a:rPr>
            <a:t>健全化に努めていく必要がある。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5" name="直線コネクタ 114"/>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6"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7" name="直線コネクタ 116"/>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8"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9" name="直線コネクタ 118"/>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20" name="債務償還可能年数平均値テキスト"/>
        <xdr:cNvSpPr txBox="1"/>
      </xdr:nvSpPr>
      <xdr:spPr>
        <a:xfrm>
          <a:off x="14846300" y="5888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1" name="フローチャート: 判断 120"/>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27" name="楕円 126"/>
        <xdr:cNvSpPr/>
      </xdr:nvSpPr>
      <xdr:spPr>
        <a:xfrm>
          <a:off x="1474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153052</xdr:rowOff>
    </xdr:from>
    <xdr:ext cx="340478" cy="259045"/>
    <xdr:sp macro="" textlink="">
      <xdr:nvSpPr>
        <xdr:cNvPr id="128" name="債務償還可能年数該当値テキスト"/>
        <xdr:cNvSpPr txBox="1"/>
      </xdr:nvSpPr>
      <xdr:spPr>
        <a:xfrm>
          <a:off x="14846300" y="5725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189,799
188,465
765.31
102,870,076
100,736,674
2,015,966
50,211,523
101,278,427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95902</xdr:rowOff>
    </xdr:from>
    <xdr:ext cx="405111" cy="259045"/>
    <xdr:sp macro="" textlink="">
      <xdr:nvSpPr>
        <xdr:cNvPr id="61" name="【道路】&#10;有形固定資産減価償却率平均値テキスト"/>
        <xdr:cNvSpPr txBox="1"/>
      </xdr:nvSpPr>
      <xdr:spPr>
        <a:xfrm>
          <a:off x="4673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2540</xdr:rowOff>
    </xdr:from>
    <xdr:to>
      <xdr:col>24</xdr:col>
      <xdr:colOff>114300</xdr:colOff>
      <xdr:row>41</xdr:row>
      <xdr:rowOff>104140</xdr:rowOff>
    </xdr:to>
    <xdr:sp macro="" textlink="">
      <xdr:nvSpPr>
        <xdr:cNvPr id="70" name="楕円 69"/>
        <xdr:cNvSpPr/>
      </xdr:nvSpPr>
      <xdr:spPr>
        <a:xfrm>
          <a:off x="4584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88917</xdr:rowOff>
    </xdr:from>
    <xdr:ext cx="405111" cy="259045"/>
    <xdr:sp macro="" textlink="">
      <xdr:nvSpPr>
        <xdr:cNvPr id="71" name="【道路】&#10;有形固定資産減価償却率該当値テキスト"/>
        <xdr:cNvSpPr txBox="1"/>
      </xdr:nvSpPr>
      <xdr:spPr>
        <a:xfrm>
          <a:off x="4673600" y="694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40640</xdr:rowOff>
    </xdr:from>
    <xdr:to>
      <xdr:col>20</xdr:col>
      <xdr:colOff>38100</xdr:colOff>
      <xdr:row>41</xdr:row>
      <xdr:rowOff>142240</xdr:rowOff>
    </xdr:to>
    <xdr:sp macro="" textlink="">
      <xdr:nvSpPr>
        <xdr:cNvPr id="72" name="楕円 71"/>
        <xdr:cNvSpPr/>
      </xdr:nvSpPr>
      <xdr:spPr>
        <a:xfrm>
          <a:off x="3746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53340</xdr:rowOff>
    </xdr:from>
    <xdr:to>
      <xdr:col>24</xdr:col>
      <xdr:colOff>63500</xdr:colOff>
      <xdr:row>41</xdr:row>
      <xdr:rowOff>91440</xdr:rowOff>
    </xdr:to>
    <xdr:cxnSp macro="">
      <xdr:nvCxnSpPr>
        <xdr:cNvPr id="73" name="直線コネクタ 72"/>
        <xdr:cNvCxnSpPr/>
      </xdr:nvCxnSpPr>
      <xdr:spPr>
        <a:xfrm flipV="1">
          <a:off x="3797300" y="70827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76835</xdr:rowOff>
    </xdr:from>
    <xdr:to>
      <xdr:col>15</xdr:col>
      <xdr:colOff>101600</xdr:colOff>
      <xdr:row>42</xdr:row>
      <xdr:rowOff>6985</xdr:rowOff>
    </xdr:to>
    <xdr:sp macro="" textlink="">
      <xdr:nvSpPr>
        <xdr:cNvPr id="74" name="楕円 73"/>
        <xdr:cNvSpPr/>
      </xdr:nvSpPr>
      <xdr:spPr>
        <a:xfrm>
          <a:off x="2857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91440</xdr:rowOff>
    </xdr:from>
    <xdr:to>
      <xdr:col>19</xdr:col>
      <xdr:colOff>177800</xdr:colOff>
      <xdr:row>41</xdr:row>
      <xdr:rowOff>127635</xdr:rowOff>
    </xdr:to>
    <xdr:cxnSp macro="">
      <xdr:nvCxnSpPr>
        <xdr:cNvPr id="75" name="直線コネクタ 74"/>
        <xdr:cNvCxnSpPr/>
      </xdr:nvCxnSpPr>
      <xdr:spPr>
        <a:xfrm flipV="1">
          <a:off x="2908300" y="71208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76"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7"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133367</xdr:rowOff>
    </xdr:from>
    <xdr:ext cx="405111" cy="259045"/>
    <xdr:sp macro="" textlink="">
      <xdr:nvSpPr>
        <xdr:cNvPr id="78" name="n_1mainValue【道路】&#10;有形固定資産減価償却率"/>
        <xdr:cNvSpPr txBox="1"/>
      </xdr:nvSpPr>
      <xdr:spPr>
        <a:xfrm>
          <a:off x="3582044"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169562</xdr:rowOff>
    </xdr:from>
    <xdr:ext cx="405111" cy="259045"/>
    <xdr:sp macro="" textlink="">
      <xdr:nvSpPr>
        <xdr:cNvPr id="79" name="n_2mainValue【道路】&#10;有形固定資産減価償却率"/>
        <xdr:cNvSpPr txBox="1"/>
      </xdr:nvSpPr>
      <xdr:spPr>
        <a:xfrm>
          <a:off x="27057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13164</xdr:rowOff>
    </xdr:from>
    <xdr:ext cx="469744" cy="259045"/>
    <xdr:sp macro="" textlink="">
      <xdr:nvSpPr>
        <xdr:cNvPr id="106" name="【道路】&#10;一人当たり延長平均値テキスト"/>
        <xdr:cNvSpPr txBox="1"/>
      </xdr:nvSpPr>
      <xdr:spPr>
        <a:xfrm>
          <a:off x="10515600" y="66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88860</xdr:rowOff>
    </xdr:from>
    <xdr:to>
      <xdr:col>55</xdr:col>
      <xdr:colOff>50800</xdr:colOff>
      <xdr:row>41</xdr:row>
      <xdr:rowOff>19010</xdr:rowOff>
    </xdr:to>
    <xdr:sp macro="" textlink="">
      <xdr:nvSpPr>
        <xdr:cNvPr id="115" name="楕円 114"/>
        <xdr:cNvSpPr/>
      </xdr:nvSpPr>
      <xdr:spPr>
        <a:xfrm>
          <a:off x="10426700" y="69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3787</xdr:rowOff>
    </xdr:from>
    <xdr:ext cx="469744" cy="259045"/>
    <xdr:sp macro="" textlink="">
      <xdr:nvSpPr>
        <xdr:cNvPr id="116" name="【道路】&#10;一人当たり延長該当値テキスト"/>
        <xdr:cNvSpPr txBox="1"/>
      </xdr:nvSpPr>
      <xdr:spPr>
        <a:xfrm>
          <a:off x="10515600" y="68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90505</xdr:rowOff>
    </xdr:from>
    <xdr:to>
      <xdr:col>50</xdr:col>
      <xdr:colOff>165100</xdr:colOff>
      <xdr:row>41</xdr:row>
      <xdr:rowOff>20655</xdr:rowOff>
    </xdr:to>
    <xdr:sp macro="" textlink="">
      <xdr:nvSpPr>
        <xdr:cNvPr id="117" name="楕円 116"/>
        <xdr:cNvSpPr/>
      </xdr:nvSpPr>
      <xdr:spPr>
        <a:xfrm>
          <a:off x="9588500" y="69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139660</xdr:rowOff>
    </xdr:from>
    <xdr:to>
      <xdr:col>55</xdr:col>
      <xdr:colOff>0</xdr:colOff>
      <xdr:row>40</xdr:row>
      <xdr:rowOff>141305</xdr:rowOff>
    </xdr:to>
    <xdr:cxnSp macro="">
      <xdr:nvCxnSpPr>
        <xdr:cNvPr id="118" name="直線コネクタ 117"/>
        <xdr:cNvCxnSpPr/>
      </xdr:nvCxnSpPr>
      <xdr:spPr>
        <a:xfrm flipV="1">
          <a:off x="9639300" y="6997660"/>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91374</xdr:rowOff>
    </xdr:from>
    <xdr:to>
      <xdr:col>46</xdr:col>
      <xdr:colOff>38100</xdr:colOff>
      <xdr:row>41</xdr:row>
      <xdr:rowOff>21524</xdr:rowOff>
    </xdr:to>
    <xdr:sp macro="" textlink="">
      <xdr:nvSpPr>
        <xdr:cNvPr id="119" name="楕円 118"/>
        <xdr:cNvSpPr/>
      </xdr:nvSpPr>
      <xdr:spPr>
        <a:xfrm>
          <a:off x="8699500" y="69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141305</xdr:rowOff>
    </xdr:from>
    <xdr:to>
      <xdr:col>50</xdr:col>
      <xdr:colOff>114300</xdr:colOff>
      <xdr:row>40</xdr:row>
      <xdr:rowOff>142174</xdr:rowOff>
    </xdr:to>
    <xdr:cxnSp macro="">
      <xdr:nvCxnSpPr>
        <xdr:cNvPr id="120" name="直線コネクタ 119"/>
        <xdr:cNvCxnSpPr/>
      </xdr:nvCxnSpPr>
      <xdr:spPr>
        <a:xfrm flipV="1">
          <a:off x="8750300" y="6999305"/>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21" name="n_1aveValue【道路】&#10;一人当たり延長"/>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22"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11782</xdr:rowOff>
    </xdr:from>
    <xdr:ext cx="469744" cy="259045"/>
    <xdr:sp macro="" textlink="">
      <xdr:nvSpPr>
        <xdr:cNvPr id="123" name="n_1mainValue【道路】&#10;一人当たり延長"/>
        <xdr:cNvSpPr txBox="1"/>
      </xdr:nvSpPr>
      <xdr:spPr>
        <a:xfrm>
          <a:off x="9391727" y="704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12651</xdr:rowOff>
    </xdr:from>
    <xdr:ext cx="469744" cy="259045"/>
    <xdr:sp macro="" textlink="">
      <xdr:nvSpPr>
        <xdr:cNvPr id="124" name="n_2mainValue【道路】&#10;一人当たり延長"/>
        <xdr:cNvSpPr txBox="1"/>
      </xdr:nvSpPr>
      <xdr:spPr>
        <a:xfrm>
          <a:off x="8515427" y="704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51" name="直線コネクタ 150"/>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5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53" name="直線コネクタ 15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54"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55" name="直線コネクタ 154"/>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45555</xdr:rowOff>
    </xdr:from>
    <xdr:ext cx="405111" cy="259045"/>
    <xdr:sp macro="" textlink="">
      <xdr:nvSpPr>
        <xdr:cNvPr id="156" name="【橋りょう・トンネル】&#10;有形固定資産減価償却率平均値テキスト"/>
        <xdr:cNvSpPr txBox="1"/>
      </xdr:nvSpPr>
      <xdr:spPr>
        <a:xfrm>
          <a:off x="4673600" y="1033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7" name="フローチャート: 判断 156"/>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8" name="フローチャート: 判断 157"/>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9" name="フローチャート: 判断 158"/>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52070</xdr:rowOff>
    </xdr:from>
    <xdr:to>
      <xdr:col>24</xdr:col>
      <xdr:colOff>114300</xdr:colOff>
      <xdr:row>63</xdr:row>
      <xdr:rowOff>153670</xdr:rowOff>
    </xdr:to>
    <xdr:sp macro="" textlink="">
      <xdr:nvSpPr>
        <xdr:cNvPr id="165" name="楕円 164"/>
        <xdr:cNvSpPr/>
      </xdr:nvSpPr>
      <xdr:spPr>
        <a:xfrm>
          <a:off x="4584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30497</xdr:rowOff>
    </xdr:from>
    <xdr:ext cx="405111" cy="259045"/>
    <xdr:sp macro="" textlink="">
      <xdr:nvSpPr>
        <xdr:cNvPr id="166" name="【橋りょう・トンネル】&#10;有形固定資産減価償却率該当値テキスト"/>
        <xdr:cNvSpPr txBox="1"/>
      </xdr:nvSpPr>
      <xdr:spPr>
        <a:xfrm>
          <a:off x="4673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107587</xdr:rowOff>
    </xdr:from>
    <xdr:to>
      <xdr:col>20</xdr:col>
      <xdr:colOff>38100</xdr:colOff>
      <xdr:row>64</xdr:row>
      <xdr:rowOff>37737</xdr:rowOff>
    </xdr:to>
    <xdr:sp macro="" textlink="">
      <xdr:nvSpPr>
        <xdr:cNvPr id="167" name="楕円 166"/>
        <xdr:cNvSpPr/>
      </xdr:nvSpPr>
      <xdr:spPr>
        <a:xfrm>
          <a:off x="3746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102870</xdr:rowOff>
    </xdr:from>
    <xdr:to>
      <xdr:col>24</xdr:col>
      <xdr:colOff>63500</xdr:colOff>
      <xdr:row>63</xdr:row>
      <xdr:rowOff>158387</xdr:rowOff>
    </xdr:to>
    <xdr:cxnSp macro="">
      <xdr:nvCxnSpPr>
        <xdr:cNvPr id="168" name="直線コネクタ 167"/>
        <xdr:cNvCxnSpPr/>
      </xdr:nvCxnSpPr>
      <xdr:spPr>
        <a:xfrm flipV="1">
          <a:off x="3797300" y="1090422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163104</xdr:rowOff>
    </xdr:from>
    <xdr:to>
      <xdr:col>15</xdr:col>
      <xdr:colOff>101600</xdr:colOff>
      <xdr:row>64</xdr:row>
      <xdr:rowOff>93254</xdr:rowOff>
    </xdr:to>
    <xdr:sp macro="" textlink="">
      <xdr:nvSpPr>
        <xdr:cNvPr id="169" name="楕円 168"/>
        <xdr:cNvSpPr/>
      </xdr:nvSpPr>
      <xdr:spPr>
        <a:xfrm>
          <a:off x="2857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158387</xdr:rowOff>
    </xdr:from>
    <xdr:to>
      <xdr:col>19</xdr:col>
      <xdr:colOff>177800</xdr:colOff>
      <xdr:row>64</xdr:row>
      <xdr:rowOff>42454</xdr:rowOff>
    </xdr:to>
    <xdr:cxnSp macro="">
      <xdr:nvCxnSpPr>
        <xdr:cNvPr id="170" name="直線コネクタ 169"/>
        <xdr:cNvCxnSpPr/>
      </xdr:nvCxnSpPr>
      <xdr:spPr>
        <a:xfrm flipV="1">
          <a:off x="2908300" y="1095973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93453</xdr:rowOff>
    </xdr:from>
    <xdr:ext cx="405111" cy="259045"/>
    <xdr:sp macro="" textlink="">
      <xdr:nvSpPr>
        <xdr:cNvPr id="171" name="n_1aveValue【橋りょう・トンネル】&#10;有形固定資産減価償却率"/>
        <xdr:cNvSpPr txBox="1"/>
      </xdr:nvSpPr>
      <xdr:spPr>
        <a:xfrm>
          <a:off x="35820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72"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28864</xdr:rowOff>
    </xdr:from>
    <xdr:ext cx="405111" cy="259045"/>
    <xdr:sp macro="" textlink="">
      <xdr:nvSpPr>
        <xdr:cNvPr id="173" name="n_1mainValue【橋りょう・トンネル】&#10;有形固定資産減価償却率"/>
        <xdr:cNvSpPr txBox="1"/>
      </xdr:nvSpPr>
      <xdr:spPr>
        <a:xfrm>
          <a:off x="3582044"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84381</xdr:rowOff>
    </xdr:from>
    <xdr:ext cx="405111" cy="259045"/>
    <xdr:sp macro="" textlink="">
      <xdr:nvSpPr>
        <xdr:cNvPr id="174" name="n_2mainValue【橋りょう・トンネル】&#10;有形固定資産減価償却率"/>
        <xdr:cNvSpPr txBox="1"/>
      </xdr:nvSpPr>
      <xdr:spPr>
        <a:xfrm>
          <a:off x="2705744" y="1105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6" name="直線コネクタ 195"/>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7"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8" name="直線コネクタ 197"/>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9"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200" name="直線コネクタ 199"/>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201" name="【橋りょう・トンネル】&#10;一人当たり有形固定資産（償却資産）額平均値テキスト"/>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202" name="フローチャート: 判断 201"/>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203" name="フローチャート: 判断 202"/>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4" name="フローチャート: 判断 203"/>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99102</xdr:rowOff>
    </xdr:from>
    <xdr:to>
      <xdr:col>55</xdr:col>
      <xdr:colOff>50800</xdr:colOff>
      <xdr:row>64</xdr:row>
      <xdr:rowOff>29252</xdr:rowOff>
    </xdr:to>
    <xdr:sp macro="" textlink="">
      <xdr:nvSpPr>
        <xdr:cNvPr id="210" name="楕円 209"/>
        <xdr:cNvSpPr/>
      </xdr:nvSpPr>
      <xdr:spPr>
        <a:xfrm>
          <a:off x="10426700" y="1090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14029</xdr:rowOff>
    </xdr:from>
    <xdr:ext cx="469744" cy="259045"/>
    <xdr:sp macro="" textlink="">
      <xdr:nvSpPr>
        <xdr:cNvPr id="211" name="【橋りょう・トンネル】&#10;一人当たり有形固定資産（償却資産）額該当値テキスト"/>
        <xdr:cNvSpPr txBox="1"/>
      </xdr:nvSpPr>
      <xdr:spPr>
        <a:xfrm>
          <a:off x="10515600" y="1081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99235</xdr:rowOff>
    </xdr:from>
    <xdr:to>
      <xdr:col>50</xdr:col>
      <xdr:colOff>165100</xdr:colOff>
      <xdr:row>64</xdr:row>
      <xdr:rowOff>29385</xdr:rowOff>
    </xdr:to>
    <xdr:sp macro="" textlink="">
      <xdr:nvSpPr>
        <xdr:cNvPr id="212" name="楕円 211"/>
        <xdr:cNvSpPr/>
      </xdr:nvSpPr>
      <xdr:spPr>
        <a:xfrm>
          <a:off x="9588500" y="109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149902</xdr:rowOff>
    </xdr:from>
    <xdr:to>
      <xdr:col>55</xdr:col>
      <xdr:colOff>0</xdr:colOff>
      <xdr:row>63</xdr:row>
      <xdr:rowOff>150035</xdr:rowOff>
    </xdr:to>
    <xdr:cxnSp macro="">
      <xdr:nvCxnSpPr>
        <xdr:cNvPr id="213" name="直線コネクタ 212"/>
        <xdr:cNvCxnSpPr/>
      </xdr:nvCxnSpPr>
      <xdr:spPr>
        <a:xfrm flipV="1">
          <a:off x="9639300" y="10951252"/>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99344</xdr:rowOff>
    </xdr:from>
    <xdr:to>
      <xdr:col>46</xdr:col>
      <xdr:colOff>38100</xdr:colOff>
      <xdr:row>64</xdr:row>
      <xdr:rowOff>29494</xdr:rowOff>
    </xdr:to>
    <xdr:sp macro="" textlink="">
      <xdr:nvSpPr>
        <xdr:cNvPr id="214" name="楕円 213"/>
        <xdr:cNvSpPr/>
      </xdr:nvSpPr>
      <xdr:spPr>
        <a:xfrm>
          <a:off x="8699500" y="1090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150035</xdr:rowOff>
    </xdr:from>
    <xdr:to>
      <xdr:col>50</xdr:col>
      <xdr:colOff>114300</xdr:colOff>
      <xdr:row>63</xdr:row>
      <xdr:rowOff>150144</xdr:rowOff>
    </xdr:to>
    <xdr:cxnSp macro="">
      <xdr:nvCxnSpPr>
        <xdr:cNvPr id="215" name="直線コネクタ 214"/>
        <xdr:cNvCxnSpPr/>
      </xdr:nvCxnSpPr>
      <xdr:spPr>
        <a:xfrm flipV="1">
          <a:off x="8750300" y="10951385"/>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16"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17"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20512</xdr:rowOff>
    </xdr:from>
    <xdr:ext cx="469744" cy="259045"/>
    <xdr:sp macro="" textlink="">
      <xdr:nvSpPr>
        <xdr:cNvPr id="218" name="n_1mainValue【橋りょう・トンネル】&#10;一人当たり有形固定資産（償却資産）額"/>
        <xdr:cNvSpPr txBox="1"/>
      </xdr:nvSpPr>
      <xdr:spPr>
        <a:xfrm>
          <a:off x="9391728" y="109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20621</xdr:rowOff>
    </xdr:from>
    <xdr:ext cx="469744" cy="259045"/>
    <xdr:sp macro="" textlink="">
      <xdr:nvSpPr>
        <xdr:cNvPr id="219" name="n_2mainValue【橋りょう・トンネル】&#10;一人当たり有形固定資産（償却資産）額"/>
        <xdr:cNvSpPr txBox="1"/>
      </xdr:nvSpPr>
      <xdr:spPr>
        <a:xfrm>
          <a:off x="8515428" y="1099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42" name="直線コネクタ 241"/>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43"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4" name="直線コネクタ 243"/>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5"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6" name="直線コネクタ 245"/>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46753</xdr:rowOff>
    </xdr:from>
    <xdr:ext cx="405111" cy="259045"/>
    <xdr:sp macro="" textlink="">
      <xdr:nvSpPr>
        <xdr:cNvPr id="247" name="【公営住宅】&#10;有形固定資産減価償却率平均値テキスト"/>
        <xdr:cNvSpPr txBox="1"/>
      </xdr:nvSpPr>
      <xdr:spPr>
        <a:xfrm>
          <a:off x="4673600" y="14105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8" name="フローチャート: 判断 247"/>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9" name="フローチャート: 判断 248"/>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50" name="フローチャート: 判断 249"/>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46737</xdr:rowOff>
    </xdr:from>
    <xdr:to>
      <xdr:col>24</xdr:col>
      <xdr:colOff>114300</xdr:colOff>
      <xdr:row>83</xdr:row>
      <xdr:rowOff>148337</xdr:rowOff>
    </xdr:to>
    <xdr:sp macro="" textlink="">
      <xdr:nvSpPr>
        <xdr:cNvPr id="256" name="楕円 255"/>
        <xdr:cNvSpPr/>
      </xdr:nvSpPr>
      <xdr:spPr>
        <a:xfrm>
          <a:off x="45847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25164</xdr:rowOff>
    </xdr:from>
    <xdr:ext cx="405111" cy="259045"/>
    <xdr:sp macro="" textlink="">
      <xdr:nvSpPr>
        <xdr:cNvPr id="257" name="【公営住宅】&#10;有形固定資産減価償却率該当値テキスト"/>
        <xdr:cNvSpPr txBox="1"/>
      </xdr:nvSpPr>
      <xdr:spPr>
        <a:xfrm>
          <a:off x="4673600"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258" name="楕円 257"/>
        <xdr:cNvSpPr/>
      </xdr:nvSpPr>
      <xdr:spPr>
        <a:xfrm>
          <a:off x="3746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97537</xdr:rowOff>
    </xdr:from>
    <xdr:to>
      <xdr:col>24</xdr:col>
      <xdr:colOff>63500</xdr:colOff>
      <xdr:row>83</xdr:row>
      <xdr:rowOff>152400</xdr:rowOff>
    </xdr:to>
    <xdr:cxnSp macro="">
      <xdr:nvCxnSpPr>
        <xdr:cNvPr id="259" name="直線コネクタ 258"/>
        <xdr:cNvCxnSpPr/>
      </xdr:nvCxnSpPr>
      <xdr:spPr>
        <a:xfrm flipV="1">
          <a:off x="3797300" y="1432788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142748</xdr:rowOff>
    </xdr:from>
    <xdr:to>
      <xdr:col>15</xdr:col>
      <xdr:colOff>101600</xdr:colOff>
      <xdr:row>84</xdr:row>
      <xdr:rowOff>72898</xdr:rowOff>
    </xdr:to>
    <xdr:sp macro="" textlink="">
      <xdr:nvSpPr>
        <xdr:cNvPr id="260" name="楕円 259"/>
        <xdr:cNvSpPr/>
      </xdr:nvSpPr>
      <xdr:spPr>
        <a:xfrm>
          <a:off x="2857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84</xdr:row>
      <xdr:rowOff>22098</xdr:rowOff>
    </xdr:to>
    <xdr:cxnSp macro="">
      <xdr:nvCxnSpPr>
        <xdr:cNvPr id="261" name="直線コネクタ 260"/>
        <xdr:cNvCxnSpPr/>
      </xdr:nvCxnSpPr>
      <xdr:spPr>
        <a:xfrm flipV="1">
          <a:off x="2908300" y="1438275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262"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63" name="n_2aveValue【公営住宅】&#10;有形固定資産減価償却率"/>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22877</xdr:rowOff>
    </xdr:from>
    <xdr:ext cx="405111" cy="259045"/>
    <xdr:sp macro="" textlink="">
      <xdr:nvSpPr>
        <xdr:cNvPr id="264" name="n_1mainValue【公営住宅】&#10;有形固定資産減価償却率"/>
        <xdr:cNvSpPr txBox="1"/>
      </xdr:nvSpPr>
      <xdr:spPr>
        <a:xfrm>
          <a:off x="3582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64025</xdr:rowOff>
    </xdr:from>
    <xdr:ext cx="405111" cy="259045"/>
    <xdr:sp macro="" textlink="">
      <xdr:nvSpPr>
        <xdr:cNvPr id="265" name="n_2mainValue【公営住宅】&#10;有形固定資産減価償却率"/>
        <xdr:cNvSpPr txBox="1"/>
      </xdr:nvSpPr>
      <xdr:spPr>
        <a:xfrm>
          <a:off x="2705744" y="1446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91" name="直線コネクタ 29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3" name="直線コネクタ 29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96" name="【公営住宅】&#10;一人当たり面積平均値テキスト"/>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7" name="フローチャート: 判断 29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8" name="フローチャート: 判断 29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15058</xdr:rowOff>
    </xdr:from>
    <xdr:to>
      <xdr:col>55</xdr:col>
      <xdr:colOff>50800</xdr:colOff>
      <xdr:row>79</xdr:row>
      <xdr:rowOff>116658</xdr:rowOff>
    </xdr:to>
    <xdr:sp macro="" textlink="">
      <xdr:nvSpPr>
        <xdr:cNvPr id="305" name="楕円 304"/>
        <xdr:cNvSpPr/>
      </xdr:nvSpPr>
      <xdr:spPr>
        <a:xfrm>
          <a:off x="104267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37935</xdr:rowOff>
    </xdr:from>
    <xdr:ext cx="469744" cy="259045"/>
    <xdr:sp macro="" textlink="">
      <xdr:nvSpPr>
        <xdr:cNvPr id="306" name="【公営住宅】&#10;一人当たり面積該当値テキスト"/>
        <xdr:cNvSpPr txBox="1"/>
      </xdr:nvSpPr>
      <xdr:spPr>
        <a:xfrm>
          <a:off x="10515600" y="1341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23223</xdr:rowOff>
    </xdr:from>
    <xdr:to>
      <xdr:col>50</xdr:col>
      <xdr:colOff>165100</xdr:colOff>
      <xdr:row>79</xdr:row>
      <xdr:rowOff>124823</xdr:rowOff>
    </xdr:to>
    <xdr:sp macro="" textlink="">
      <xdr:nvSpPr>
        <xdr:cNvPr id="307" name="楕円 306"/>
        <xdr:cNvSpPr/>
      </xdr:nvSpPr>
      <xdr:spPr>
        <a:xfrm>
          <a:off x="95885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65858</xdr:rowOff>
    </xdr:from>
    <xdr:to>
      <xdr:col>55</xdr:col>
      <xdr:colOff>0</xdr:colOff>
      <xdr:row>79</xdr:row>
      <xdr:rowOff>74023</xdr:rowOff>
    </xdr:to>
    <xdr:cxnSp macro="">
      <xdr:nvCxnSpPr>
        <xdr:cNvPr id="308" name="直線コネクタ 307"/>
        <xdr:cNvCxnSpPr/>
      </xdr:nvCxnSpPr>
      <xdr:spPr>
        <a:xfrm flipV="1">
          <a:off x="9639300" y="1361040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155484</xdr:rowOff>
    </xdr:from>
    <xdr:to>
      <xdr:col>46</xdr:col>
      <xdr:colOff>38100</xdr:colOff>
      <xdr:row>79</xdr:row>
      <xdr:rowOff>85634</xdr:rowOff>
    </xdr:to>
    <xdr:sp macro="" textlink="">
      <xdr:nvSpPr>
        <xdr:cNvPr id="309" name="楕円 308"/>
        <xdr:cNvSpPr/>
      </xdr:nvSpPr>
      <xdr:spPr>
        <a:xfrm>
          <a:off x="8699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34834</xdr:rowOff>
    </xdr:from>
    <xdr:to>
      <xdr:col>50</xdr:col>
      <xdr:colOff>114300</xdr:colOff>
      <xdr:row>79</xdr:row>
      <xdr:rowOff>74023</xdr:rowOff>
    </xdr:to>
    <xdr:cxnSp macro="">
      <xdr:nvCxnSpPr>
        <xdr:cNvPr id="310" name="直線コネクタ 309"/>
        <xdr:cNvCxnSpPr/>
      </xdr:nvCxnSpPr>
      <xdr:spPr>
        <a:xfrm>
          <a:off x="8750300" y="1357938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89825</xdr:rowOff>
    </xdr:from>
    <xdr:ext cx="469744" cy="259045"/>
    <xdr:sp macro="" textlink="">
      <xdr:nvSpPr>
        <xdr:cNvPr id="311" name="n_1aveValue【公営住宅】&#10;一人当たり面積"/>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12" name="n_2aveValue【公営住宅】&#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141350</xdr:rowOff>
    </xdr:from>
    <xdr:ext cx="469744" cy="259045"/>
    <xdr:sp macro="" textlink="">
      <xdr:nvSpPr>
        <xdr:cNvPr id="313" name="n_1mainValue【公営住宅】&#10;一人当たり面積"/>
        <xdr:cNvSpPr txBox="1"/>
      </xdr:nvSpPr>
      <xdr:spPr>
        <a:xfrm>
          <a:off x="9391727" y="1334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102161</xdr:rowOff>
    </xdr:from>
    <xdr:ext cx="469744" cy="259045"/>
    <xdr:sp macro="" textlink="">
      <xdr:nvSpPr>
        <xdr:cNvPr id="314" name="n_2mainValue【公営住宅】&#10;一人当たり面積"/>
        <xdr:cNvSpPr txBox="1"/>
      </xdr:nvSpPr>
      <xdr:spPr>
        <a:xfrm>
          <a:off x="8515427" y="1330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7" name="テキスト ボックス 33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107</xdr:row>
      <xdr:rowOff>121920</xdr:rowOff>
    </xdr:to>
    <xdr:cxnSp macro="">
      <xdr:nvCxnSpPr>
        <xdr:cNvPr id="339" name="直線コネクタ 338"/>
        <xdr:cNvCxnSpPr/>
      </xdr:nvCxnSpPr>
      <xdr:spPr>
        <a:xfrm flipV="1">
          <a:off x="4634865" y="173659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125747</xdr:rowOff>
    </xdr:from>
    <xdr:ext cx="405111" cy="259045"/>
    <xdr:sp macro="" textlink="">
      <xdr:nvSpPr>
        <xdr:cNvPr id="340" name="【港湾・漁港】&#10;有形固定資産減価償却率最小値テキスト"/>
        <xdr:cNvSpPr txBox="1"/>
      </xdr:nvSpPr>
      <xdr:spPr>
        <a:xfrm>
          <a:off x="4673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41" name="直線コネクタ 340"/>
        <xdr:cNvCxnSpPr/>
      </xdr:nvCxnSpPr>
      <xdr:spPr>
        <a:xfrm>
          <a:off x="4546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342" name="【港湾・漁港】&#10;有形固定資産減価償却率最大値テキスト"/>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343" name="直線コネクタ 342"/>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44" name="【港湾・漁港】&#10;有形固定資産減価償却率平均値テキスト"/>
        <xdr:cNvSpPr txBox="1"/>
      </xdr:nvSpPr>
      <xdr:spPr>
        <a:xfrm>
          <a:off x="4673600" y="1754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45" name="フローチャート: 判断 344"/>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46" name="フローチャート: 判断 345"/>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128270</xdr:rowOff>
    </xdr:from>
    <xdr:to>
      <xdr:col>15</xdr:col>
      <xdr:colOff>101600</xdr:colOff>
      <xdr:row>104</xdr:row>
      <xdr:rowOff>58420</xdr:rowOff>
    </xdr:to>
    <xdr:sp macro="" textlink="">
      <xdr:nvSpPr>
        <xdr:cNvPr id="347" name="フローチャート: 判断 346"/>
        <xdr:cNvSpPr/>
      </xdr:nvSpPr>
      <xdr:spPr>
        <a:xfrm>
          <a:off x="2857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109220</xdr:rowOff>
    </xdr:from>
    <xdr:to>
      <xdr:col>24</xdr:col>
      <xdr:colOff>114300</xdr:colOff>
      <xdr:row>107</xdr:row>
      <xdr:rowOff>39370</xdr:rowOff>
    </xdr:to>
    <xdr:sp macro="" textlink="">
      <xdr:nvSpPr>
        <xdr:cNvPr id="353" name="楕円 352"/>
        <xdr:cNvSpPr/>
      </xdr:nvSpPr>
      <xdr:spPr>
        <a:xfrm>
          <a:off x="4584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87647</xdr:rowOff>
    </xdr:from>
    <xdr:ext cx="405111" cy="259045"/>
    <xdr:sp macro="" textlink="">
      <xdr:nvSpPr>
        <xdr:cNvPr id="354" name="【港湾・漁港】&#10;有形固定資産減価償却率該当値テキスト"/>
        <xdr:cNvSpPr txBox="1"/>
      </xdr:nvSpPr>
      <xdr:spPr>
        <a:xfrm>
          <a:off x="4673600"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6350</xdr:rowOff>
    </xdr:from>
    <xdr:to>
      <xdr:col>20</xdr:col>
      <xdr:colOff>38100</xdr:colOff>
      <xdr:row>107</xdr:row>
      <xdr:rowOff>107950</xdr:rowOff>
    </xdr:to>
    <xdr:sp macro="" textlink="">
      <xdr:nvSpPr>
        <xdr:cNvPr id="355" name="楕円 354"/>
        <xdr:cNvSpPr/>
      </xdr:nvSpPr>
      <xdr:spPr>
        <a:xfrm>
          <a:off x="3746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160020</xdr:rowOff>
    </xdr:from>
    <xdr:to>
      <xdr:col>24</xdr:col>
      <xdr:colOff>63500</xdr:colOff>
      <xdr:row>107</xdr:row>
      <xdr:rowOff>57150</xdr:rowOff>
    </xdr:to>
    <xdr:cxnSp macro="">
      <xdr:nvCxnSpPr>
        <xdr:cNvPr id="356" name="直線コネクタ 355"/>
        <xdr:cNvCxnSpPr/>
      </xdr:nvCxnSpPr>
      <xdr:spPr>
        <a:xfrm flipV="1">
          <a:off x="3797300" y="18333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82550</xdr:rowOff>
    </xdr:from>
    <xdr:to>
      <xdr:col>15</xdr:col>
      <xdr:colOff>101600</xdr:colOff>
      <xdr:row>108</xdr:row>
      <xdr:rowOff>12700</xdr:rowOff>
    </xdr:to>
    <xdr:sp macro="" textlink="">
      <xdr:nvSpPr>
        <xdr:cNvPr id="357" name="楕円 356"/>
        <xdr:cNvSpPr/>
      </xdr:nvSpPr>
      <xdr:spPr>
        <a:xfrm>
          <a:off x="2857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57150</xdr:rowOff>
    </xdr:from>
    <xdr:to>
      <xdr:col>19</xdr:col>
      <xdr:colOff>177800</xdr:colOff>
      <xdr:row>107</xdr:row>
      <xdr:rowOff>133350</xdr:rowOff>
    </xdr:to>
    <xdr:cxnSp macro="">
      <xdr:nvCxnSpPr>
        <xdr:cNvPr id="358" name="直線コネクタ 357"/>
        <xdr:cNvCxnSpPr/>
      </xdr:nvCxnSpPr>
      <xdr:spPr>
        <a:xfrm flipV="1">
          <a:off x="2908300" y="1840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44466</xdr:rowOff>
    </xdr:from>
    <xdr:ext cx="405111" cy="259045"/>
    <xdr:sp macro="" textlink="">
      <xdr:nvSpPr>
        <xdr:cNvPr id="359" name="n_1aveValue【港湾・漁港】&#10;有形固定資産減価償却率"/>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74947</xdr:rowOff>
    </xdr:from>
    <xdr:ext cx="405111" cy="259045"/>
    <xdr:sp macro="" textlink="">
      <xdr:nvSpPr>
        <xdr:cNvPr id="360" name="n_2aveValue【港湾・漁港】&#10;有形固定資産減価償却率"/>
        <xdr:cNvSpPr txBox="1"/>
      </xdr:nvSpPr>
      <xdr:spPr>
        <a:xfrm>
          <a:off x="2705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99077</xdr:rowOff>
    </xdr:from>
    <xdr:ext cx="405111" cy="259045"/>
    <xdr:sp macro="" textlink="">
      <xdr:nvSpPr>
        <xdr:cNvPr id="361" name="n_1mainValue【港湾・漁港】&#10;有形固定資産減価償却率"/>
        <xdr:cNvSpPr txBox="1"/>
      </xdr:nvSpPr>
      <xdr:spPr>
        <a:xfrm>
          <a:off x="35820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3827</xdr:rowOff>
    </xdr:from>
    <xdr:ext cx="405111" cy="259045"/>
    <xdr:sp macro="" textlink="">
      <xdr:nvSpPr>
        <xdr:cNvPr id="362" name="n_2mainValue【港湾・漁港】&#10;有形固定資産減価償却率"/>
        <xdr:cNvSpPr txBox="1"/>
      </xdr:nvSpPr>
      <xdr:spPr>
        <a:xfrm>
          <a:off x="2705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6" name="テキスト ボックス 37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8" name="テキスト ボックス 37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0" name="テキスト ボックス 37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2" name="テキスト ボックス 38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129953</xdr:rowOff>
    </xdr:from>
    <xdr:to>
      <xdr:col>54</xdr:col>
      <xdr:colOff>189865</xdr:colOff>
      <xdr:row>108</xdr:row>
      <xdr:rowOff>25747</xdr:rowOff>
    </xdr:to>
    <xdr:cxnSp macro="">
      <xdr:nvCxnSpPr>
        <xdr:cNvPr id="384" name="直線コネクタ 383"/>
        <xdr:cNvCxnSpPr/>
      </xdr:nvCxnSpPr>
      <xdr:spPr>
        <a:xfrm flipV="1">
          <a:off x="10476865" y="17446403"/>
          <a:ext cx="0" cy="109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29574</xdr:rowOff>
    </xdr:from>
    <xdr:ext cx="534377" cy="259045"/>
    <xdr:sp macro="" textlink="">
      <xdr:nvSpPr>
        <xdr:cNvPr id="385" name="【港湾・漁港】&#10;一人当たり有形固定資産（償却資産）額最小値テキスト"/>
        <xdr:cNvSpPr txBox="1"/>
      </xdr:nvSpPr>
      <xdr:spPr>
        <a:xfrm>
          <a:off x="10515600" y="18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25747</xdr:rowOff>
    </xdr:from>
    <xdr:to>
      <xdr:col>55</xdr:col>
      <xdr:colOff>88900</xdr:colOff>
      <xdr:row>108</xdr:row>
      <xdr:rowOff>25747</xdr:rowOff>
    </xdr:to>
    <xdr:cxnSp macro="">
      <xdr:nvCxnSpPr>
        <xdr:cNvPr id="386" name="直線コネクタ 385"/>
        <xdr:cNvCxnSpPr/>
      </xdr:nvCxnSpPr>
      <xdr:spPr>
        <a:xfrm>
          <a:off x="10388600" y="1854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76630</xdr:rowOff>
    </xdr:from>
    <xdr:ext cx="599010" cy="259045"/>
    <xdr:sp macro="" textlink="">
      <xdr:nvSpPr>
        <xdr:cNvPr id="387" name="【港湾・漁港】&#10;一人当たり有形固定資産（償却資産）額最大値テキスト"/>
        <xdr:cNvSpPr txBox="1"/>
      </xdr:nvSpPr>
      <xdr:spPr>
        <a:xfrm>
          <a:off x="10515600" y="1722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129953</xdr:rowOff>
    </xdr:from>
    <xdr:to>
      <xdr:col>55</xdr:col>
      <xdr:colOff>88900</xdr:colOff>
      <xdr:row>101</xdr:row>
      <xdr:rowOff>129953</xdr:rowOff>
    </xdr:to>
    <xdr:cxnSp macro="">
      <xdr:nvCxnSpPr>
        <xdr:cNvPr id="388" name="直線コネクタ 387"/>
        <xdr:cNvCxnSpPr/>
      </xdr:nvCxnSpPr>
      <xdr:spPr>
        <a:xfrm>
          <a:off x="10388600" y="1744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105673</xdr:rowOff>
    </xdr:from>
    <xdr:ext cx="534377" cy="259045"/>
    <xdr:sp macro="" textlink="">
      <xdr:nvSpPr>
        <xdr:cNvPr id="389" name="【港湾・漁港】&#10;一人当たり有形固定資産（償却資産）額平均値テキスト"/>
        <xdr:cNvSpPr txBox="1"/>
      </xdr:nvSpPr>
      <xdr:spPr>
        <a:xfrm>
          <a:off x="10515600" y="18279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127246</xdr:rowOff>
    </xdr:from>
    <xdr:to>
      <xdr:col>55</xdr:col>
      <xdr:colOff>50800</xdr:colOff>
      <xdr:row>107</xdr:row>
      <xdr:rowOff>57396</xdr:rowOff>
    </xdr:to>
    <xdr:sp macro="" textlink="">
      <xdr:nvSpPr>
        <xdr:cNvPr id="390" name="フローチャート: 判断 389"/>
        <xdr:cNvSpPr/>
      </xdr:nvSpPr>
      <xdr:spPr>
        <a:xfrm>
          <a:off x="10426700" y="1830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143380</xdr:rowOff>
    </xdr:from>
    <xdr:to>
      <xdr:col>50</xdr:col>
      <xdr:colOff>165100</xdr:colOff>
      <xdr:row>107</xdr:row>
      <xdr:rowOff>73530</xdr:rowOff>
    </xdr:to>
    <xdr:sp macro="" textlink="">
      <xdr:nvSpPr>
        <xdr:cNvPr id="391" name="フローチャート: 判断 390"/>
        <xdr:cNvSpPr/>
      </xdr:nvSpPr>
      <xdr:spPr>
        <a:xfrm>
          <a:off x="9588500" y="183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126895</xdr:rowOff>
    </xdr:from>
    <xdr:to>
      <xdr:col>46</xdr:col>
      <xdr:colOff>38100</xdr:colOff>
      <xdr:row>107</xdr:row>
      <xdr:rowOff>57045</xdr:rowOff>
    </xdr:to>
    <xdr:sp macro="" textlink="">
      <xdr:nvSpPr>
        <xdr:cNvPr id="392" name="フローチャート: 判断 391"/>
        <xdr:cNvSpPr/>
      </xdr:nvSpPr>
      <xdr:spPr>
        <a:xfrm>
          <a:off x="8699500" y="1830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142548</xdr:rowOff>
    </xdr:from>
    <xdr:to>
      <xdr:col>55</xdr:col>
      <xdr:colOff>50800</xdr:colOff>
      <xdr:row>106</xdr:row>
      <xdr:rowOff>72698</xdr:rowOff>
    </xdr:to>
    <xdr:sp macro="" textlink="">
      <xdr:nvSpPr>
        <xdr:cNvPr id="398" name="楕円 397"/>
        <xdr:cNvSpPr/>
      </xdr:nvSpPr>
      <xdr:spPr>
        <a:xfrm>
          <a:off x="10426700" y="181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165425</xdr:rowOff>
    </xdr:from>
    <xdr:ext cx="534377" cy="259045"/>
    <xdr:sp macro="" textlink="">
      <xdr:nvSpPr>
        <xdr:cNvPr id="399" name="【港湾・漁港】&#10;一人当たり有形固定資産（償却資産）額該当値テキスト"/>
        <xdr:cNvSpPr txBox="1"/>
      </xdr:nvSpPr>
      <xdr:spPr>
        <a:xfrm>
          <a:off x="10515600" y="1799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139512</xdr:rowOff>
    </xdr:from>
    <xdr:to>
      <xdr:col>50</xdr:col>
      <xdr:colOff>165100</xdr:colOff>
      <xdr:row>106</xdr:row>
      <xdr:rowOff>69662</xdr:rowOff>
    </xdr:to>
    <xdr:sp macro="" textlink="">
      <xdr:nvSpPr>
        <xdr:cNvPr id="400" name="楕円 399"/>
        <xdr:cNvSpPr/>
      </xdr:nvSpPr>
      <xdr:spPr>
        <a:xfrm>
          <a:off x="9588500" y="181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18862</xdr:rowOff>
    </xdr:from>
    <xdr:to>
      <xdr:col>55</xdr:col>
      <xdr:colOff>0</xdr:colOff>
      <xdr:row>106</xdr:row>
      <xdr:rowOff>21898</xdr:rowOff>
    </xdr:to>
    <xdr:cxnSp macro="">
      <xdr:nvCxnSpPr>
        <xdr:cNvPr id="401" name="直線コネクタ 400"/>
        <xdr:cNvCxnSpPr/>
      </xdr:nvCxnSpPr>
      <xdr:spPr>
        <a:xfrm>
          <a:off x="9639300" y="18192562"/>
          <a:ext cx="8382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141616</xdr:rowOff>
    </xdr:from>
    <xdr:to>
      <xdr:col>46</xdr:col>
      <xdr:colOff>38100</xdr:colOff>
      <xdr:row>106</xdr:row>
      <xdr:rowOff>71766</xdr:rowOff>
    </xdr:to>
    <xdr:sp macro="" textlink="">
      <xdr:nvSpPr>
        <xdr:cNvPr id="402" name="楕円 401"/>
        <xdr:cNvSpPr/>
      </xdr:nvSpPr>
      <xdr:spPr>
        <a:xfrm>
          <a:off x="8699500" y="181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18862</xdr:rowOff>
    </xdr:from>
    <xdr:to>
      <xdr:col>50</xdr:col>
      <xdr:colOff>114300</xdr:colOff>
      <xdr:row>106</xdr:row>
      <xdr:rowOff>20966</xdr:rowOff>
    </xdr:to>
    <xdr:cxnSp macro="">
      <xdr:nvCxnSpPr>
        <xdr:cNvPr id="403" name="直線コネクタ 402"/>
        <xdr:cNvCxnSpPr/>
      </xdr:nvCxnSpPr>
      <xdr:spPr>
        <a:xfrm flipV="1">
          <a:off x="8750300" y="18192562"/>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64657</xdr:rowOff>
    </xdr:from>
    <xdr:ext cx="534377" cy="259045"/>
    <xdr:sp macro="" textlink="">
      <xdr:nvSpPr>
        <xdr:cNvPr id="404" name="n_1aveValue【港湾・漁港】&#10;一人当たり有形固定資産（償却資産）額"/>
        <xdr:cNvSpPr txBox="1"/>
      </xdr:nvSpPr>
      <xdr:spPr>
        <a:xfrm>
          <a:off x="9359411" y="184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48172</xdr:rowOff>
    </xdr:from>
    <xdr:ext cx="534377" cy="259045"/>
    <xdr:sp macro="" textlink="">
      <xdr:nvSpPr>
        <xdr:cNvPr id="405" name="n_2aveValue【港湾・漁港】&#10;一人当たり有形固定資産（償却資産）額"/>
        <xdr:cNvSpPr txBox="1"/>
      </xdr:nvSpPr>
      <xdr:spPr>
        <a:xfrm>
          <a:off x="8483111" y="1839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104</xdr:row>
      <xdr:rowOff>86189</xdr:rowOff>
    </xdr:from>
    <xdr:ext cx="534377" cy="259045"/>
    <xdr:sp macro="" textlink="">
      <xdr:nvSpPr>
        <xdr:cNvPr id="406" name="n_1mainValue【港湾・漁港】&#10;一人当たり有形固定資産（償却資産）額"/>
        <xdr:cNvSpPr txBox="1"/>
      </xdr:nvSpPr>
      <xdr:spPr>
        <a:xfrm>
          <a:off x="9359411" y="1791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88293</xdr:rowOff>
    </xdr:from>
    <xdr:ext cx="534377" cy="259045"/>
    <xdr:sp macro="" textlink="">
      <xdr:nvSpPr>
        <xdr:cNvPr id="407" name="n_2mainValue【港湾・漁港】&#10;一人当たり有形固定資産（償却資産）額"/>
        <xdr:cNvSpPr txBox="1"/>
      </xdr:nvSpPr>
      <xdr:spPr>
        <a:xfrm>
          <a:off x="8483111" y="1791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8" name="テキスト ボックス 41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19" name="直線コネクタ 418"/>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20" name="テキスト ボックス 419"/>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21" name="直線コネクタ 420"/>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22" name="テキスト ボックス 421"/>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23" name="直線コネクタ 422"/>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24" name="テキスト ボックス 423"/>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27" name="直線コネクタ 426"/>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28" name="テキスト ボックス 427"/>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29" name="直線コネクタ 428"/>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30" name="テキスト ボックス 429"/>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31" name="直線コネクタ 430"/>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32" name="テキスト ボックス 431"/>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436" name="直線コネクタ 435"/>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437"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438" name="直線コネクタ 437"/>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39"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40" name="直線コネクタ 439"/>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441" name="【認定こども園・幼稚園・保育所】&#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42" name="フローチャート: 判断 441"/>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443" name="フローチャート: 判断 442"/>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444" name="フローチャート: 判断 443"/>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42545</xdr:rowOff>
    </xdr:from>
    <xdr:to>
      <xdr:col>85</xdr:col>
      <xdr:colOff>177800</xdr:colOff>
      <xdr:row>39</xdr:row>
      <xdr:rowOff>144145</xdr:rowOff>
    </xdr:to>
    <xdr:sp macro="" textlink="">
      <xdr:nvSpPr>
        <xdr:cNvPr id="450" name="楕円 449"/>
        <xdr:cNvSpPr/>
      </xdr:nvSpPr>
      <xdr:spPr>
        <a:xfrm>
          <a:off x="16268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20972</xdr:rowOff>
    </xdr:from>
    <xdr:ext cx="405111" cy="259045"/>
    <xdr:sp macro="" textlink="">
      <xdr:nvSpPr>
        <xdr:cNvPr id="451" name="【認定こども園・幼稚園・保育所】&#10;有形固定資産減価償却率該当値テキスト"/>
        <xdr:cNvSpPr txBox="1"/>
      </xdr:nvSpPr>
      <xdr:spPr>
        <a:xfrm>
          <a:off x="16357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452" name="楕円 451"/>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93345</xdr:rowOff>
    </xdr:from>
    <xdr:to>
      <xdr:col>85</xdr:col>
      <xdr:colOff>127000</xdr:colOff>
      <xdr:row>40</xdr:row>
      <xdr:rowOff>30480</xdr:rowOff>
    </xdr:to>
    <xdr:cxnSp macro="">
      <xdr:nvCxnSpPr>
        <xdr:cNvPr id="453" name="直線コネクタ 452"/>
        <xdr:cNvCxnSpPr/>
      </xdr:nvCxnSpPr>
      <xdr:spPr>
        <a:xfrm flipV="1">
          <a:off x="15481300" y="677989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128270</xdr:rowOff>
    </xdr:from>
    <xdr:to>
      <xdr:col>76</xdr:col>
      <xdr:colOff>165100</xdr:colOff>
      <xdr:row>41</xdr:row>
      <xdr:rowOff>58420</xdr:rowOff>
    </xdr:to>
    <xdr:sp macro="" textlink="">
      <xdr:nvSpPr>
        <xdr:cNvPr id="454" name="楕円 453"/>
        <xdr:cNvSpPr/>
      </xdr:nvSpPr>
      <xdr:spPr>
        <a:xfrm>
          <a:off x="14541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30480</xdr:rowOff>
    </xdr:from>
    <xdr:to>
      <xdr:col>81</xdr:col>
      <xdr:colOff>50800</xdr:colOff>
      <xdr:row>41</xdr:row>
      <xdr:rowOff>7620</xdr:rowOff>
    </xdr:to>
    <xdr:cxnSp macro="">
      <xdr:nvCxnSpPr>
        <xdr:cNvPr id="455" name="直線コネクタ 454"/>
        <xdr:cNvCxnSpPr/>
      </xdr:nvCxnSpPr>
      <xdr:spPr>
        <a:xfrm flipV="1">
          <a:off x="14592300" y="68884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66374</xdr:rowOff>
    </xdr:from>
    <xdr:ext cx="405111" cy="259045"/>
    <xdr:sp macro="" textlink="">
      <xdr:nvSpPr>
        <xdr:cNvPr id="456" name="n_1aveValue【認定こども園・幼稚園・保育所】&#10;有形固定資産減価償却率"/>
        <xdr:cNvSpPr txBox="1"/>
      </xdr:nvSpPr>
      <xdr:spPr>
        <a:xfrm>
          <a:off x="152660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457" name="n_2aveValue【認定こども園・幼稚園・保育所】&#10;有形固定資産減価償却率"/>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458" name="n_1mainValue【認定こども園・幼稚園・保育所】&#10;有形固定資産減価償却率"/>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49547</xdr:rowOff>
    </xdr:from>
    <xdr:ext cx="405111" cy="259045"/>
    <xdr:sp macro="" textlink="">
      <xdr:nvSpPr>
        <xdr:cNvPr id="459" name="n_2mainValue【認定こども園・幼稚園・保育所】&#10;有形固定資産減価償却率"/>
        <xdr:cNvSpPr txBox="1"/>
      </xdr:nvSpPr>
      <xdr:spPr>
        <a:xfrm>
          <a:off x="14389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83" name="直線コネクタ 482"/>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84"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85" name="直線コネクタ 48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86"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87" name="直線コネクタ 486"/>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488"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89" name="フローチャート: 判断 488"/>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90" name="フローチャート: 判断 489"/>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91" name="フローチャート: 判断 490"/>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67310</xdr:rowOff>
    </xdr:from>
    <xdr:to>
      <xdr:col>116</xdr:col>
      <xdr:colOff>114300</xdr:colOff>
      <xdr:row>35</xdr:row>
      <xdr:rowOff>168910</xdr:rowOff>
    </xdr:to>
    <xdr:sp macro="" textlink="">
      <xdr:nvSpPr>
        <xdr:cNvPr id="497" name="楕円 496"/>
        <xdr:cNvSpPr/>
      </xdr:nvSpPr>
      <xdr:spPr>
        <a:xfrm>
          <a:off x="22110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90187</xdr:rowOff>
    </xdr:from>
    <xdr:ext cx="469744" cy="259045"/>
    <xdr:sp macro="" textlink="">
      <xdr:nvSpPr>
        <xdr:cNvPr id="498" name="【認定こども園・幼稚園・保育所】&#10;一人当たり面積該当値テキスト"/>
        <xdr:cNvSpPr txBox="1"/>
      </xdr:nvSpPr>
      <xdr:spPr>
        <a:xfrm>
          <a:off x="22199600"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74930</xdr:rowOff>
    </xdr:from>
    <xdr:to>
      <xdr:col>112</xdr:col>
      <xdr:colOff>38100</xdr:colOff>
      <xdr:row>36</xdr:row>
      <xdr:rowOff>5080</xdr:rowOff>
    </xdr:to>
    <xdr:sp macro="" textlink="">
      <xdr:nvSpPr>
        <xdr:cNvPr id="499" name="楕円 498"/>
        <xdr:cNvSpPr/>
      </xdr:nvSpPr>
      <xdr:spPr>
        <a:xfrm>
          <a:off x="21272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118110</xdr:rowOff>
    </xdr:from>
    <xdr:to>
      <xdr:col>116</xdr:col>
      <xdr:colOff>63500</xdr:colOff>
      <xdr:row>35</xdr:row>
      <xdr:rowOff>125730</xdr:rowOff>
    </xdr:to>
    <xdr:cxnSp macro="">
      <xdr:nvCxnSpPr>
        <xdr:cNvPr id="500" name="直線コネクタ 499"/>
        <xdr:cNvCxnSpPr/>
      </xdr:nvCxnSpPr>
      <xdr:spPr>
        <a:xfrm flipV="1">
          <a:off x="21323300" y="6118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135890</xdr:rowOff>
    </xdr:from>
    <xdr:to>
      <xdr:col>107</xdr:col>
      <xdr:colOff>101600</xdr:colOff>
      <xdr:row>36</xdr:row>
      <xdr:rowOff>66040</xdr:rowOff>
    </xdr:to>
    <xdr:sp macro="" textlink="">
      <xdr:nvSpPr>
        <xdr:cNvPr id="501" name="楕円 500"/>
        <xdr:cNvSpPr/>
      </xdr:nvSpPr>
      <xdr:spPr>
        <a:xfrm>
          <a:off x="20383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125730</xdr:rowOff>
    </xdr:from>
    <xdr:to>
      <xdr:col>111</xdr:col>
      <xdr:colOff>177800</xdr:colOff>
      <xdr:row>36</xdr:row>
      <xdr:rowOff>15240</xdr:rowOff>
    </xdr:to>
    <xdr:cxnSp macro="">
      <xdr:nvCxnSpPr>
        <xdr:cNvPr id="502" name="直線コネクタ 501"/>
        <xdr:cNvCxnSpPr/>
      </xdr:nvCxnSpPr>
      <xdr:spPr>
        <a:xfrm flipV="1">
          <a:off x="20434300" y="6126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148607</xdr:rowOff>
    </xdr:from>
    <xdr:ext cx="469744" cy="259045"/>
    <xdr:sp macro="" textlink="">
      <xdr:nvSpPr>
        <xdr:cNvPr id="503" name="n_1ave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102887</xdr:rowOff>
    </xdr:from>
    <xdr:ext cx="469744" cy="259045"/>
    <xdr:sp macro="" textlink="">
      <xdr:nvSpPr>
        <xdr:cNvPr id="504" name="n_2aveValue【認定こども園・幼稚園・保育所】&#10;一人当たり面積"/>
        <xdr:cNvSpPr txBox="1"/>
      </xdr:nvSpPr>
      <xdr:spPr>
        <a:xfrm>
          <a:off x="20199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21607</xdr:rowOff>
    </xdr:from>
    <xdr:ext cx="469744" cy="259045"/>
    <xdr:sp macro="" textlink="">
      <xdr:nvSpPr>
        <xdr:cNvPr id="505" name="n_1mainValue【認定こども園・幼稚園・保育所】&#10;一人当たり面積"/>
        <xdr:cNvSpPr txBox="1"/>
      </xdr:nvSpPr>
      <xdr:spPr>
        <a:xfrm>
          <a:off x="2107572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82567</xdr:rowOff>
    </xdr:from>
    <xdr:ext cx="469744" cy="259045"/>
    <xdr:sp macro="" textlink="">
      <xdr:nvSpPr>
        <xdr:cNvPr id="506" name="n_2mainValue【認定こども園・幼稚園・保育所】&#10;一人当たり面積"/>
        <xdr:cNvSpPr txBox="1"/>
      </xdr:nvSpPr>
      <xdr:spPr>
        <a:xfrm>
          <a:off x="20199427"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531" name="直線コネクタ 530"/>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532"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533" name="直線コネクタ 532"/>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34"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35" name="直線コネクタ 53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536" name="【学校施設】&#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37" name="フローチャート: 判断 536"/>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8" name="フローチャート: 判断 537"/>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539" name="フローチャート: 判断 538"/>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45" name="楕円 544"/>
        <xdr:cNvSpPr/>
      </xdr:nvSpPr>
      <xdr:spPr>
        <a:xfrm>
          <a:off x="16268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78757</xdr:rowOff>
    </xdr:from>
    <xdr:ext cx="405111" cy="259045"/>
    <xdr:sp macro="" textlink="">
      <xdr:nvSpPr>
        <xdr:cNvPr id="546" name="【学校施設】&#10;有形固定資産減価償却率該当値テキスト"/>
        <xdr:cNvSpPr txBox="1"/>
      </xdr:nvSpPr>
      <xdr:spPr>
        <a:xfrm>
          <a:off x="16357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124460</xdr:rowOff>
    </xdr:from>
    <xdr:to>
      <xdr:col>81</xdr:col>
      <xdr:colOff>101600</xdr:colOff>
      <xdr:row>60</xdr:row>
      <xdr:rowOff>54610</xdr:rowOff>
    </xdr:to>
    <xdr:sp macro="" textlink="">
      <xdr:nvSpPr>
        <xdr:cNvPr id="547" name="楕円 546"/>
        <xdr:cNvSpPr/>
      </xdr:nvSpPr>
      <xdr:spPr>
        <a:xfrm>
          <a:off x="15430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106680</xdr:rowOff>
    </xdr:from>
    <xdr:to>
      <xdr:col>85</xdr:col>
      <xdr:colOff>127000</xdr:colOff>
      <xdr:row>60</xdr:row>
      <xdr:rowOff>3810</xdr:rowOff>
    </xdr:to>
    <xdr:cxnSp macro="">
      <xdr:nvCxnSpPr>
        <xdr:cNvPr id="548" name="直線コネクタ 547"/>
        <xdr:cNvCxnSpPr/>
      </xdr:nvCxnSpPr>
      <xdr:spPr>
        <a:xfrm flipV="1">
          <a:off x="15481300" y="102222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55880</xdr:rowOff>
    </xdr:from>
    <xdr:to>
      <xdr:col>76</xdr:col>
      <xdr:colOff>165100</xdr:colOff>
      <xdr:row>60</xdr:row>
      <xdr:rowOff>157480</xdr:rowOff>
    </xdr:to>
    <xdr:sp macro="" textlink="">
      <xdr:nvSpPr>
        <xdr:cNvPr id="549" name="楕円 548"/>
        <xdr:cNvSpPr/>
      </xdr:nvSpPr>
      <xdr:spPr>
        <a:xfrm>
          <a:off x="14541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xdr:rowOff>
    </xdr:from>
    <xdr:to>
      <xdr:col>81</xdr:col>
      <xdr:colOff>50800</xdr:colOff>
      <xdr:row>60</xdr:row>
      <xdr:rowOff>106680</xdr:rowOff>
    </xdr:to>
    <xdr:cxnSp macro="">
      <xdr:nvCxnSpPr>
        <xdr:cNvPr id="550" name="直線コネクタ 549"/>
        <xdr:cNvCxnSpPr/>
      </xdr:nvCxnSpPr>
      <xdr:spPr>
        <a:xfrm flipV="1">
          <a:off x="14592300" y="102908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551"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552"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45737</xdr:rowOff>
    </xdr:from>
    <xdr:ext cx="405111" cy="259045"/>
    <xdr:sp macro="" textlink="">
      <xdr:nvSpPr>
        <xdr:cNvPr id="553" name="n_1mainValue【学校施設】&#10;有形固定資産減価償却率"/>
        <xdr:cNvSpPr txBox="1"/>
      </xdr:nvSpPr>
      <xdr:spPr>
        <a:xfrm>
          <a:off x="15266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148607</xdr:rowOff>
    </xdr:from>
    <xdr:ext cx="405111" cy="259045"/>
    <xdr:sp macro="" textlink="">
      <xdr:nvSpPr>
        <xdr:cNvPr id="554" name="n_2mainValue【学校施設】&#10;有形固定資産減価償却率"/>
        <xdr:cNvSpPr txBox="1"/>
      </xdr:nvSpPr>
      <xdr:spPr>
        <a:xfrm>
          <a:off x="14389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6" name="直線コネクタ 56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7" name="テキスト ボックス 56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8" name="直線コネクタ 56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9" name="テキスト ボックス 56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0" name="直線コネクタ 56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1" name="テキスト ボックス 57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2" name="直線コネクタ 57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3" name="テキスト ボックス 57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4" name="直線コネクタ 57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5" name="テキスト ボックス 57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6" name="直線コネクタ 57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7" name="テキスト ボックス 57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81" name="直線コネクタ 580"/>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82"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83" name="直線コネクタ 582"/>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84"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85" name="直線コネクタ 584"/>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586"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87" name="フローチャート: 判断 586"/>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88" name="フローチャート: 判断 587"/>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89" name="フローチャート: 判断 588"/>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29210</xdr:rowOff>
    </xdr:from>
    <xdr:to>
      <xdr:col>116</xdr:col>
      <xdr:colOff>114300</xdr:colOff>
      <xdr:row>58</xdr:row>
      <xdr:rowOff>130810</xdr:rowOff>
    </xdr:to>
    <xdr:sp macro="" textlink="">
      <xdr:nvSpPr>
        <xdr:cNvPr id="595" name="楕円 594"/>
        <xdr:cNvSpPr/>
      </xdr:nvSpPr>
      <xdr:spPr>
        <a:xfrm>
          <a:off x="22110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52087</xdr:rowOff>
    </xdr:from>
    <xdr:ext cx="469744" cy="259045"/>
    <xdr:sp macro="" textlink="">
      <xdr:nvSpPr>
        <xdr:cNvPr id="596" name="【学校施設】&#10;一人当たり面積該当値テキスト"/>
        <xdr:cNvSpPr txBox="1"/>
      </xdr:nvSpPr>
      <xdr:spPr>
        <a:xfrm>
          <a:off x="22199600" y="982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48804</xdr:rowOff>
    </xdr:from>
    <xdr:to>
      <xdr:col>112</xdr:col>
      <xdr:colOff>38100</xdr:colOff>
      <xdr:row>58</xdr:row>
      <xdr:rowOff>150404</xdr:rowOff>
    </xdr:to>
    <xdr:sp macro="" textlink="">
      <xdr:nvSpPr>
        <xdr:cNvPr id="597" name="楕円 596"/>
        <xdr:cNvSpPr/>
      </xdr:nvSpPr>
      <xdr:spPr>
        <a:xfrm>
          <a:off x="21272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80010</xdr:rowOff>
    </xdr:from>
    <xdr:to>
      <xdr:col>116</xdr:col>
      <xdr:colOff>63500</xdr:colOff>
      <xdr:row>58</xdr:row>
      <xdr:rowOff>99604</xdr:rowOff>
    </xdr:to>
    <xdr:cxnSp macro="">
      <xdr:nvCxnSpPr>
        <xdr:cNvPr id="598" name="直線コネクタ 597"/>
        <xdr:cNvCxnSpPr/>
      </xdr:nvCxnSpPr>
      <xdr:spPr>
        <a:xfrm flipV="1">
          <a:off x="21323300" y="1002411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105954</xdr:rowOff>
    </xdr:from>
    <xdr:to>
      <xdr:col>107</xdr:col>
      <xdr:colOff>101600</xdr:colOff>
      <xdr:row>59</xdr:row>
      <xdr:rowOff>36104</xdr:rowOff>
    </xdr:to>
    <xdr:sp macro="" textlink="">
      <xdr:nvSpPr>
        <xdr:cNvPr id="599" name="楕円 598"/>
        <xdr:cNvSpPr/>
      </xdr:nvSpPr>
      <xdr:spPr>
        <a:xfrm>
          <a:off x="20383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99604</xdr:rowOff>
    </xdr:from>
    <xdr:to>
      <xdr:col>111</xdr:col>
      <xdr:colOff>177800</xdr:colOff>
      <xdr:row>58</xdr:row>
      <xdr:rowOff>156754</xdr:rowOff>
    </xdr:to>
    <xdr:cxnSp macro="">
      <xdr:nvCxnSpPr>
        <xdr:cNvPr id="600" name="直線コネクタ 599"/>
        <xdr:cNvCxnSpPr/>
      </xdr:nvCxnSpPr>
      <xdr:spPr>
        <a:xfrm flipV="1">
          <a:off x="20434300" y="1004370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71318</xdr:rowOff>
    </xdr:from>
    <xdr:ext cx="469744" cy="259045"/>
    <xdr:sp macro="" textlink="">
      <xdr:nvSpPr>
        <xdr:cNvPr id="601" name="n_1aveValue【学校施設】&#10;一人当たり面積"/>
        <xdr:cNvSpPr txBox="1"/>
      </xdr:nvSpPr>
      <xdr:spPr>
        <a:xfrm>
          <a:off x="21075727" y="107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02" name="n_2aveValue【学校施設】&#10;一人当たり面積"/>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166931</xdr:rowOff>
    </xdr:from>
    <xdr:ext cx="469744" cy="259045"/>
    <xdr:sp macro="" textlink="">
      <xdr:nvSpPr>
        <xdr:cNvPr id="603" name="n_1mainValue【学校施設】&#10;一人当たり面積"/>
        <xdr:cNvSpPr txBox="1"/>
      </xdr:nvSpPr>
      <xdr:spPr>
        <a:xfrm>
          <a:off x="21075727" y="976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52631</xdr:rowOff>
    </xdr:from>
    <xdr:ext cx="469744" cy="259045"/>
    <xdr:sp macro="" textlink="">
      <xdr:nvSpPr>
        <xdr:cNvPr id="604" name="n_2mainValue【学校施設】&#10;一人当たり面積"/>
        <xdr:cNvSpPr txBox="1"/>
      </xdr:nvSpPr>
      <xdr:spPr>
        <a:xfrm>
          <a:off x="20199427" y="982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3" name="テキスト ボックス 6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4" name="直線コネクタ 6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5" name="テキスト ボックス 61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6" name="直線コネクタ 61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7" name="テキスト ボックス 61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8" name="直線コネクタ 61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9" name="テキスト ボックス 61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0" name="直線コネクタ 61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1" name="テキスト ボックス 62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2" name="直線コネクタ 62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3" name="テキスト ボックス 62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4" name="直線コネクタ 62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5" name="テキスト ボックス 62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7" name="テキスト ボックス 6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629" name="直線コネクタ 628"/>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30"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1" name="直線コネクタ 630"/>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32"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33" name="直線コネクタ 632"/>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634"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35" name="フローチャート: 判断 634"/>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636" name="フローチャート: 判断 635"/>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637" name="フローチャート: 判断 636"/>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17780</xdr:rowOff>
    </xdr:from>
    <xdr:to>
      <xdr:col>85</xdr:col>
      <xdr:colOff>177800</xdr:colOff>
      <xdr:row>81</xdr:row>
      <xdr:rowOff>119380</xdr:rowOff>
    </xdr:to>
    <xdr:sp macro="" textlink="">
      <xdr:nvSpPr>
        <xdr:cNvPr id="643" name="楕円 642"/>
        <xdr:cNvSpPr/>
      </xdr:nvSpPr>
      <xdr:spPr>
        <a:xfrm>
          <a:off x="16268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40657</xdr:rowOff>
    </xdr:from>
    <xdr:ext cx="405111" cy="259045"/>
    <xdr:sp macro="" textlink="">
      <xdr:nvSpPr>
        <xdr:cNvPr id="644" name="【児童館】&#10;有形固定資産減価償却率該当値テキスト"/>
        <xdr:cNvSpPr txBox="1"/>
      </xdr:nvSpPr>
      <xdr:spPr>
        <a:xfrm>
          <a:off x="16357600"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61595</xdr:rowOff>
    </xdr:from>
    <xdr:to>
      <xdr:col>81</xdr:col>
      <xdr:colOff>101600</xdr:colOff>
      <xdr:row>81</xdr:row>
      <xdr:rowOff>163195</xdr:rowOff>
    </xdr:to>
    <xdr:sp macro="" textlink="">
      <xdr:nvSpPr>
        <xdr:cNvPr id="645" name="楕円 644"/>
        <xdr:cNvSpPr/>
      </xdr:nvSpPr>
      <xdr:spPr>
        <a:xfrm>
          <a:off x="15430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68580</xdr:rowOff>
    </xdr:from>
    <xdr:to>
      <xdr:col>85</xdr:col>
      <xdr:colOff>127000</xdr:colOff>
      <xdr:row>81</xdr:row>
      <xdr:rowOff>112395</xdr:rowOff>
    </xdr:to>
    <xdr:cxnSp macro="">
      <xdr:nvCxnSpPr>
        <xdr:cNvPr id="646" name="直線コネクタ 645"/>
        <xdr:cNvCxnSpPr/>
      </xdr:nvCxnSpPr>
      <xdr:spPr>
        <a:xfrm flipV="1">
          <a:off x="15481300" y="139560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647" name="楕円 646"/>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112395</xdr:rowOff>
    </xdr:from>
    <xdr:to>
      <xdr:col>81</xdr:col>
      <xdr:colOff>50800</xdr:colOff>
      <xdr:row>82</xdr:row>
      <xdr:rowOff>26670</xdr:rowOff>
    </xdr:to>
    <xdr:cxnSp macro="">
      <xdr:nvCxnSpPr>
        <xdr:cNvPr id="648" name="直線コネクタ 647"/>
        <xdr:cNvCxnSpPr/>
      </xdr:nvCxnSpPr>
      <xdr:spPr>
        <a:xfrm flipV="1">
          <a:off x="14592300" y="139998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649" name="n_1aveValue【児童館】&#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97172</xdr:rowOff>
    </xdr:from>
    <xdr:ext cx="405111" cy="259045"/>
    <xdr:sp macro="" textlink="">
      <xdr:nvSpPr>
        <xdr:cNvPr id="650" name="n_2aveValue【児童館】&#10;有形固定資産減価償却率"/>
        <xdr:cNvSpPr txBox="1"/>
      </xdr:nvSpPr>
      <xdr:spPr>
        <a:xfrm>
          <a:off x="14389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8272</xdr:rowOff>
    </xdr:from>
    <xdr:ext cx="405111" cy="259045"/>
    <xdr:sp macro="" textlink="">
      <xdr:nvSpPr>
        <xdr:cNvPr id="651" name="n_1mainValue【児童館】&#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652" name="n_2mainValue【児童館】&#10;有形固定資産減価償却率"/>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76" name="直線コネクタ 675"/>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8" name="直線コネクタ 67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79"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80" name="直線コネクタ 67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81"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82" name="フローチャート: 判断 68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83" name="フローチャート: 判断 68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84" name="フローチャート: 判断 683"/>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690" name="楕円 689"/>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691" name="【児童館】&#10;一人当たり面積該当値テキスト"/>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692" name="楕円 691"/>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95250</xdr:rowOff>
    </xdr:to>
    <xdr:cxnSp macro="">
      <xdr:nvCxnSpPr>
        <xdr:cNvPr id="693" name="直線コネクタ 692"/>
        <xdr:cNvCxnSpPr/>
      </xdr:nvCxnSpPr>
      <xdr:spPr>
        <a:xfrm>
          <a:off x="21323300" y="1398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694" name="楕円 693"/>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95250</xdr:rowOff>
    </xdr:to>
    <xdr:cxnSp macro="">
      <xdr:nvCxnSpPr>
        <xdr:cNvPr id="695" name="直線コネクタ 694"/>
        <xdr:cNvCxnSpPr/>
      </xdr:nvCxnSpPr>
      <xdr:spPr>
        <a:xfrm>
          <a:off x="20434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96"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97" name="n_2ave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698" name="n_1mainValue【児童館】&#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699" name="n_2mainValue【児童館】&#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0" name="テキスト ボックス 7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12" name="テキスト ボックス 71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22" name="テキスト ボックス 72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4" name="テキスト ボックス 72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726" name="直線コネクタ 725"/>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727"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728" name="直線コネクタ 727"/>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729"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30" name="直線コネクタ 72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731"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732" name="フローチャート: 判断 731"/>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733" name="フローチャート: 判断 732"/>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734" name="フローチャート: 判断 733"/>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146231</xdr:rowOff>
    </xdr:from>
    <xdr:to>
      <xdr:col>85</xdr:col>
      <xdr:colOff>177800</xdr:colOff>
      <xdr:row>105</xdr:row>
      <xdr:rowOff>76381</xdr:rowOff>
    </xdr:to>
    <xdr:sp macro="" textlink="">
      <xdr:nvSpPr>
        <xdr:cNvPr id="740" name="楕円 739"/>
        <xdr:cNvSpPr/>
      </xdr:nvSpPr>
      <xdr:spPr>
        <a:xfrm>
          <a:off x="16268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169108</xdr:rowOff>
    </xdr:from>
    <xdr:ext cx="405111" cy="259045"/>
    <xdr:sp macro="" textlink="">
      <xdr:nvSpPr>
        <xdr:cNvPr id="741" name="【公民館】&#10;有形固定資産減価償却率該当値テキスト"/>
        <xdr:cNvSpPr txBox="1"/>
      </xdr:nvSpPr>
      <xdr:spPr>
        <a:xfrm>
          <a:off x="16357600" y="1782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159294</xdr:rowOff>
    </xdr:from>
    <xdr:to>
      <xdr:col>81</xdr:col>
      <xdr:colOff>101600</xdr:colOff>
      <xdr:row>105</xdr:row>
      <xdr:rowOff>89444</xdr:rowOff>
    </xdr:to>
    <xdr:sp macro="" textlink="">
      <xdr:nvSpPr>
        <xdr:cNvPr id="742" name="楕円 741"/>
        <xdr:cNvSpPr/>
      </xdr:nvSpPr>
      <xdr:spPr>
        <a:xfrm>
          <a:off x="15430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25581</xdr:rowOff>
    </xdr:from>
    <xdr:to>
      <xdr:col>85</xdr:col>
      <xdr:colOff>127000</xdr:colOff>
      <xdr:row>105</xdr:row>
      <xdr:rowOff>38644</xdr:rowOff>
    </xdr:to>
    <xdr:cxnSp macro="">
      <xdr:nvCxnSpPr>
        <xdr:cNvPr id="743" name="直線コネクタ 742"/>
        <xdr:cNvCxnSpPr/>
      </xdr:nvCxnSpPr>
      <xdr:spPr>
        <a:xfrm flipV="1">
          <a:off x="15481300" y="180278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744" name="楕円 743"/>
        <xdr:cNvSpPr/>
      </xdr:nvSpPr>
      <xdr:spPr>
        <a:xfrm>
          <a:off x="14541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134982</xdr:rowOff>
    </xdr:from>
    <xdr:to>
      <xdr:col>81</xdr:col>
      <xdr:colOff>50800</xdr:colOff>
      <xdr:row>105</xdr:row>
      <xdr:rowOff>38644</xdr:rowOff>
    </xdr:to>
    <xdr:cxnSp macro="">
      <xdr:nvCxnSpPr>
        <xdr:cNvPr id="745" name="直線コネクタ 744"/>
        <xdr:cNvCxnSpPr/>
      </xdr:nvCxnSpPr>
      <xdr:spPr>
        <a:xfrm>
          <a:off x="14592300" y="17965782"/>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746"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747" name="n_2aveValue【公民館】&#10;有形固定資産減価償却率"/>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105971</xdr:rowOff>
    </xdr:from>
    <xdr:ext cx="405111" cy="259045"/>
    <xdr:sp macro="" textlink="">
      <xdr:nvSpPr>
        <xdr:cNvPr id="748" name="n_1mainValue【公民館】&#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749" name="n_2mainValue【公民館】&#10;有形固定資産減価償却率"/>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0" name="直線コネクタ 7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1" name="テキスト ボックス 7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2" name="直線コネクタ 7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3" name="テキスト ボックス 7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4" name="直線コネクタ 7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5" name="テキスト ボックス 7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6" name="直線コネクタ 7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7" name="テキスト ボックス 7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8" name="直線コネクタ 7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9" name="テキスト ボックス 7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773" name="直線コネクタ 772"/>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74"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75" name="直線コネクタ 774"/>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776"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777" name="直線コネクタ 776"/>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778"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79" name="フローチャート: 判断 778"/>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80" name="フローチャート: 判断 779"/>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81" name="フローチャート: 判断 780"/>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2" name="テキスト ボックス 7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3" name="テキスト ボックス 7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4" name="テキスト ボックス 7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5" name="テキスト ボックス 7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6" name="テキスト ボックス 7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105411</xdr:rowOff>
    </xdr:from>
    <xdr:to>
      <xdr:col>116</xdr:col>
      <xdr:colOff>114300</xdr:colOff>
      <xdr:row>100</xdr:row>
      <xdr:rowOff>35561</xdr:rowOff>
    </xdr:to>
    <xdr:sp macro="" textlink="">
      <xdr:nvSpPr>
        <xdr:cNvPr id="787" name="楕円 786"/>
        <xdr:cNvSpPr/>
      </xdr:nvSpPr>
      <xdr:spPr>
        <a:xfrm>
          <a:off x="221107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58438</xdr:rowOff>
    </xdr:from>
    <xdr:ext cx="469744" cy="259045"/>
    <xdr:sp macro="" textlink="">
      <xdr:nvSpPr>
        <xdr:cNvPr id="788" name="【公民館】&#10;一人当たり面積該当値テキスト"/>
        <xdr:cNvSpPr txBox="1"/>
      </xdr:nvSpPr>
      <xdr:spPr>
        <a:xfrm>
          <a:off x="22199600" y="1703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74930</xdr:rowOff>
    </xdr:from>
    <xdr:to>
      <xdr:col>112</xdr:col>
      <xdr:colOff>38100</xdr:colOff>
      <xdr:row>100</xdr:row>
      <xdr:rowOff>5080</xdr:rowOff>
    </xdr:to>
    <xdr:sp macro="" textlink="">
      <xdr:nvSpPr>
        <xdr:cNvPr id="789" name="楕円 788"/>
        <xdr:cNvSpPr/>
      </xdr:nvSpPr>
      <xdr:spPr>
        <a:xfrm>
          <a:off x="21272500" y="17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125730</xdr:rowOff>
    </xdr:from>
    <xdr:to>
      <xdr:col>116</xdr:col>
      <xdr:colOff>63500</xdr:colOff>
      <xdr:row>99</xdr:row>
      <xdr:rowOff>156211</xdr:rowOff>
    </xdr:to>
    <xdr:cxnSp macro="">
      <xdr:nvCxnSpPr>
        <xdr:cNvPr id="790" name="直線コネクタ 789"/>
        <xdr:cNvCxnSpPr/>
      </xdr:nvCxnSpPr>
      <xdr:spPr>
        <a:xfrm>
          <a:off x="21323300" y="17099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139700</xdr:rowOff>
    </xdr:from>
    <xdr:to>
      <xdr:col>107</xdr:col>
      <xdr:colOff>101600</xdr:colOff>
      <xdr:row>103</xdr:row>
      <xdr:rowOff>69850</xdr:rowOff>
    </xdr:to>
    <xdr:sp macro="" textlink="">
      <xdr:nvSpPr>
        <xdr:cNvPr id="791" name="楕円 790"/>
        <xdr:cNvSpPr/>
      </xdr:nvSpPr>
      <xdr:spPr>
        <a:xfrm>
          <a:off x="20383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125730</xdr:rowOff>
    </xdr:from>
    <xdr:to>
      <xdr:col>111</xdr:col>
      <xdr:colOff>177800</xdr:colOff>
      <xdr:row>103</xdr:row>
      <xdr:rowOff>19050</xdr:rowOff>
    </xdr:to>
    <xdr:cxnSp macro="">
      <xdr:nvCxnSpPr>
        <xdr:cNvPr id="792" name="直線コネクタ 791"/>
        <xdr:cNvCxnSpPr/>
      </xdr:nvCxnSpPr>
      <xdr:spPr>
        <a:xfrm flipV="1">
          <a:off x="20434300" y="1709928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93"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7638</xdr:rowOff>
    </xdr:from>
    <xdr:ext cx="469744" cy="259045"/>
    <xdr:sp macro="" textlink="">
      <xdr:nvSpPr>
        <xdr:cNvPr id="794" name="n_2aveValue【公民館】&#10;一人当たり面積"/>
        <xdr:cNvSpPr txBox="1"/>
      </xdr:nvSpPr>
      <xdr:spPr>
        <a:xfrm>
          <a:off x="20199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21607</xdr:rowOff>
    </xdr:from>
    <xdr:ext cx="469744" cy="259045"/>
    <xdr:sp macro="" textlink="">
      <xdr:nvSpPr>
        <xdr:cNvPr id="795" name="n_1mainValue【公民館】&#10;一人当たり面積"/>
        <xdr:cNvSpPr txBox="1"/>
      </xdr:nvSpPr>
      <xdr:spPr>
        <a:xfrm>
          <a:off x="21075727" y="1682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86377</xdr:rowOff>
    </xdr:from>
    <xdr:ext cx="469744" cy="259045"/>
    <xdr:sp macro="" textlink="">
      <xdr:nvSpPr>
        <xdr:cNvPr id="796" name="n_2mainValue【公民館】&#10;一人当たり面積"/>
        <xdr:cNvSpPr txBox="1"/>
      </xdr:nvSpPr>
      <xdr:spPr>
        <a:xfrm>
          <a:off x="20199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7" name="正方形/長方形 7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8" name="正方形/長方形 7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9" name="テキスト ボックス 7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類似団体と比較して特に有形固定資産減価償却率が低くなっている施設は、道路、橋りょう・トンネル、港湾・漁港及び認定こども園・幼稚園・保育所である。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と合わせた、橋りょう・トンネルの長寿命化事業等の積極的な実施によるものであり、認定こども園・幼稚園・保育所については、平成２４年度から平成２６年度にかけて保育所６園の改修工事を実施したことによるもの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の高い施設については、鳥取市公共施設等総合管理計画に基づき、施設の統廃合・集約化・複合化を念頭に置いたうえで、老朽化、長寿命化対策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189,799
188,465
765.31
102,870,076
100,736,674
2,015,966
50,211,523
101,278,427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169092</xdr:rowOff>
    </xdr:from>
    <xdr:to>
      <xdr:col>24</xdr:col>
      <xdr:colOff>114300</xdr:colOff>
      <xdr:row>37</xdr:row>
      <xdr:rowOff>99242</xdr:rowOff>
    </xdr:to>
    <xdr:sp macro="" textlink="">
      <xdr:nvSpPr>
        <xdr:cNvPr id="71" name="楕円 70"/>
        <xdr:cNvSpPr/>
      </xdr:nvSpPr>
      <xdr:spPr>
        <a:xfrm>
          <a:off x="45847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20519</xdr:rowOff>
    </xdr:from>
    <xdr:ext cx="405111" cy="259045"/>
    <xdr:sp macro="" textlink="">
      <xdr:nvSpPr>
        <xdr:cNvPr id="72" name="【図書館】&#10;有形固定資産減価償却率該当値テキスト"/>
        <xdr:cNvSpPr txBox="1"/>
      </xdr:nvSpPr>
      <xdr:spPr>
        <a:xfrm>
          <a:off x="4673600" y="619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38463</xdr:rowOff>
    </xdr:from>
    <xdr:to>
      <xdr:col>20</xdr:col>
      <xdr:colOff>38100</xdr:colOff>
      <xdr:row>37</xdr:row>
      <xdr:rowOff>140063</xdr:rowOff>
    </xdr:to>
    <xdr:sp macro="" textlink="">
      <xdr:nvSpPr>
        <xdr:cNvPr id="73" name="楕円 72"/>
        <xdr:cNvSpPr/>
      </xdr:nvSpPr>
      <xdr:spPr>
        <a:xfrm>
          <a:off x="3746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48442</xdr:rowOff>
    </xdr:from>
    <xdr:to>
      <xdr:col>24</xdr:col>
      <xdr:colOff>63500</xdr:colOff>
      <xdr:row>37</xdr:row>
      <xdr:rowOff>89263</xdr:rowOff>
    </xdr:to>
    <xdr:cxnSp macro="">
      <xdr:nvCxnSpPr>
        <xdr:cNvPr id="74" name="直線コネクタ 73"/>
        <xdr:cNvCxnSpPr/>
      </xdr:nvCxnSpPr>
      <xdr:spPr>
        <a:xfrm flipV="1">
          <a:off x="3797300" y="639209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5" name="楕円 74"/>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89263</xdr:rowOff>
    </xdr:from>
    <xdr:to>
      <xdr:col>19</xdr:col>
      <xdr:colOff>177800</xdr:colOff>
      <xdr:row>37</xdr:row>
      <xdr:rowOff>130084</xdr:rowOff>
    </xdr:to>
    <xdr:cxnSp macro="">
      <xdr:nvCxnSpPr>
        <xdr:cNvPr id="76" name="直線コネクタ 75"/>
        <xdr:cNvCxnSpPr/>
      </xdr:nvCxnSpPr>
      <xdr:spPr>
        <a:xfrm flipV="1">
          <a:off x="2908300" y="64329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7"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156590</xdr:rowOff>
    </xdr:from>
    <xdr:ext cx="405111" cy="259045"/>
    <xdr:sp macro="" textlink="">
      <xdr:nvSpPr>
        <xdr:cNvPr id="79" name="n_1mainValue【図書館】&#10;有形固定資産減価償却率"/>
        <xdr:cNvSpPr txBox="1"/>
      </xdr:nvSpPr>
      <xdr:spPr>
        <a:xfrm>
          <a:off x="3582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0" name="n_2mainValue【図書館】&#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0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16" name="楕円 115"/>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17"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18" name="楕円 117"/>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19" name="直線コネクタ 118"/>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0" name="楕円 119"/>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21" name="直線コネクタ 120"/>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97807</xdr:rowOff>
    </xdr:from>
    <xdr:ext cx="469744" cy="259045"/>
    <xdr:sp macro="" textlink="">
      <xdr:nvSpPr>
        <xdr:cNvPr id="122" name="n_1ave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3"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24"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25"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53"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97790</xdr:rowOff>
    </xdr:from>
    <xdr:to>
      <xdr:col>24</xdr:col>
      <xdr:colOff>114300</xdr:colOff>
      <xdr:row>56</xdr:row>
      <xdr:rowOff>27940</xdr:rowOff>
    </xdr:to>
    <xdr:sp macro="" textlink="">
      <xdr:nvSpPr>
        <xdr:cNvPr id="162" name="楕円 161"/>
        <xdr:cNvSpPr/>
      </xdr:nvSpPr>
      <xdr:spPr>
        <a:xfrm>
          <a:off x="4584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12717</xdr:rowOff>
    </xdr:from>
    <xdr:ext cx="405111" cy="259045"/>
    <xdr:sp macro="" textlink="">
      <xdr:nvSpPr>
        <xdr:cNvPr id="163" name="【体育館・プール】&#10;有形固定資産減価償却率該当値テキスト"/>
        <xdr:cNvSpPr txBox="1"/>
      </xdr:nvSpPr>
      <xdr:spPr>
        <a:xfrm>
          <a:off x="4673600"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145796</xdr:rowOff>
    </xdr:from>
    <xdr:to>
      <xdr:col>20</xdr:col>
      <xdr:colOff>38100</xdr:colOff>
      <xdr:row>56</xdr:row>
      <xdr:rowOff>75946</xdr:rowOff>
    </xdr:to>
    <xdr:sp macro="" textlink="">
      <xdr:nvSpPr>
        <xdr:cNvPr id="164" name="楕円 163"/>
        <xdr:cNvSpPr/>
      </xdr:nvSpPr>
      <xdr:spPr>
        <a:xfrm>
          <a:off x="3746500" y="957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148590</xdr:rowOff>
    </xdr:from>
    <xdr:to>
      <xdr:col>24</xdr:col>
      <xdr:colOff>63500</xdr:colOff>
      <xdr:row>56</xdr:row>
      <xdr:rowOff>25146</xdr:rowOff>
    </xdr:to>
    <xdr:cxnSp macro="">
      <xdr:nvCxnSpPr>
        <xdr:cNvPr id="165" name="直線コネクタ 164"/>
        <xdr:cNvCxnSpPr/>
      </xdr:nvCxnSpPr>
      <xdr:spPr>
        <a:xfrm flipV="1">
          <a:off x="3797300" y="957834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152654</xdr:rowOff>
    </xdr:from>
    <xdr:to>
      <xdr:col>15</xdr:col>
      <xdr:colOff>101600</xdr:colOff>
      <xdr:row>56</xdr:row>
      <xdr:rowOff>82804</xdr:rowOff>
    </xdr:to>
    <xdr:sp macro="" textlink="">
      <xdr:nvSpPr>
        <xdr:cNvPr id="166" name="楕円 165"/>
        <xdr:cNvSpPr/>
      </xdr:nvSpPr>
      <xdr:spPr>
        <a:xfrm>
          <a:off x="2857500" y="95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25146</xdr:rowOff>
    </xdr:from>
    <xdr:to>
      <xdr:col>19</xdr:col>
      <xdr:colOff>177800</xdr:colOff>
      <xdr:row>56</xdr:row>
      <xdr:rowOff>32004</xdr:rowOff>
    </xdr:to>
    <xdr:cxnSp macro="">
      <xdr:nvCxnSpPr>
        <xdr:cNvPr id="167" name="直線コネクタ 166"/>
        <xdr:cNvCxnSpPr/>
      </xdr:nvCxnSpPr>
      <xdr:spPr>
        <a:xfrm flipV="1">
          <a:off x="2908300" y="96263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9923</xdr:rowOff>
    </xdr:from>
    <xdr:ext cx="405111" cy="259045"/>
    <xdr:sp macro="" textlink="">
      <xdr:nvSpPr>
        <xdr:cNvPr id="168"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69" name="n_2aveValue【体育館・プール】&#10;有形固定資産減価償却率"/>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92473</xdr:rowOff>
    </xdr:from>
    <xdr:ext cx="405111" cy="259045"/>
    <xdr:sp macro="" textlink="">
      <xdr:nvSpPr>
        <xdr:cNvPr id="170" name="n_1mainValue【体育館・プール】&#10;有形固定資産減価償却率"/>
        <xdr:cNvSpPr txBox="1"/>
      </xdr:nvSpPr>
      <xdr:spPr>
        <a:xfrm>
          <a:off x="3582044" y="935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99331</xdr:rowOff>
    </xdr:from>
    <xdr:ext cx="405111" cy="259045"/>
    <xdr:sp macro="" textlink="">
      <xdr:nvSpPr>
        <xdr:cNvPr id="171" name="n_2mainValue【体育館・プール】&#10;有形固定資産減価償却率"/>
        <xdr:cNvSpPr txBox="1"/>
      </xdr:nvSpPr>
      <xdr:spPr>
        <a:xfrm>
          <a:off x="2705744" y="935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83837</xdr:rowOff>
    </xdr:from>
    <xdr:ext cx="469744" cy="259045"/>
    <xdr:sp macro="" textlink="">
      <xdr:nvSpPr>
        <xdr:cNvPr id="200" name="【体育館・プール】&#10;一人当たり面積平均値テキスト"/>
        <xdr:cNvSpPr txBox="1"/>
      </xdr:nvSpPr>
      <xdr:spPr>
        <a:xfrm>
          <a:off x="10515600" y="1054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86360</xdr:rowOff>
    </xdr:from>
    <xdr:to>
      <xdr:col>55</xdr:col>
      <xdr:colOff>50800</xdr:colOff>
      <xdr:row>59</xdr:row>
      <xdr:rowOff>16510</xdr:rowOff>
    </xdr:to>
    <xdr:sp macro="" textlink="">
      <xdr:nvSpPr>
        <xdr:cNvPr id="209" name="楕円 208"/>
        <xdr:cNvSpPr/>
      </xdr:nvSpPr>
      <xdr:spPr>
        <a:xfrm>
          <a:off x="10426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109237</xdr:rowOff>
    </xdr:from>
    <xdr:ext cx="469744" cy="259045"/>
    <xdr:sp macro="" textlink="">
      <xdr:nvSpPr>
        <xdr:cNvPr id="210" name="【体育館・プール】&#10;一人当たり面積該当値テキスト"/>
        <xdr:cNvSpPr txBox="1"/>
      </xdr:nvSpPr>
      <xdr:spPr>
        <a:xfrm>
          <a:off x="10515600"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90170</xdr:rowOff>
    </xdr:from>
    <xdr:to>
      <xdr:col>50</xdr:col>
      <xdr:colOff>165100</xdr:colOff>
      <xdr:row>59</xdr:row>
      <xdr:rowOff>20320</xdr:rowOff>
    </xdr:to>
    <xdr:sp macro="" textlink="">
      <xdr:nvSpPr>
        <xdr:cNvPr id="211" name="楕円 210"/>
        <xdr:cNvSpPr/>
      </xdr:nvSpPr>
      <xdr:spPr>
        <a:xfrm>
          <a:off x="9588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137160</xdr:rowOff>
    </xdr:from>
    <xdr:to>
      <xdr:col>55</xdr:col>
      <xdr:colOff>0</xdr:colOff>
      <xdr:row>58</xdr:row>
      <xdr:rowOff>140970</xdr:rowOff>
    </xdr:to>
    <xdr:cxnSp macro="">
      <xdr:nvCxnSpPr>
        <xdr:cNvPr id="212" name="直線コネクタ 211"/>
        <xdr:cNvCxnSpPr/>
      </xdr:nvCxnSpPr>
      <xdr:spPr>
        <a:xfrm flipV="1">
          <a:off x="9639300" y="100812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86360</xdr:rowOff>
    </xdr:from>
    <xdr:to>
      <xdr:col>46</xdr:col>
      <xdr:colOff>38100</xdr:colOff>
      <xdr:row>59</xdr:row>
      <xdr:rowOff>16510</xdr:rowOff>
    </xdr:to>
    <xdr:sp macro="" textlink="">
      <xdr:nvSpPr>
        <xdr:cNvPr id="213" name="楕円 212"/>
        <xdr:cNvSpPr/>
      </xdr:nvSpPr>
      <xdr:spPr>
        <a:xfrm>
          <a:off x="869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137160</xdr:rowOff>
    </xdr:from>
    <xdr:to>
      <xdr:col>50</xdr:col>
      <xdr:colOff>114300</xdr:colOff>
      <xdr:row>58</xdr:row>
      <xdr:rowOff>140970</xdr:rowOff>
    </xdr:to>
    <xdr:cxnSp macro="">
      <xdr:nvCxnSpPr>
        <xdr:cNvPr id="214" name="直線コネクタ 213"/>
        <xdr:cNvCxnSpPr/>
      </xdr:nvCxnSpPr>
      <xdr:spPr>
        <a:xfrm>
          <a:off x="8750300" y="10081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7637</xdr:rowOff>
    </xdr:from>
    <xdr:ext cx="469744" cy="259045"/>
    <xdr:sp macro="" textlink="">
      <xdr:nvSpPr>
        <xdr:cNvPr id="215" name="n_1aveValue【体育館・プール】&#10;一人当たり面積"/>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16" name="n_2aveValue【体育館・プール】&#10;一人当たり面積"/>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36847</xdr:rowOff>
    </xdr:from>
    <xdr:ext cx="469744" cy="259045"/>
    <xdr:sp macro="" textlink="">
      <xdr:nvSpPr>
        <xdr:cNvPr id="217" name="n_1mainValue【体育館・プール】&#10;一人当たり面積"/>
        <xdr:cNvSpPr txBox="1"/>
      </xdr:nvSpPr>
      <xdr:spPr>
        <a:xfrm>
          <a:off x="9391727" y="980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33037</xdr:rowOff>
    </xdr:from>
    <xdr:ext cx="469744" cy="259045"/>
    <xdr:sp macro="" textlink="">
      <xdr:nvSpPr>
        <xdr:cNvPr id="218" name="n_2mainValue【体育館・プール】&#10;一人当たり面積"/>
        <xdr:cNvSpPr txBox="1"/>
      </xdr:nvSpPr>
      <xdr:spPr>
        <a:xfrm>
          <a:off x="85154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43" name="直線コネクタ 242"/>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4"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5" name="直線コネクタ 24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6"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7" name="直線コネクタ 246"/>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36847</xdr:rowOff>
    </xdr:from>
    <xdr:ext cx="405111" cy="259045"/>
    <xdr:sp macro="" textlink="">
      <xdr:nvSpPr>
        <xdr:cNvPr id="248" name="【福祉施設】&#10;有形固定資産減価償却率平均値テキスト"/>
        <xdr:cNvSpPr txBox="1"/>
      </xdr:nvSpPr>
      <xdr:spPr>
        <a:xfrm>
          <a:off x="4673600" y="14095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フローチャート: 判断 248"/>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50" name="フローチャート: 判断 249"/>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1" name="フローチャート: 判断 250"/>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57" name="楕円 256"/>
        <xdr:cNvSpPr/>
      </xdr:nvSpPr>
      <xdr:spPr>
        <a:xfrm>
          <a:off x="4584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15257</xdr:rowOff>
    </xdr:from>
    <xdr:ext cx="405111" cy="259045"/>
    <xdr:sp macro="" textlink="">
      <xdr:nvSpPr>
        <xdr:cNvPr id="258" name="【福祉施設】&#10;有形固定資産減価償却率該当値テキスト"/>
        <xdr:cNvSpPr txBox="1"/>
      </xdr:nvSpPr>
      <xdr:spPr>
        <a:xfrm>
          <a:off x="4673600"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76836</xdr:rowOff>
    </xdr:from>
    <xdr:to>
      <xdr:col>20</xdr:col>
      <xdr:colOff>38100</xdr:colOff>
      <xdr:row>84</xdr:row>
      <xdr:rowOff>6986</xdr:rowOff>
    </xdr:to>
    <xdr:sp macro="" textlink="">
      <xdr:nvSpPr>
        <xdr:cNvPr id="259" name="楕円 258"/>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87630</xdr:rowOff>
    </xdr:from>
    <xdr:to>
      <xdr:col>24</xdr:col>
      <xdr:colOff>63500</xdr:colOff>
      <xdr:row>83</xdr:row>
      <xdr:rowOff>127636</xdr:rowOff>
    </xdr:to>
    <xdr:cxnSp macro="">
      <xdr:nvCxnSpPr>
        <xdr:cNvPr id="260" name="直線コネクタ 259"/>
        <xdr:cNvCxnSpPr/>
      </xdr:nvCxnSpPr>
      <xdr:spPr>
        <a:xfrm flipV="1">
          <a:off x="3797300" y="143179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17780</xdr:rowOff>
    </xdr:from>
    <xdr:to>
      <xdr:col>15</xdr:col>
      <xdr:colOff>101600</xdr:colOff>
      <xdr:row>83</xdr:row>
      <xdr:rowOff>119380</xdr:rowOff>
    </xdr:to>
    <xdr:sp macro="" textlink="">
      <xdr:nvSpPr>
        <xdr:cNvPr id="261" name="楕円 260"/>
        <xdr:cNvSpPr/>
      </xdr:nvSpPr>
      <xdr:spPr>
        <a:xfrm>
          <a:off x="2857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68580</xdr:rowOff>
    </xdr:from>
    <xdr:to>
      <xdr:col>19</xdr:col>
      <xdr:colOff>177800</xdr:colOff>
      <xdr:row>83</xdr:row>
      <xdr:rowOff>127636</xdr:rowOff>
    </xdr:to>
    <xdr:cxnSp macro="">
      <xdr:nvCxnSpPr>
        <xdr:cNvPr id="262" name="直線コネクタ 261"/>
        <xdr:cNvCxnSpPr/>
      </xdr:nvCxnSpPr>
      <xdr:spPr>
        <a:xfrm>
          <a:off x="2908300" y="1429893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164482</xdr:rowOff>
    </xdr:from>
    <xdr:ext cx="405111" cy="259045"/>
    <xdr:sp macro="" textlink="">
      <xdr:nvSpPr>
        <xdr:cNvPr id="263" name="n_1aveValue【福祉施設】&#10;有形固定資産減価償却率"/>
        <xdr:cNvSpPr txBox="1"/>
      </xdr:nvSpPr>
      <xdr:spPr>
        <a:xfrm>
          <a:off x="35820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7638</xdr:rowOff>
    </xdr:from>
    <xdr:ext cx="405111" cy="259045"/>
    <xdr:sp macro="" textlink="">
      <xdr:nvSpPr>
        <xdr:cNvPr id="264" name="n_2aveValue【福祉施設】&#10;有形固定資産減価償却率"/>
        <xdr:cNvSpPr txBox="1"/>
      </xdr:nvSpPr>
      <xdr:spPr>
        <a:xfrm>
          <a:off x="2705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169563</xdr:rowOff>
    </xdr:from>
    <xdr:ext cx="405111" cy="259045"/>
    <xdr:sp macro="" textlink="">
      <xdr:nvSpPr>
        <xdr:cNvPr id="265" name="n_1mainValue【福祉施設】&#10;有形固定資産減価償却率"/>
        <xdr:cNvSpPr txBox="1"/>
      </xdr:nvSpPr>
      <xdr:spPr>
        <a:xfrm>
          <a:off x="3582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135907</xdr:rowOff>
    </xdr:from>
    <xdr:ext cx="405111" cy="259045"/>
    <xdr:sp macro="" textlink="">
      <xdr:nvSpPr>
        <xdr:cNvPr id="266" name="n_2mainValue【福祉施設】&#10;有形固定資産減価償却率"/>
        <xdr:cNvSpPr txBox="1"/>
      </xdr:nvSpPr>
      <xdr:spPr>
        <a:xfrm>
          <a:off x="2705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90" name="直線コネクタ 28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9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92" name="直線コネクタ 29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4" name="直線コネクタ 29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295" name="【福祉施設】&#10;一人当たり面積平均値テキスト"/>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96" name="フローチャート: 判断 29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97" name="フローチャート: 判断 29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98" name="フローチャート: 判断 297"/>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304" name="楕円 303"/>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168927</xdr:rowOff>
    </xdr:from>
    <xdr:ext cx="469744" cy="259045"/>
    <xdr:sp macro="" textlink="">
      <xdr:nvSpPr>
        <xdr:cNvPr id="305" name="【福祉施設】&#10;一人当たり面積該当値テキスト"/>
        <xdr:cNvSpPr txBox="1"/>
      </xdr:nvSpPr>
      <xdr:spPr>
        <a:xfrm>
          <a:off x="105156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158750</xdr:rowOff>
    </xdr:from>
    <xdr:to>
      <xdr:col>50</xdr:col>
      <xdr:colOff>165100</xdr:colOff>
      <xdr:row>78</xdr:row>
      <xdr:rowOff>88900</xdr:rowOff>
    </xdr:to>
    <xdr:sp macro="" textlink="">
      <xdr:nvSpPr>
        <xdr:cNvPr id="306" name="楕円 305"/>
        <xdr:cNvSpPr/>
      </xdr:nvSpPr>
      <xdr:spPr>
        <a:xfrm>
          <a:off x="958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25400</xdr:rowOff>
    </xdr:from>
    <xdr:to>
      <xdr:col>55</xdr:col>
      <xdr:colOff>0</xdr:colOff>
      <xdr:row>78</xdr:row>
      <xdr:rowOff>38100</xdr:rowOff>
    </xdr:to>
    <xdr:cxnSp macro="">
      <xdr:nvCxnSpPr>
        <xdr:cNvPr id="307" name="直線コネクタ 306"/>
        <xdr:cNvCxnSpPr/>
      </xdr:nvCxnSpPr>
      <xdr:spPr>
        <a:xfrm flipV="1">
          <a:off x="9639300" y="1339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12700</xdr:rowOff>
    </xdr:from>
    <xdr:to>
      <xdr:col>46</xdr:col>
      <xdr:colOff>38100</xdr:colOff>
      <xdr:row>82</xdr:row>
      <xdr:rowOff>114300</xdr:rowOff>
    </xdr:to>
    <xdr:sp macro="" textlink="">
      <xdr:nvSpPr>
        <xdr:cNvPr id="308" name="楕円 307"/>
        <xdr:cNvSpPr/>
      </xdr:nvSpPr>
      <xdr:spPr>
        <a:xfrm>
          <a:off x="8699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38100</xdr:rowOff>
    </xdr:from>
    <xdr:to>
      <xdr:col>50</xdr:col>
      <xdr:colOff>114300</xdr:colOff>
      <xdr:row>82</xdr:row>
      <xdr:rowOff>63500</xdr:rowOff>
    </xdr:to>
    <xdr:cxnSp macro="">
      <xdr:nvCxnSpPr>
        <xdr:cNvPr id="309" name="直線コネクタ 308"/>
        <xdr:cNvCxnSpPr/>
      </xdr:nvCxnSpPr>
      <xdr:spPr>
        <a:xfrm flipV="1">
          <a:off x="8750300" y="13411200"/>
          <a:ext cx="889000" cy="7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143527</xdr:rowOff>
    </xdr:from>
    <xdr:ext cx="469744" cy="259045"/>
    <xdr:sp macro="" textlink="">
      <xdr:nvSpPr>
        <xdr:cNvPr id="310" name="n_1ave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124477</xdr:rowOff>
    </xdr:from>
    <xdr:ext cx="469744" cy="259045"/>
    <xdr:sp macro="" textlink="">
      <xdr:nvSpPr>
        <xdr:cNvPr id="311" name="n_2aveValue【福祉施設】&#10;一人当たり面積"/>
        <xdr:cNvSpPr txBox="1"/>
      </xdr:nvSpPr>
      <xdr:spPr>
        <a:xfrm>
          <a:off x="8515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105427</xdr:rowOff>
    </xdr:from>
    <xdr:ext cx="469744" cy="259045"/>
    <xdr:sp macro="" textlink="">
      <xdr:nvSpPr>
        <xdr:cNvPr id="312" name="n_1mainValue【福祉施設】&#10;一人当たり面積"/>
        <xdr:cNvSpPr txBox="1"/>
      </xdr:nvSpPr>
      <xdr:spPr>
        <a:xfrm>
          <a:off x="9391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130827</xdr:rowOff>
    </xdr:from>
    <xdr:ext cx="469744" cy="259045"/>
    <xdr:sp macro="" textlink="">
      <xdr:nvSpPr>
        <xdr:cNvPr id="313" name="n_2mainValue【福祉施設】&#10;一人当たり面積"/>
        <xdr:cNvSpPr txBox="1"/>
      </xdr:nvSpPr>
      <xdr:spPr>
        <a:xfrm>
          <a:off x="8515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8" name="直線コネクタ 33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40" name="直線コネクタ 33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43" name="【市民会館】&#10;有形固定資産減価償却率平均値テキスト"/>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44" name="フローチャート: 判断 343"/>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45" name="フローチャート: 判断 344"/>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46" name="フローチャート: 判断 345"/>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352" name="楕円 351"/>
        <xdr:cNvSpPr/>
      </xdr:nvSpPr>
      <xdr:spPr>
        <a:xfrm>
          <a:off x="4584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469744" cy="259045"/>
    <xdr:sp macro="" textlink="">
      <xdr:nvSpPr>
        <xdr:cNvPr id="353" name="【市民会館】&#10;有形固定資産減価償却率該当値テキスト"/>
        <xdr:cNvSpPr txBox="1"/>
      </xdr:nvSpPr>
      <xdr:spPr>
        <a:xfrm>
          <a:off x="4673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354" name="楕円 353"/>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0</xdr:rowOff>
    </xdr:to>
    <xdr:cxnSp macro="">
      <xdr:nvCxnSpPr>
        <xdr:cNvPr id="355" name="直線コネクタ 354"/>
        <xdr:cNvCxnSpPr/>
      </xdr:nvCxnSpPr>
      <xdr:spPr>
        <a:xfrm>
          <a:off x="3797300" y="1714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120650</xdr:rowOff>
    </xdr:from>
    <xdr:to>
      <xdr:col>15</xdr:col>
      <xdr:colOff>101600</xdr:colOff>
      <xdr:row>100</xdr:row>
      <xdr:rowOff>50800</xdr:rowOff>
    </xdr:to>
    <xdr:sp macro="" textlink="">
      <xdr:nvSpPr>
        <xdr:cNvPr id="356" name="楕円 355"/>
        <xdr:cNvSpPr/>
      </xdr:nvSpPr>
      <xdr:spPr>
        <a:xfrm>
          <a:off x="2857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0</xdr:rowOff>
    </xdr:to>
    <xdr:cxnSp macro="">
      <xdr:nvCxnSpPr>
        <xdr:cNvPr id="357" name="直線コネクタ 356"/>
        <xdr:cNvCxnSpPr/>
      </xdr:nvCxnSpPr>
      <xdr:spPr>
        <a:xfrm>
          <a:off x="2908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85741</xdr:rowOff>
    </xdr:from>
    <xdr:ext cx="405111" cy="259045"/>
    <xdr:sp macro="" textlink="">
      <xdr:nvSpPr>
        <xdr:cNvPr id="358" name="n_1ave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114316</xdr:rowOff>
    </xdr:from>
    <xdr:ext cx="405111" cy="259045"/>
    <xdr:sp macro="" textlink="">
      <xdr:nvSpPr>
        <xdr:cNvPr id="359" name="n_2aveValue【市民会館】&#10;有形固定資産減価償却率"/>
        <xdr:cNvSpPr txBox="1"/>
      </xdr:nvSpPr>
      <xdr:spPr>
        <a:xfrm>
          <a:off x="2705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67327</xdr:rowOff>
    </xdr:from>
    <xdr:ext cx="469744" cy="259045"/>
    <xdr:sp macro="" textlink="">
      <xdr:nvSpPr>
        <xdr:cNvPr id="360" name="n_1mainValue【市民会館】&#10;有形固定資産減価償却率"/>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67327</xdr:rowOff>
    </xdr:from>
    <xdr:ext cx="469744" cy="259045"/>
    <xdr:sp macro="" textlink="">
      <xdr:nvSpPr>
        <xdr:cNvPr id="361" name="n_2mainValue【市民会館】&#10;有形固定資産減価償却率"/>
        <xdr:cNvSpPr txBox="1"/>
      </xdr:nvSpPr>
      <xdr:spPr>
        <a:xfrm>
          <a:off x="2673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85" name="直線コネクタ 384"/>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86"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87" name="直線コネクタ 38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88"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89" name="直線コネクタ 388"/>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29227</xdr:rowOff>
    </xdr:from>
    <xdr:ext cx="469744" cy="259045"/>
    <xdr:sp macro="" textlink="">
      <xdr:nvSpPr>
        <xdr:cNvPr id="390" name="【市民会館】&#10;一人当たり面積平均値テキスト"/>
        <xdr:cNvSpPr txBox="1"/>
      </xdr:nvSpPr>
      <xdr:spPr>
        <a:xfrm>
          <a:off x="105156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91" name="フローチャート: 判断 390"/>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92" name="フローチャート: 判断 39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93" name="フローチャート: 判断 39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128270</xdr:rowOff>
    </xdr:from>
    <xdr:to>
      <xdr:col>55</xdr:col>
      <xdr:colOff>50800</xdr:colOff>
      <xdr:row>108</xdr:row>
      <xdr:rowOff>58420</xdr:rowOff>
    </xdr:to>
    <xdr:sp macro="" textlink="">
      <xdr:nvSpPr>
        <xdr:cNvPr id="399" name="楕円 398"/>
        <xdr:cNvSpPr/>
      </xdr:nvSpPr>
      <xdr:spPr>
        <a:xfrm>
          <a:off x="10426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43197</xdr:rowOff>
    </xdr:from>
    <xdr:ext cx="469744" cy="259045"/>
    <xdr:sp macro="" textlink="">
      <xdr:nvSpPr>
        <xdr:cNvPr id="400" name="【市民会館】&#10;一人当たり面積該当値テキスト"/>
        <xdr:cNvSpPr txBox="1"/>
      </xdr:nvSpPr>
      <xdr:spPr>
        <a:xfrm>
          <a:off x="10515600" y="1838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128270</xdr:rowOff>
    </xdr:from>
    <xdr:to>
      <xdr:col>50</xdr:col>
      <xdr:colOff>165100</xdr:colOff>
      <xdr:row>108</xdr:row>
      <xdr:rowOff>58420</xdr:rowOff>
    </xdr:to>
    <xdr:sp macro="" textlink="">
      <xdr:nvSpPr>
        <xdr:cNvPr id="401" name="楕円 400"/>
        <xdr:cNvSpPr/>
      </xdr:nvSpPr>
      <xdr:spPr>
        <a:xfrm>
          <a:off x="9588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7620</xdr:rowOff>
    </xdr:from>
    <xdr:to>
      <xdr:col>55</xdr:col>
      <xdr:colOff>0</xdr:colOff>
      <xdr:row>108</xdr:row>
      <xdr:rowOff>7620</xdr:rowOff>
    </xdr:to>
    <xdr:cxnSp macro="">
      <xdr:nvCxnSpPr>
        <xdr:cNvPr id="402" name="直線コネクタ 401"/>
        <xdr:cNvCxnSpPr/>
      </xdr:nvCxnSpPr>
      <xdr:spPr>
        <a:xfrm>
          <a:off x="9639300" y="1852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128270</xdr:rowOff>
    </xdr:from>
    <xdr:to>
      <xdr:col>46</xdr:col>
      <xdr:colOff>38100</xdr:colOff>
      <xdr:row>108</xdr:row>
      <xdr:rowOff>58420</xdr:rowOff>
    </xdr:to>
    <xdr:sp macro="" textlink="">
      <xdr:nvSpPr>
        <xdr:cNvPr id="403" name="楕円 402"/>
        <xdr:cNvSpPr/>
      </xdr:nvSpPr>
      <xdr:spPr>
        <a:xfrm>
          <a:off x="8699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7620</xdr:rowOff>
    </xdr:from>
    <xdr:to>
      <xdr:col>50</xdr:col>
      <xdr:colOff>114300</xdr:colOff>
      <xdr:row>108</xdr:row>
      <xdr:rowOff>7620</xdr:rowOff>
    </xdr:to>
    <xdr:cxnSp macro="">
      <xdr:nvCxnSpPr>
        <xdr:cNvPr id="404" name="直線コネクタ 403"/>
        <xdr:cNvCxnSpPr/>
      </xdr:nvCxnSpPr>
      <xdr:spPr>
        <a:xfrm>
          <a:off x="8750300" y="1852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05"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06"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49547</xdr:rowOff>
    </xdr:from>
    <xdr:ext cx="469744" cy="259045"/>
    <xdr:sp macro="" textlink="">
      <xdr:nvSpPr>
        <xdr:cNvPr id="407" name="n_1mainValue【市民会館】&#10;一人当たり面積"/>
        <xdr:cNvSpPr txBox="1"/>
      </xdr:nvSpPr>
      <xdr:spPr>
        <a:xfrm>
          <a:off x="9391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49547</xdr:rowOff>
    </xdr:from>
    <xdr:ext cx="469744" cy="259045"/>
    <xdr:sp macro="" textlink="">
      <xdr:nvSpPr>
        <xdr:cNvPr id="408" name="n_2mainValue【市民会館】&#10;一人当たり面積"/>
        <xdr:cNvSpPr txBox="1"/>
      </xdr:nvSpPr>
      <xdr:spPr>
        <a:xfrm>
          <a:off x="8515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0" name="直線コネクタ 41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1" name="テキスト ボックス 42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2" name="直線コネクタ 42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3" name="テキスト ボックス 42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4" name="直線コネクタ 42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5" name="テキスト ボックス 42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6" name="直線コネクタ 42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7" name="テキスト ボックス 42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31" name="直線コネクタ 430"/>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32"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33" name="直線コネクタ 432"/>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34"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35" name="直線コネクタ 434"/>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36"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7" name="フローチャート: 判断 43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8" name="フローチャート: 判断 43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9" name="フローチャート: 判断 43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9398</xdr:rowOff>
    </xdr:from>
    <xdr:to>
      <xdr:col>85</xdr:col>
      <xdr:colOff>177800</xdr:colOff>
      <xdr:row>35</xdr:row>
      <xdr:rowOff>110998</xdr:rowOff>
    </xdr:to>
    <xdr:sp macro="" textlink="">
      <xdr:nvSpPr>
        <xdr:cNvPr id="445" name="楕円 444"/>
        <xdr:cNvSpPr/>
      </xdr:nvSpPr>
      <xdr:spPr>
        <a:xfrm>
          <a:off x="16268700" y="60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32275</xdr:rowOff>
    </xdr:from>
    <xdr:ext cx="405111" cy="259045"/>
    <xdr:sp macro="" textlink="">
      <xdr:nvSpPr>
        <xdr:cNvPr id="446" name="【一般廃棄物処理施設】&#10;有形固定資産減価償却率該当値テキスト"/>
        <xdr:cNvSpPr txBox="1"/>
      </xdr:nvSpPr>
      <xdr:spPr>
        <a:xfrm>
          <a:off x="16357600" y="586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447" name="楕円 446"/>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60198</xdr:rowOff>
    </xdr:from>
    <xdr:to>
      <xdr:col>85</xdr:col>
      <xdr:colOff>127000</xdr:colOff>
      <xdr:row>35</xdr:row>
      <xdr:rowOff>121920</xdr:rowOff>
    </xdr:to>
    <xdr:cxnSp macro="">
      <xdr:nvCxnSpPr>
        <xdr:cNvPr id="448" name="直線コネクタ 447"/>
        <xdr:cNvCxnSpPr/>
      </xdr:nvCxnSpPr>
      <xdr:spPr>
        <a:xfrm flipV="1">
          <a:off x="15481300" y="606094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75692</xdr:rowOff>
    </xdr:from>
    <xdr:to>
      <xdr:col>76</xdr:col>
      <xdr:colOff>165100</xdr:colOff>
      <xdr:row>35</xdr:row>
      <xdr:rowOff>5842</xdr:rowOff>
    </xdr:to>
    <xdr:sp macro="" textlink="">
      <xdr:nvSpPr>
        <xdr:cNvPr id="449" name="楕円 448"/>
        <xdr:cNvSpPr/>
      </xdr:nvSpPr>
      <xdr:spPr>
        <a:xfrm>
          <a:off x="14541500" y="5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126492</xdr:rowOff>
    </xdr:from>
    <xdr:to>
      <xdr:col>81</xdr:col>
      <xdr:colOff>50800</xdr:colOff>
      <xdr:row>35</xdr:row>
      <xdr:rowOff>121920</xdr:rowOff>
    </xdr:to>
    <xdr:cxnSp macro="">
      <xdr:nvCxnSpPr>
        <xdr:cNvPr id="450" name="直線コネクタ 449"/>
        <xdr:cNvCxnSpPr/>
      </xdr:nvCxnSpPr>
      <xdr:spPr>
        <a:xfrm>
          <a:off x="14592300" y="5955792"/>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51" name="n_1aveValue【一般廃棄物処理施設】&#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52"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17797</xdr:rowOff>
    </xdr:from>
    <xdr:ext cx="405111" cy="259045"/>
    <xdr:sp macro="" textlink="">
      <xdr:nvSpPr>
        <xdr:cNvPr id="453" name="n_1mainValue【一般廃棄物処理施設】&#10;有形固定資産減価償却率"/>
        <xdr:cNvSpPr txBox="1"/>
      </xdr:nvSpPr>
      <xdr:spPr>
        <a:xfrm>
          <a:off x="15266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22369</xdr:rowOff>
    </xdr:from>
    <xdr:ext cx="405111" cy="259045"/>
    <xdr:sp macro="" textlink="">
      <xdr:nvSpPr>
        <xdr:cNvPr id="454" name="n_2mainValue【一般廃棄物処理施設】&#10;有形固定資産減価償却率"/>
        <xdr:cNvSpPr txBox="1"/>
      </xdr:nvSpPr>
      <xdr:spPr>
        <a:xfrm>
          <a:off x="14389744" y="568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78" name="直線コネクタ 477"/>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79"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80" name="直線コネクタ 479"/>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81"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82" name="直線コネクタ 481"/>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59059</xdr:rowOff>
    </xdr:from>
    <xdr:ext cx="534377" cy="259045"/>
    <xdr:sp macro="" textlink="">
      <xdr:nvSpPr>
        <xdr:cNvPr id="483" name="【一般廃棄物処理施設】&#10;一人当たり有形固定資産（償却資産）額平均値テキスト"/>
        <xdr:cNvSpPr txBox="1"/>
      </xdr:nvSpPr>
      <xdr:spPr>
        <a:xfrm>
          <a:off x="22199600" y="640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84" name="フローチャート: 判断 483"/>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85" name="フローチャート: 判断 484"/>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86" name="フローチャート: 判断 485"/>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80226</xdr:rowOff>
    </xdr:from>
    <xdr:to>
      <xdr:col>116</xdr:col>
      <xdr:colOff>114300</xdr:colOff>
      <xdr:row>39</xdr:row>
      <xdr:rowOff>10376</xdr:rowOff>
    </xdr:to>
    <xdr:sp macro="" textlink="">
      <xdr:nvSpPr>
        <xdr:cNvPr id="492" name="楕円 491"/>
        <xdr:cNvSpPr/>
      </xdr:nvSpPr>
      <xdr:spPr>
        <a:xfrm>
          <a:off x="22110700" y="65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58653</xdr:rowOff>
    </xdr:from>
    <xdr:ext cx="534377" cy="259045"/>
    <xdr:sp macro="" textlink="">
      <xdr:nvSpPr>
        <xdr:cNvPr id="493" name="【一般廃棄物処理施設】&#10;一人当たり有形固定資産（償却資産）額該当値テキスト"/>
        <xdr:cNvSpPr txBox="1"/>
      </xdr:nvSpPr>
      <xdr:spPr>
        <a:xfrm>
          <a:off x="22199600" y="657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83833</xdr:rowOff>
    </xdr:from>
    <xdr:to>
      <xdr:col>112</xdr:col>
      <xdr:colOff>38100</xdr:colOff>
      <xdr:row>39</xdr:row>
      <xdr:rowOff>13983</xdr:rowOff>
    </xdr:to>
    <xdr:sp macro="" textlink="">
      <xdr:nvSpPr>
        <xdr:cNvPr id="494" name="楕円 493"/>
        <xdr:cNvSpPr/>
      </xdr:nvSpPr>
      <xdr:spPr>
        <a:xfrm>
          <a:off x="21272500" y="659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131026</xdr:rowOff>
    </xdr:from>
    <xdr:to>
      <xdr:col>116</xdr:col>
      <xdr:colOff>63500</xdr:colOff>
      <xdr:row>38</xdr:row>
      <xdr:rowOff>134633</xdr:rowOff>
    </xdr:to>
    <xdr:cxnSp macro="">
      <xdr:nvCxnSpPr>
        <xdr:cNvPr id="495" name="直線コネクタ 494"/>
        <xdr:cNvCxnSpPr/>
      </xdr:nvCxnSpPr>
      <xdr:spPr>
        <a:xfrm flipV="1">
          <a:off x="21323300" y="6646126"/>
          <a:ext cx="8382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96507</xdr:rowOff>
    </xdr:from>
    <xdr:to>
      <xdr:col>107</xdr:col>
      <xdr:colOff>101600</xdr:colOff>
      <xdr:row>36</xdr:row>
      <xdr:rowOff>26657</xdr:rowOff>
    </xdr:to>
    <xdr:sp macro="" textlink="">
      <xdr:nvSpPr>
        <xdr:cNvPr id="496" name="楕円 495"/>
        <xdr:cNvSpPr/>
      </xdr:nvSpPr>
      <xdr:spPr>
        <a:xfrm>
          <a:off x="20383500" y="609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147307</xdr:rowOff>
    </xdr:from>
    <xdr:to>
      <xdr:col>111</xdr:col>
      <xdr:colOff>177800</xdr:colOff>
      <xdr:row>38</xdr:row>
      <xdr:rowOff>134633</xdr:rowOff>
    </xdr:to>
    <xdr:cxnSp macro="">
      <xdr:nvCxnSpPr>
        <xdr:cNvPr id="497" name="直線コネクタ 496"/>
        <xdr:cNvCxnSpPr/>
      </xdr:nvCxnSpPr>
      <xdr:spPr>
        <a:xfrm>
          <a:off x="20434300" y="6148057"/>
          <a:ext cx="889000" cy="50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143730</xdr:rowOff>
    </xdr:from>
    <xdr:ext cx="534377" cy="259045"/>
    <xdr:sp macro="" textlink="">
      <xdr:nvSpPr>
        <xdr:cNvPr id="498" name="n_1aveValue【一般廃棄物処理施設】&#10;一人当たり有形固定資産（償却資産）額"/>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142511</xdr:rowOff>
    </xdr:from>
    <xdr:ext cx="534377" cy="259045"/>
    <xdr:sp macro="" textlink="">
      <xdr:nvSpPr>
        <xdr:cNvPr id="499" name="n_2aveValue【一般廃棄物処理施設】&#10;一人当たり有形固定資産（償却資産）額"/>
        <xdr:cNvSpPr txBox="1"/>
      </xdr:nvSpPr>
      <xdr:spPr>
        <a:xfrm>
          <a:off x="20167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5110</xdr:rowOff>
    </xdr:from>
    <xdr:ext cx="534377" cy="259045"/>
    <xdr:sp macro="" textlink="">
      <xdr:nvSpPr>
        <xdr:cNvPr id="500" name="n_1mainValue【一般廃棄物処理施設】&#10;一人当たり有形固定資産（償却資産）額"/>
        <xdr:cNvSpPr txBox="1"/>
      </xdr:nvSpPr>
      <xdr:spPr>
        <a:xfrm>
          <a:off x="21043411" y="669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43184</xdr:rowOff>
    </xdr:from>
    <xdr:ext cx="534377" cy="259045"/>
    <xdr:sp macro="" textlink="">
      <xdr:nvSpPr>
        <xdr:cNvPr id="501" name="n_2mainValue【一般廃棄物処理施設】&#10;一人当たり有形固定資産（償却資産）額"/>
        <xdr:cNvSpPr txBox="1"/>
      </xdr:nvSpPr>
      <xdr:spPr>
        <a:xfrm>
          <a:off x="20167111" y="587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3" name="テキスト ボックス 5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525" name="直線コネクタ 52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52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527" name="直線コネクタ 52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52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529" name="直線コネクタ 52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30"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31" name="フローチャート: 判断 53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32" name="フローチャート: 判断 53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33" name="フローチャート: 判断 53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38735</xdr:rowOff>
    </xdr:from>
    <xdr:to>
      <xdr:col>85</xdr:col>
      <xdr:colOff>177800</xdr:colOff>
      <xdr:row>59</xdr:row>
      <xdr:rowOff>140335</xdr:rowOff>
    </xdr:to>
    <xdr:sp macro="" textlink="">
      <xdr:nvSpPr>
        <xdr:cNvPr id="539" name="楕円 538"/>
        <xdr:cNvSpPr/>
      </xdr:nvSpPr>
      <xdr:spPr>
        <a:xfrm>
          <a:off x="16268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61612</xdr:rowOff>
    </xdr:from>
    <xdr:ext cx="405111" cy="259045"/>
    <xdr:sp macro="" textlink="">
      <xdr:nvSpPr>
        <xdr:cNvPr id="540" name="【保健センター・保健所】&#10;有形固定資産減価償却率該当値テキスト"/>
        <xdr:cNvSpPr txBox="1"/>
      </xdr:nvSpPr>
      <xdr:spPr>
        <a:xfrm>
          <a:off x="16357600"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80645</xdr:rowOff>
    </xdr:from>
    <xdr:to>
      <xdr:col>81</xdr:col>
      <xdr:colOff>101600</xdr:colOff>
      <xdr:row>60</xdr:row>
      <xdr:rowOff>10795</xdr:rowOff>
    </xdr:to>
    <xdr:sp macro="" textlink="">
      <xdr:nvSpPr>
        <xdr:cNvPr id="541" name="楕円 540"/>
        <xdr:cNvSpPr/>
      </xdr:nvSpPr>
      <xdr:spPr>
        <a:xfrm>
          <a:off x="15430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89535</xdr:rowOff>
    </xdr:from>
    <xdr:to>
      <xdr:col>85</xdr:col>
      <xdr:colOff>127000</xdr:colOff>
      <xdr:row>59</xdr:row>
      <xdr:rowOff>131445</xdr:rowOff>
    </xdr:to>
    <xdr:cxnSp macro="">
      <xdr:nvCxnSpPr>
        <xdr:cNvPr id="542" name="直線コネクタ 541"/>
        <xdr:cNvCxnSpPr/>
      </xdr:nvCxnSpPr>
      <xdr:spPr>
        <a:xfrm flipV="1">
          <a:off x="15481300" y="102050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84455</xdr:rowOff>
    </xdr:from>
    <xdr:to>
      <xdr:col>76</xdr:col>
      <xdr:colOff>165100</xdr:colOff>
      <xdr:row>61</xdr:row>
      <xdr:rowOff>14605</xdr:rowOff>
    </xdr:to>
    <xdr:sp macro="" textlink="">
      <xdr:nvSpPr>
        <xdr:cNvPr id="543" name="楕円 542"/>
        <xdr:cNvSpPr/>
      </xdr:nvSpPr>
      <xdr:spPr>
        <a:xfrm>
          <a:off x="14541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131445</xdr:rowOff>
    </xdr:from>
    <xdr:to>
      <xdr:col>81</xdr:col>
      <xdr:colOff>50800</xdr:colOff>
      <xdr:row>60</xdr:row>
      <xdr:rowOff>135255</xdr:rowOff>
    </xdr:to>
    <xdr:cxnSp macro="">
      <xdr:nvCxnSpPr>
        <xdr:cNvPr id="544" name="直線コネクタ 543"/>
        <xdr:cNvCxnSpPr/>
      </xdr:nvCxnSpPr>
      <xdr:spPr>
        <a:xfrm flipV="1">
          <a:off x="14592300" y="1024699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17797</xdr:rowOff>
    </xdr:from>
    <xdr:ext cx="405111" cy="259045"/>
    <xdr:sp macro="" textlink="">
      <xdr:nvSpPr>
        <xdr:cNvPr id="545" name="n_1aveValue【保健センター・保健所】&#10;有形固定資産減価償却率"/>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46"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1922</xdr:rowOff>
    </xdr:from>
    <xdr:ext cx="405111" cy="259045"/>
    <xdr:sp macro="" textlink="">
      <xdr:nvSpPr>
        <xdr:cNvPr id="547" name="n_1mainValue【保健センター・保健所】&#10;有形固定資産減価償却率"/>
        <xdr:cNvSpPr txBox="1"/>
      </xdr:nvSpPr>
      <xdr:spPr>
        <a:xfrm>
          <a:off x="152660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5732</xdr:rowOff>
    </xdr:from>
    <xdr:ext cx="405111" cy="259045"/>
    <xdr:sp macro="" textlink="">
      <xdr:nvSpPr>
        <xdr:cNvPr id="548" name="n_2mainValue【保健センター・保健所】&#10;有形固定資産減価償却率"/>
        <xdr:cNvSpPr txBox="1"/>
      </xdr:nvSpPr>
      <xdr:spPr>
        <a:xfrm>
          <a:off x="14389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9" name="直線コネクタ 5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0" name="テキスト ボックス 5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1" name="直線コネクタ 5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2" name="テキスト ボックス 5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3" name="直線コネクタ 5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4" name="テキスト ボックス 5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5" name="直線コネクタ 5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6" name="テキスト ボックス 5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70" name="直線コネクタ 569"/>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1"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2" name="直線コネクタ 571"/>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73"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74" name="直線コネクタ 573"/>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75"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76" name="フローチャート: 判断 575"/>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7" name="フローチャート: 判断 57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78" name="フローチャート: 判断 577"/>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52070</xdr:rowOff>
    </xdr:from>
    <xdr:to>
      <xdr:col>116</xdr:col>
      <xdr:colOff>114300</xdr:colOff>
      <xdr:row>55</xdr:row>
      <xdr:rowOff>153670</xdr:rowOff>
    </xdr:to>
    <xdr:sp macro="" textlink="">
      <xdr:nvSpPr>
        <xdr:cNvPr id="584" name="楕円 583"/>
        <xdr:cNvSpPr/>
      </xdr:nvSpPr>
      <xdr:spPr>
        <a:xfrm>
          <a:off x="221107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5097</xdr:rowOff>
    </xdr:from>
    <xdr:ext cx="469744" cy="259045"/>
    <xdr:sp macro="" textlink="">
      <xdr:nvSpPr>
        <xdr:cNvPr id="585" name="【保健センター・保健所】&#10;一人当たり面積該当値テキスト"/>
        <xdr:cNvSpPr txBox="1"/>
      </xdr:nvSpPr>
      <xdr:spPr>
        <a:xfrm>
          <a:off x="22199600" y="943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52070</xdr:rowOff>
    </xdr:from>
    <xdr:to>
      <xdr:col>112</xdr:col>
      <xdr:colOff>38100</xdr:colOff>
      <xdr:row>55</xdr:row>
      <xdr:rowOff>153670</xdr:rowOff>
    </xdr:to>
    <xdr:sp macro="" textlink="">
      <xdr:nvSpPr>
        <xdr:cNvPr id="586" name="楕円 585"/>
        <xdr:cNvSpPr/>
      </xdr:nvSpPr>
      <xdr:spPr>
        <a:xfrm>
          <a:off x="21272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102870</xdr:rowOff>
    </xdr:from>
    <xdr:to>
      <xdr:col>116</xdr:col>
      <xdr:colOff>63500</xdr:colOff>
      <xdr:row>55</xdr:row>
      <xdr:rowOff>102870</xdr:rowOff>
    </xdr:to>
    <xdr:cxnSp macro="">
      <xdr:nvCxnSpPr>
        <xdr:cNvPr id="587" name="直線コネクタ 586"/>
        <xdr:cNvCxnSpPr/>
      </xdr:nvCxnSpPr>
      <xdr:spPr>
        <a:xfrm>
          <a:off x="21323300" y="9532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166370</xdr:rowOff>
    </xdr:from>
    <xdr:to>
      <xdr:col>107</xdr:col>
      <xdr:colOff>101600</xdr:colOff>
      <xdr:row>60</xdr:row>
      <xdr:rowOff>96520</xdr:rowOff>
    </xdr:to>
    <xdr:sp macro="" textlink="">
      <xdr:nvSpPr>
        <xdr:cNvPr id="588" name="楕円 587"/>
        <xdr:cNvSpPr/>
      </xdr:nvSpPr>
      <xdr:spPr>
        <a:xfrm>
          <a:off x="2038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102870</xdr:rowOff>
    </xdr:from>
    <xdr:to>
      <xdr:col>111</xdr:col>
      <xdr:colOff>177800</xdr:colOff>
      <xdr:row>60</xdr:row>
      <xdr:rowOff>45720</xdr:rowOff>
    </xdr:to>
    <xdr:cxnSp macro="">
      <xdr:nvCxnSpPr>
        <xdr:cNvPr id="589" name="直線コネクタ 588"/>
        <xdr:cNvCxnSpPr/>
      </xdr:nvCxnSpPr>
      <xdr:spPr>
        <a:xfrm flipV="1">
          <a:off x="20434300" y="953262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90"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144797</xdr:rowOff>
    </xdr:from>
    <xdr:ext cx="469744" cy="259045"/>
    <xdr:sp macro="" textlink="">
      <xdr:nvSpPr>
        <xdr:cNvPr id="591" name="n_2aveValue【保健センター・保健所】&#10;一人当たり面積"/>
        <xdr:cNvSpPr txBox="1"/>
      </xdr:nvSpPr>
      <xdr:spPr>
        <a:xfrm>
          <a:off x="20199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170197</xdr:rowOff>
    </xdr:from>
    <xdr:ext cx="469744" cy="259045"/>
    <xdr:sp macro="" textlink="">
      <xdr:nvSpPr>
        <xdr:cNvPr id="592" name="n_1mainValue【保健センター・保健所】&#10;一人当たり面積"/>
        <xdr:cNvSpPr txBox="1"/>
      </xdr:nvSpPr>
      <xdr:spPr>
        <a:xfrm>
          <a:off x="21075727" y="925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593" name="n_2main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4" name="テキスト ボックス 6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5" name="直線コネクタ 6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6" name="テキスト ボックス 6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7" name="直線コネクタ 6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8" name="テキスト ボックス 6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9" name="直線コネクタ 6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0" name="テキスト ボックス 6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1" name="直線コネクタ 6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2" name="テキスト ボックス 61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616" name="直線コネクタ 615"/>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617"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618" name="直線コネクタ 617"/>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619"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620" name="直線コネクタ 619"/>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621" name="【消防施設】&#10;有形固定資産減価償却率平均値テキスト"/>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22" name="フローチャート: 判断 621"/>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623" name="フローチャート: 判断 622"/>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624" name="フローチャート: 判断 623"/>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145035</xdr:rowOff>
    </xdr:from>
    <xdr:to>
      <xdr:col>76</xdr:col>
      <xdr:colOff>165100</xdr:colOff>
      <xdr:row>78</xdr:row>
      <xdr:rowOff>75185</xdr:rowOff>
    </xdr:to>
    <xdr:sp macro="" textlink="">
      <xdr:nvSpPr>
        <xdr:cNvPr id="630" name="楕円 629"/>
        <xdr:cNvSpPr/>
      </xdr:nvSpPr>
      <xdr:spPr>
        <a:xfrm>
          <a:off x="14541500" y="133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109999</xdr:rowOff>
    </xdr:from>
    <xdr:ext cx="405111" cy="259045"/>
    <xdr:sp macro="" textlink="">
      <xdr:nvSpPr>
        <xdr:cNvPr id="631"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89171</xdr:rowOff>
    </xdr:from>
    <xdr:ext cx="405111" cy="259045"/>
    <xdr:sp macro="" textlink="">
      <xdr:nvSpPr>
        <xdr:cNvPr id="632" name="n_2aveValue【消防施設】&#10;有形固定資産減価償却率"/>
        <xdr:cNvSpPr txBox="1"/>
      </xdr:nvSpPr>
      <xdr:spPr>
        <a:xfrm>
          <a:off x="14389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91712</xdr:rowOff>
    </xdr:from>
    <xdr:ext cx="405111" cy="259045"/>
    <xdr:sp macro="" textlink="">
      <xdr:nvSpPr>
        <xdr:cNvPr id="633" name="n_2mainValue【消防施設】&#10;有形固定資産減価償却率"/>
        <xdr:cNvSpPr txBox="1"/>
      </xdr:nvSpPr>
      <xdr:spPr>
        <a:xfrm>
          <a:off x="14389744" y="1312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2" name="テキスト ボックス 6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3" name="直線コネクタ 6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44" name="テキスト ボックス 64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45" name="直線コネクタ 6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6" name="テキスト ボックス 6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7" name="直線コネクタ 6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8" name="テキスト ボックス 6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9" name="直線コネクタ 6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0" name="テキスト ボックス 6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1" name="直線コネクタ 6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2" name="テキスト ボックス 6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3" name="直線コネクタ 6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4" name="テキスト ボックス 6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5" name="直線コネクタ 6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6" name="テキスト ボックス 6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58" name="直線コネクタ 657"/>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9"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0" name="直線コネクタ 65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61"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2" name="直線コネクタ 66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63" name="【消防施設】&#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64" name="フローチャート: 判断 663"/>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5" name="フローチャート: 判断 664"/>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66" name="フローチャート: 判断 665"/>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7" name="テキスト ボックス 6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82550</xdr:rowOff>
    </xdr:from>
    <xdr:to>
      <xdr:col>107</xdr:col>
      <xdr:colOff>101600</xdr:colOff>
      <xdr:row>85</xdr:row>
      <xdr:rowOff>12700</xdr:rowOff>
    </xdr:to>
    <xdr:sp macro="" textlink="">
      <xdr:nvSpPr>
        <xdr:cNvPr id="672" name="楕円 671"/>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48277</xdr:rowOff>
    </xdr:from>
    <xdr:ext cx="469744" cy="259045"/>
    <xdr:sp macro="" textlink="">
      <xdr:nvSpPr>
        <xdr:cNvPr id="673"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74"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675" name="n_2mainValue【消防施設】&#10;一人当たり面積"/>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6" name="テキスト ボックス 68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7" name="直線コネクタ 6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8" name="テキスト ボックス 68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9" name="直線コネクタ 6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0" name="テキスト ボックス 6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1" name="直線コネクタ 6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2" name="テキスト ボックス 6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3" name="直線コネクタ 6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4" name="テキスト ボックス 6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5" name="直線コネクタ 6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6" name="テキスト ボックス 69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700" name="直線コネクタ 699"/>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01"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02" name="直線コネクタ 701"/>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03"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04" name="直線コネクタ 703"/>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705"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706" name="フローチャート: 判断 705"/>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07" name="フローチャート: 判断 70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708" name="フローチャート: 判断 707"/>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14" name="楕円 713"/>
        <xdr:cNvSpPr/>
      </xdr:nvSpPr>
      <xdr:spPr>
        <a:xfrm>
          <a:off x="162687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34941</xdr:rowOff>
    </xdr:from>
    <xdr:ext cx="405111" cy="259045"/>
    <xdr:sp macro="" textlink="">
      <xdr:nvSpPr>
        <xdr:cNvPr id="715" name="【庁舎】&#10;有形固定資産減価償却率該当値テキスト"/>
        <xdr:cNvSpPr txBox="1"/>
      </xdr:nvSpPr>
      <xdr:spPr>
        <a:xfrm>
          <a:off x="16357600"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21589</xdr:rowOff>
    </xdr:from>
    <xdr:to>
      <xdr:col>81</xdr:col>
      <xdr:colOff>101600</xdr:colOff>
      <xdr:row>104</xdr:row>
      <xdr:rowOff>123189</xdr:rowOff>
    </xdr:to>
    <xdr:sp macro="" textlink="">
      <xdr:nvSpPr>
        <xdr:cNvPr id="716" name="楕円 715"/>
        <xdr:cNvSpPr/>
      </xdr:nvSpPr>
      <xdr:spPr>
        <a:xfrm>
          <a:off x="15430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62864</xdr:rowOff>
    </xdr:from>
    <xdr:to>
      <xdr:col>85</xdr:col>
      <xdr:colOff>127000</xdr:colOff>
      <xdr:row>104</xdr:row>
      <xdr:rowOff>72389</xdr:rowOff>
    </xdr:to>
    <xdr:cxnSp macro="">
      <xdr:nvCxnSpPr>
        <xdr:cNvPr id="717" name="直線コネクタ 716"/>
        <xdr:cNvCxnSpPr/>
      </xdr:nvCxnSpPr>
      <xdr:spPr>
        <a:xfrm flipV="1">
          <a:off x="15481300" y="1789366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160655</xdr:rowOff>
    </xdr:from>
    <xdr:to>
      <xdr:col>76</xdr:col>
      <xdr:colOff>165100</xdr:colOff>
      <xdr:row>104</xdr:row>
      <xdr:rowOff>90805</xdr:rowOff>
    </xdr:to>
    <xdr:sp macro="" textlink="">
      <xdr:nvSpPr>
        <xdr:cNvPr id="718" name="楕円 717"/>
        <xdr:cNvSpPr/>
      </xdr:nvSpPr>
      <xdr:spPr>
        <a:xfrm>
          <a:off x="14541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40005</xdr:rowOff>
    </xdr:from>
    <xdr:to>
      <xdr:col>81</xdr:col>
      <xdr:colOff>50800</xdr:colOff>
      <xdr:row>104</xdr:row>
      <xdr:rowOff>72389</xdr:rowOff>
    </xdr:to>
    <xdr:cxnSp macro="">
      <xdr:nvCxnSpPr>
        <xdr:cNvPr id="719" name="直線コネクタ 718"/>
        <xdr:cNvCxnSpPr/>
      </xdr:nvCxnSpPr>
      <xdr:spPr>
        <a:xfrm>
          <a:off x="14592300" y="178708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720"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41927</xdr:rowOff>
    </xdr:from>
    <xdr:ext cx="405111" cy="259045"/>
    <xdr:sp macro="" textlink="">
      <xdr:nvSpPr>
        <xdr:cNvPr id="721" name="n_2aveValue【庁舎】&#10;有形固定資産減価償却率"/>
        <xdr:cNvSpPr txBox="1"/>
      </xdr:nvSpPr>
      <xdr:spPr>
        <a:xfrm>
          <a:off x="14389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139716</xdr:rowOff>
    </xdr:from>
    <xdr:ext cx="405111" cy="259045"/>
    <xdr:sp macro="" textlink="">
      <xdr:nvSpPr>
        <xdr:cNvPr id="722" name="n_1mainValue【庁舎】&#10;有形固定資産減価償却率"/>
        <xdr:cNvSpPr txBox="1"/>
      </xdr:nvSpPr>
      <xdr:spPr>
        <a:xfrm>
          <a:off x="152660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107332</xdr:rowOff>
    </xdr:from>
    <xdr:ext cx="405111" cy="259045"/>
    <xdr:sp macro="" textlink="">
      <xdr:nvSpPr>
        <xdr:cNvPr id="723" name="n_2mainValue【庁舎】&#10;有形固定資産減価償却率"/>
        <xdr:cNvSpPr txBox="1"/>
      </xdr:nvSpPr>
      <xdr:spPr>
        <a:xfrm>
          <a:off x="143897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4" name="直線コネクタ 7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5" name="テキスト ボックス 7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6" name="直線コネクタ 7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7" name="テキスト ボックス 7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8" name="直線コネクタ 7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9" name="テキスト ボックス 7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0" name="直線コネクタ 7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1" name="テキスト ボックス 7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2" name="直線コネクタ 7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3" name="テキスト ボックス 7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5" name="テキスト ボックス 7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47" name="直線コネクタ 746"/>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48"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49" name="直線コネクタ 748"/>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50"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51" name="直線コネクタ 750"/>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52" name="【庁舎】&#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53" name="フローチャート: 判断 75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54" name="フローチャート: 判断 753"/>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55" name="フローチャート: 判断 75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82550</xdr:rowOff>
    </xdr:from>
    <xdr:to>
      <xdr:col>116</xdr:col>
      <xdr:colOff>114300</xdr:colOff>
      <xdr:row>103</xdr:row>
      <xdr:rowOff>12700</xdr:rowOff>
    </xdr:to>
    <xdr:sp macro="" textlink="">
      <xdr:nvSpPr>
        <xdr:cNvPr id="761" name="楕円 760"/>
        <xdr:cNvSpPr/>
      </xdr:nvSpPr>
      <xdr:spPr>
        <a:xfrm>
          <a:off x="22110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105427</xdr:rowOff>
    </xdr:from>
    <xdr:ext cx="469744" cy="259045"/>
    <xdr:sp macro="" textlink="">
      <xdr:nvSpPr>
        <xdr:cNvPr id="762" name="【庁舎】&#10;一人当たり面積該当値テキスト"/>
        <xdr:cNvSpPr txBox="1"/>
      </xdr:nvSpPr>
      <xdr:spPr>
        <a:xfrm>
          <a:off x="22199600"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63500</xdr:rowOff>
    </xdr:from>
    <xdr:to>
      <xdr:col>112</xdr:col>
      <xdr:colOff>38100</xdr:colOff>
      <xdr:row>102</xdr:row>
      <xdr:rowOff>165100</xdr:rowOff>
    </xdr:to>
    <xdr:sp macro="" textlink="">
      <xdr:nvSpPr>
        <xdr:cNvPr id="763" name="楕円 762"/>
        <xdr:cNvSpPr/>
      </xdr:nvSpPr>
      <xdr:spPr>
        <a:xfrm>
          <a:off x="21272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114300</xdr:rowOff>
    </xdr:from>
    <xdr:to>
      <xdr:col>116</xdr:col>
      <xdr:colOff>63500</xdr:colOff>
      <xdr:row>102</xdr:row>
      <xdr:rowOff>133350</xdr:rowOff>
    </xdr:to>
    <xdr:cxnSp macro="">
      <xdr:nvCxnSpPr>
        <xdr:cNvPr id="764" name="直線コネクタ 763"/>
        <xdr:cNvCxnSpPr/>
      </xdr:nvCxnSpPr>
      <xdr:spPr>
        <a:xfrm>
          <a:off x="21323300" y="17602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166370</xdr:rowOff>
    </xdr:from>
    <xdr:to>
      <xdr:col>107</xdr:col>
      <xdr:colOff>101600</xdr:colOff>
      <xdr:row>100</xdr:row>
      <xdr:rowOff>96520</xdr:rowOff>
    </xdr:to>
    <xdr:sp macro="" textlink="">
      <xdr:nvSpPr>
        <xdr:cNvPr id="765" name="楕円 764"/>
        <xdr:cNvSpPr/>
      </xdr:nvSpPr>
      <xdr:spPr>
        <a:xfrm>
          <a:off x="2038350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45720</xdr:rowOff>
    </xdr:from>
    <xdr:to>
      <xdr:col>111</xdr:col>
      <xdr:colOff>177800</xdr:colOff>
      <xdr:row>102</xdr:row>
      <xdr:rowOff>114300</xdr:rowOff>
    </xdr:to>
    <xdr:cxnSp macro="">
      <xdr:nvCxnSpPr>
        <xdr:cNvPr id="766" name="直線コネクタ 765"/>
        <xdr:cNvCxnSpPr/>
      </xdr:nvCxnSpPr>
      <xdr:spPr>
        <a:xfrm>
          <a:off x="20434300" y="171907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30497</xdr:rowOff>
    </xdr:from>
    <xdr:ext cx="469744" cy="259045"/>
    <xdr:sp macro="" textlink="">
      <xdr:nvSpPr>
        <xdr:cNvPr id="767" name="n_1aveValue【庁舎】&#10;一人当たり面積"/>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768"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10177</xdr:rowOff>
    </xdr:from>
    <xdr:ext cx="469744" cy="259045"/>
    <xdr:sp macro="" textlink="">
      <xdr:nvSpPr>
        <xdr:cNvPr id="769" name="n_1mainValue【庁舎】&#10;一人当たり面積"/>
        <xdr:cNvSpPr txBox="1"/>
      </xdr:nvSpPr>
      <xdr:spPr>
        <a:xfrm>
          <a:off x="210757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113047</xdr:rowOff>
    </xdr:from>
    <xdr:ext cx="469744" cy="259045"/>
    <xdr:sp macro="" textlink="">
      <xdr:nvSpPr>
        <xdr:cNvPr id="770" name="n_2mainValue【庁舎】&#10;一人当たり面積"/>
        <xdr:cNvSpPr txBox="1"/>
      </xdr:nvSpPr>
      <xdr:spPr>
        <a:xfrm>
          <a:off x="2019942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類似団体と比較して有形固定資産減価償却率が特に高くなっている施設は、体育館・プール、市民会館、一般廃棄物処理施設、庁舎である。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共用開始予定である新可燃物処理施設の整備を進めており、庁舎については、令和元年度に完成し、共用開始するとともに、複数の総合支所の耐震化を予定していることから、今後これらの有形固定資産減価償却率は</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減少するものと考えている。市民体育館については、令和５年度の供用開始を目指している。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また、有形固定資産減価償却率が特に高いその他の施設については、鳥取市公共施設等総合管理計画に基づき、施設の統廃合・集約化・複合化を念頭に置いたうえで、老朽化・長寿命化対策を進めていく。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189,799
188,465
765.31
102,870,076
100,736,674
2,015,966
50,211,523
101,278,427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長引く景気低迷により、平成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年度以降下落・横ばいが続いていましたが、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年度に税収増により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雇用環境が好調であったことによる市民税の伸びや企業の設備投資の活発化を背景に固定資産税が伸びたことなどにより市税が増収となり、同水準を維持することができました。人口が少なく財政基盤が弱いため、類似団体内順位は最下位ではありま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日の中核市移行に伴い、より一層、地方創生施策を進めるとともに、将来の税収増に繋がる企業誘致や地元中小企業への支援を強化するなど、経済の好循環の実現に取り組みます。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80" name="テキスト ボックス 79"/>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82" name="テキスト ボックス 81"/>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9"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公債費に充当した一般財源は、退職者の減により退職手当が減少したことに加え、市債の利率見直しや計画的な繰上償還の効果により減少しました。また、合併算定替えの縮減の影響で地方交付税が減少となりましたが、景気の回復基調により市民税や固定資産税を中心に市税が増収となり、経常一般財源が増加したことにより、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今後も、新たな税財源の確保に努めるとともに、経常経費の削減などに積極的に取り組み、柔軟性の高い財政運営の維持に努めます。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101237</xdr:rowOff>
    </xdr:from>
    <xdr:to>
      <xdr:col>23</xdr:col>
      <xdr:colOff>133350</xdr:colOff>
      <xdr:row>61</xdr:row>
      <xdr:rowOff>19413</xdr:rowOff>
    </xdr:to>
    <xdr:cxnSp macro="">
      <xdr:nvCxnSpPr>
        <xdr:cNvPr id="134" name="直線コネクタ 133"/>
        <xdr:cNvCxnSpPr/>
      </xdr:nvCxnSpPr>
      <xdr:spPr>
        <a:xfrm flipV="1">
          <a:off x="4114800" y="10388237"/>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72589</xdr:rowOff>
    </xdr:from>
    <xdr:ext cx="762000" cy="259045"/>
    <xdr:sp macro="" textlink="">
      <xdr:nvSpPr>
        <xdr:cNvPr id="135" name="財政構造の弾力性平均値テキスト"/>
        <xdr:cNvSpPr txBox="1"/>
      </xdr:nvSpPr>
      <xdr:spPr>
        <a:xfrm>
          <a:off x="5041900" y="10702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162378</xdr:rowOff>
    </xdr:from>
    <xdr:to>
      <xdr:col>19</xdr:col>
      <xdr:colOff>133350</xdr:colOff>
      <xdr:row>61</xdr:row>
      <xdr:rowOff>19413</xdr:rowOff>
    </xdr:to>
    <xdr:cxnSp macro="">
      <xdr:nvCxnSpPr>
        <xdr:cNvPr id="137" name="直線コネクタ 136"/>
        <xdr:cNvCxnSpPr/>
      </xdr:nvCxnSpPr>
      <xdr:spPr>
        <a:xfrm>
          <a:off x="3225800" y="10277928"/>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43015</xdr:rowOff>
    </xdr:from>
    <xdr:ext cx="736600" cy="259045"/>
    <xdr:sp macro="" textlink="">
      <xdr:nvSpPr>
        <xdr:cNvPr id="139" name="テキスト ボックス 138"/>
        <xdr:cNvSpPr txBox="1"/>
      </xdr:nvSpPr>
      <xdr:spPr>
        <a:xfrm>
          <a:off x="3733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162378</xdr:rowOff>
    </xdr:from>
    <xdr:to>
      <xdr:col>15</xdr:col>
      <xdr:colOff>82550</xdr:colOff>
      <xdr:row>60</xdr:row>
      <xdr:rowOff>59872</xdr:rowOff>
    </xdr:to>
    <xdr:cxnSp macro="">
      <xdr:nvCxnSpPr>
        <xdr:cNvPr id="140" name="直線コネクタ 139"/>
        <xdr:cNvCxnSpPr/>
      </xdr:nvCxnSpPr>
      <xdr:spPr>
        <a:xfrm flipV="1">
          <a:off x="2336800" y="102779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35214</xdr:rowOff>
    </xdr:from>
    <xdr:ext cx="762000" cy="259045"/>
    <xdr:sp macro="" textlink="">
      <xdr:nvSpPr>
        <xdr:cNvPr id="142" name="テキスト ボックス 141"/>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72753</xdr:rowOff>
    </xdr:from>
    <xdr:to>
      <xdr:col>11</xdr:col>
      <xdr:colOff>31750</xdr:colOff>
      <xdr:row>60</xdr:row>
      <xdr:rowOff>59872</xdr:rowOff>
    </xdr:to>
    <xdr:cxnSp macro="">
      <xdr:nvCxnSpPr>
        <xdr:cNvPr id="143" name="直線コネクタ 142"/>
        <xdr:cNvCxnSpPr/>
      </xdr:nvCxnSpPr>
      <xdr:spPr>
        <a:xfrm>
          <a:off x="1447800" y="10188303"/>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117946</xdr:rowOff>
    </xdr:from>
    <xdr:ext cx="762000" cy="259045"/>
    <xdr:sp macro="" textlink="">
      <xdr:nvSpPr>
        <xdr:cNvPr id="145" name="テキスト ボックス 144"/>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7" name="テキスト ボックス 146"/>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50437</xdr:rowOff>
    </xdr:from>
    <xdr:to>
      <xdr:col>23</xdr:col>
      <xdr:colOff>184150</xdr:colOff>
      <xdr:row>60</xdr:row>
      <xdr:rowOff>152037</xdr:rowOff>
    </xdr:to>
    <xdr:sp macro="" textlink="">
      <xdr:nvSpPr>
        <xdr:cNvPr id="153" name="楕円 152"/>
        <xdr:cNvSpPr/>
      </xdr:nvSpPr>
      <xdr:spPr>
        <a:xfrm>
          <a:off x="4902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66964</xdr:rowOff>
    </xdr:from>
    <xdr:ext cx="762000" cy="259045"/>
    <xdr:sp macro="" textlink="">
      <xdr:nvSpPr>
        <xdr:cNvPr id="154" name="財政構造の弾力性該当値テキスト"/>
        <xdr:cNvSpPr txBox="1"/>
      </xdr:nvSpPr>
      <xdr:spPr>
        <a:xfrm>
          <a:off x="5041900" y="101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140063</xdr:rowOff>
    </xdr:from>
    <xdr:to>
      <xdr:col>19</xdr:col>
      <xdr:colOff>184150</xdr:colOff>
      <xdr:row>61</xdr:row>
      <xdr:rowOff>70213</xdr:rowOff>
    </xdr:to>
    <xdr:sp macro="" textlink="">
      <xdr:nvSpPr>
        <xdr:cNvPr id="155" name="楕円 154"/>
        <xdr:cNvSpPr/>
      </xdr:nvSpPr>
      <xdr:spPr>
        <a:xfrm>
          <a:off x="4064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80390</xdr:rowOff>
    </xdr:from>
    <xdr:ext cx="736600" cy="259045"/>
    <xdr:sp macro="" textlink="">
      <xdr:nvSpPr>
        <xdr:cNvPr id="156" name="テキスト ボックス 155"/>
        <xdr:cNvSpPr txBox="1"/>
      </xdr:nvSpPr>
      <xdr:spPr>
        <a:xfrm>
          <a:off x="3733800" y="101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111578</xdr:rowOff>
    </xdr:from>
    <xdr:to>
      <xdr:col>15</xdr:col>
      <xdr:colOff>133350</xdr:colOff>
      <xdr:row>60</xdr:row>
      <xdr:rowOff>41728</xdr:rowOff>
    </xdr:to>
    <xdr:sp macro="" textlink="">
      <xdr:nvSpPr>
        <xdr:cNvPr id="157" name="楕円 156"/>
        <xdr:cNvSpPr/>
      </xdr:nvSpPr>
      <xdr:spPr>
        <a:xfrm>
          <a:off x="3175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51905</xdr:rowOff>
    </xdr:from>
    <xdr:ext cx="762000" cy="259045"/>
    <xdr:sp macro="" textlink="">
      <xdr:nvSpPr>
        <xdr:cNvPr id="158" name="テキスト ボックス 157"/>
        <xdr:cNvSpPr txBox="1"/>
      </xdr:nvSpPr>
      <xdr:spPr>
        <a:xfrm>
          <a:off x="2844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9072</xdr:rowOff>
    </xdr:from>
    <xdr:to>
      <xdr:col>11</xdr:col>
      <xdr:colOff>82550</xdr:colOff>
      <xdr:row>60</xdr:row>
      <xdr:rowOff>110672</xdr:rowOff>
    </xdr:to>
    <xdr:sp macro="" textlink="">
      <xdr:nvSpPr>
        <xdr:cNvPr id="159" name="楕円 158"/>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120849</xdr:rowOff>
    </xdr:from>
    <xdr:ext cx="762000" cy="259045"/>
    <xdr:sp macro="" textlink="">
      <xdr:nvSpPr>
        <xdr:cNvPr id="160" name="テキスト ボックス 159"/>
        <xdr:cNvSpPr txBox="1"/>
      </xdr:nvSpPr>
      <xdr:spPr>
        <a:xfrm>
          <a:off x="1955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21953</xdr:rowOff>
    </xdr:from>
    <xdr:to>
      <xdr:col>7</xdr:col>
      <xdr:colOff>31750</xdr:colOff>
      <xdr:row>59</xdr:row>
      <xdr:rowOff>123553</xdr:rowOff>
    </xdr:to>
    <xdr:sp macro="" textlink="">
      <xdr:nvSpPr>
        <xdr:cNvPr id="161" name="楕円 160"/>
        <xdr:cNvSpPr/>
      </xdr:nvSpPr>
      <xdr:spPr>
        <a:xfrm>
          <a:off x="1397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133730</xdr:rowOff>
    </xdr:from>
    <xdr:ext cx="762000" cy="259045"/>
    <xdr:sp macro="" textlink="">
      <xdr:nvSpPr>
        <xdr:cNvPr id="162" name="テキスト ボックス 161"/>
        <xdr:cNvSpPr txBox="1"/>
      </xdr:nvSpPr>
      <xdr:spPr>
        <a:xfrm>
          <a:off x="1066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3,097</a:t>
          </a:r>
          <a:r>
            <a:rPr kumimoji="1" lang="ja-JP" altLang="en-US" sz="1300">
              <a:latin typeface="ＭＳ Ｐゴシック" panose="020B0600070205080204" pitchFamily="50" charset="-128"/>
              <a:ea typeface="ＭＳ Ｐゴシック" panose="020B0600070205080204" pitchFamily="50" charset="-128"/>
            </a:rPr>
            <a:t>円の増加となっており、類似団体内では高い水準で推移しています。</a:t>
          </a:r>
        </a:p>
        <a:p>
          <a:r>
            <a:rPr kumimoji="1" lang="ja-JP" altLang="en-US" sz="1300">
              <a:latin typeface="ＭＳ Ｐゴシック" panose="020B0600070205080204" pitchFamily="50" charset="-128"/>
              <a:ea typeface="ＭＳ Ｐゴシック" panose="020B0600070205080204" pitchFamily="50" charset="-128"/>
            </a:rPr>
            <a:t>　人件費</a:t>
          </a:r>
          <a:r>
            <a:rPr kumimoji="1" lang="ja-JP" altLang="en-US" sz="1100">
              <a:latin typeface="ＭＳ Ｐゴシック" panose="020B0600070205080204" pitchFamily="50" charset="-128"/>
              <a:ea typeface="ＭＳ Ｐゴシック" panose="020B0600070205080204" pitchFamily="50" charset="-128"/>
            </a:rPr>
            <a:t>（事業費支弁人件費を含み、退職金を除く）</a:t>
          </a:r>
          <a:r>
            <a:rPr kumimoji="1" lang="ja-JP" altLang="en-US" sz="1300">
              <a:latin typeface="ＭＳ Ｐゴシック" panose="020B0600070205080204" pitchFamily="50" charset="-128"/>
              <a:ea typeface="ＭＳ Ｐゴシック" panose="020B0600070205080204" pitchFamily="50" charset="-128"/>
            </a:rPr>
            <a:t>は保育士の処遇改善による短時間勤務職員の増加や災害対応等の時間外勤務が増えたことにより増加しました。物件費も平成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中核市移行に向けてシステム整備等の準備経費が臨時的にかかったことや受入児童の増による放課後児童クラブ運営費が増大していることなどにより増加しています。また、人口は減少しているため、人口一人当たりの決算額は増加傾向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16331</xdr:rowOff>
    </xdr:from>
    <xdr:to>
      <xdr:col>23</xdr:col>
      <xdr:colOff>133350</xdr:colOff>
      <xdr:row>84</xdr:row>
      <xdr:rowOff>69709</xdr:rowOff>
    </xdr:to>
    <xdr:cxnSp macro="">
      <xdr:nvCxnSpPr>
        <xdr:cNvPr id="199" name="直線コネクタ 198"/>
        <xdr:cNvCxnSpPr/>
      </xdr:nvCxnSpPr>
      <xdr:spPr>
        <a:xfrm>
          <a:off x="4114800" y="14418131"/>
          <a:ext cx="8382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108459</xdr:rowOff>
    </xdr:from>
    <xdr:ext cx="762000" cy="259045"/>
    <xdr:sp macro="" textlink="">
      <xdr:nvSpPr>
        <xdr:cNvPr id="200" name="人件費・物件費等の状況平均値テキスト"/>
        <xdr:cNvSpPr txBox="1"/>
      </xdr:nvSpPr>
      <xdr:spPr>
        <a:xfrm>
          <a:off x="5041900" y="1399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162651</xdr:rowOff>
    </xdr:from>
    <xdr:to>
      <xdr:col>19</xdr:col>
      <xdr:colOff>133350</xdr:colOff>
      <xdr:row>84</xdr:row>
      <xdr:rowOff>16331</xdr:rowOff>
    </xdr:to>
    <xdr:cxnSp macro="">
      <xdr:nvCxnSpPr>
        <xdr:cNvPr id="202" name="直線コネクタ 201"/>
        <xdr:cNvCxnSpPr/>
      </xdr:nvCxnSpPr>
      <xdr:spPr>
        <a:xfrm>
          <a:off x="3225800" y="14393001"/>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170341</xdr:rowOff>
    </xdr:from>
    <xdr:ext cx="736600" cy="259045"/>
    <xdr:sp macro="" textlink="">
      <xdr:nvSpPr>
        <xdr:cNvPr id="204" name="テキスト ボックス 203"/>
        <xdr:cNvSpPr txBox="1"/>
      </xdr:nvSpPr>
      <xdr:spPr>
        <a:xfrm>
          <a:off x="3733800" y="138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143191</xdr:rowOff>
    </xdr:from>
    <xdr:to>
      <xdr:col>15</xdr:col>
      <xdr:colOff>82550</xdr:colOff>
      <xdr:row>83</xdr:row>
      <xdr:rowOff>162651</xdr:rowOff>
    </xdr:to>
    <xdr:cxnSp macro="">
      <xdr:nvCxnSpPr>
        <xdr:cNvPr id="205" name="直線コネクタ 204"/>
        <xdr:cNvCxnSpPr/>
      </xdr:nvCxnSpPr>
      <xdr:spPr>
        <a:xfrm>
          <a:off x="2336800" y="14373541"/>
          <a:ext cx="889000" cy="1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3855</xdr:rowOff>
    </xdr:from>
    <xdr:ext cx="762000" cy="259045"/>
    <xdr:sp macro="" textlink="">
      <xdr:nvSpPr>
        <xdr:cNvPr id="207" name="テキスト ボックス 206"/>
        <xdr:cNvSpPr txBox="1"/>
      </xdr:nvSpPr>
      <xdr:spPr>
        <a:xfrm>
          <a:off x="2844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79643</xdr:rowOff>
    </xdr:from>
    <xdr:to>
      <xdr:col>11</xdr:col>
      <xdr:colOff>31750</xdr:colOff>
      <xdr:row>83</xdr:row>
      <xdr:rowOff>143191</xdr:rowOff>
    </xdr:to>
    <xdr:cxnSp macro="">
      <xdr:nvCxnSpPr>
        <xdr:cNvPr id="208" name="直線コネクタ 207"/>
        <xdr:cNvCxnSpPr/>
      </xdr:nvCxnSpPr>
      <xdr:spPr>
        <a:xfrm>
          <a:off x="1447800" y="14309993"/>
          <a:ext cx="889000" cy="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140127</xdr:rowOff>
    </xdr:from>
    <xdr:ext cx="762000" cy="259045"/>
    <xdr:sp macro="" textlink="">
      <xdr:nvSpPr>
        <xdr:cNvPr id="210" name="テキスト ボックス 209"/>
        <xdr:cNvSpPr txBox="1"/>
      </xdr:nvSpPr>
      <xdr:spPr>
        <a:xfrm>
          <a:off x="1955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50192</xdr:rowOff>
    </xdr:from>
    <xdr:ext cx="762000" cy="259045"/>
    <xdr:sp macro="" textlink="">
      <xdr:nvSpPr>
        <xdr:cNvPr id="212" name="テキスト ボックス 211"/>
        <xdr:cNvSpPr txBox="1"/>
      </xdr:nvSpPr>
      <xdr:spPr>
        <a:xfrm>
          <a:off x="1066800" y="1376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18909</xdr:rowOff>
    </xdr:from>
    <xdr:to>
      <xdr:col>23</xdr:col>
      <xdr:colOff>184150</xdr:colOff>
      <xdr:row>84</xdr:row>
      <xdr:rowOff>120509</xdr:rowOff>
    </xdr:to>
    <xdr:sp macro="" textlink="">
      <xdr:nvSpPr>
        <xdr:cNvPr id="218" name="楕円 217"/>
        <xdr:cNvSpPr/>
      </xdr:nvSpPr>
      <xdr:spPr>
        <a:xfrm>
          <a:off x="4902200" y="1442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162436</xdr:rowOff>
    </xdr:from>
    <xdr:ext cx="762000" cy="259045"/>
    <xdr:sp macro="" textlink="">
      <xdr:nvSpPr>
        <xdr:cNvPr id="219" name="人件費・物件費等の状況該当値テキスト"/>
        <xdr:cNvSpPr txBox="1"/>
      </xdr:nvSpPr>
      <xdr:spPr>
        <a:xfrm>
          <a:off x="5041900" y="1439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136981</xdr:rowOff>
    </xdr:from>
    <xdr:to>
      <xdr:col>19</xdr:col>
      <xdr:colOff>184150</xdr:colOff>
      <xdr:row>84</xdr:row>
      <xdr:rowOff>67131</xdr:rowOff>
    </xdr:to>
    <xdr:sp macro="" textlink="">
      <xdr:nvSpPr>
        <xdr:cNvPr id="220" name="楕円 219"/>
        <xdr:cNvSpPr/>
      </xdr:nvSpPr>
      <xdr:spPr>
        <a:xfrm>
          <a:off x="4064000" y="143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51908</xdr:rowOff>
    </xdr:from>
    <xdr:ext cx="736600" cy="259045"/>
    <xdr:sp macro="" textlink="">
      <xdr:nvSpPr>
        <xdr:cNvPr id="221" name="テキスト ボックス 220"/>
        <xdr:cNvSpPr txBox="1"/>
      </xdr:nvSpPr>
      <xdr:spPr>
        <a:xfrm>
          <a:off x="3733800" y="14453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111851</xdr:rowOff>
    </xdr:from>
    <xdr:to>
      <xdr:col>15</xdr:col>
      <xdr:colOff>133350</xdr:colOff>
      <xdr:row>84</xdr:row>
      <xdr:rowOff>42001</xdr:rowOff>
    </xdr:to>
    <xdr:sp macro="" textlink="">
      <xdr:nvSpPr>
        <xdr:cNvPr id="222" name="楕円 221"/>
        <xdr:cNvSpPr/>
      </xdr:nvSpPr>
      <xdr:spPr>
        <a:xfrm>
          <a:off x="3175000" y="143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26778</xdr:rowOff>
    </xdr:from>
    <xdr:ext cx="762000" cy="259045"/>
    <xdr:sp macro="" textlink="">
      <xdr:nvSpPr>
        <xdr:cNvPr id="223" name="テキスト ボックス 222"/>
        <xdr:cNvSpPr txBox="1"/>
      </xdr:nvSpPr>
      <xdr:spPr>
        <a:xfrm>
          <a:off x="2844800" y="1442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92391</xdr:rowOff>
    </xdr:from>
    <xdr:to>
      <xdr:col>11</xdr:col>
      <xdr:colOff>82550</xdr:colOff>
      <xdr:row>84</xdr:row>
      <xdr:rowOff>22541</xdr:rowOff>
    </xdr:to>
    <xdr:sp macro="" textlink="">
      <xdr:nvSpPr>
        <xdr:cNvPr id="224" name="楕円 223"/>
        <xdr:cNvSpPr/>
      </xdr:nvSpPr>
      <xdr:spPr>
        <a:xfrm>
          <a:off x="2286000" y="14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7318</xdr:rowOff>
    </xdr:from>
    <xdr:ext cx="762000" cy="259045"/>
    <xdr:sp macro="" textlink="">
      <xdr:nvSpPr>
        <xdr:cNvPr id="225" name="テキスト ボックス 224"/>
        <xdr:cNvSpPr txBox="1"/>
      </xdr:nvSpPr>
      <xdr:spPr>
        <a:xfrm>
          <a:off x="1955800" y="1440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28843</xdr:rowOff>
    </xdr:from>
    <xdr:to>
      <xdr:col>7</xdr:col>
      <xdr:colOff>31750</xdr:colOff>
      <xdr:row>83</xdr:row>
      <xdr:rowOff>130443</xdr:rowOff>
    </xdr:to>
    <xdr:sp macro="" textlink="">
      <xdr:nvSpPr>
        <xdr:cNvPr id="226" name="楕円 225"/>
        <xdr:cNvSpPr/>
      </xdr:nvSpPr>
      <xdr:spPr>
        <a:xfrm>
          <a:off x="1397000" y="142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115220</xdr:rowOff>
    </xdr:from>
    <xdr:ext cx="762000" cy="259045"/>
    <xdr:sp macro="" textlink="">
      <xdr:nvSpPr>
        <xdr:cNvPr id="227" name="テキスト ボックス 226"/>
        <xdr:cNvSpPr txBox="1"/>
      </xdr:nvSpPr>
      <xdr:spPr>
        <a:xfrm>
          <a:off x="1066800" y="1434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本市の給与水準は類似団体、全国市平均共に下回っており、前年度と同水準を維持しています。平成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日の中核市移行に伴い、総人件費については増加が見込まれますが、引き続き給与の適正化に努めます。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82</xdr:row>
      <xdr:rowOff>143934</xdr:rowOff>
    </xdr:to>
    <xdr:cxnSp macro="">
      <xdr:nvCxnSpPr>
        <xdr:cNvPr id="261" name="直線コネクタ 260"/>
        <xdr:cNvCxnSpPr/>
      </xdr:nvCxnSpPr>
      <xdr:spPr>
        <a:xfrm>
          <a:off x="16179800" y="14202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12700</xdr:rowOff>
    </xdr:to>
    <xdr:cxnSp macro="">
      <xdr:nvCxnSpPr>
        <xdr:cNvPr id="264" name="直線コネクタ 263"/>
        <xdr:cNvCxnSpPr/>
      </xdr:nvCxnSpPr>
      <xdr:spPr>
        <a:xfrm flipV="1">
          <a:off x="15290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12700</xdr:rowOff>
    </xdr:to>
    <xdr:cxnSp macro="">
      <xdr:nvCxnSpPr>
        <xdr:cNvPr id="267" name="直線コネクタ 266"/>
        <xdr:cNvCxnSpPr/>
      </xdr:nvCxnSpPr>
      <xdr:spPr>
        <a:xfrm>
          <a:off x="14401800" y="1424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12700</xdr:rowOff>
    </xdr:to>
    <xdr:cxnSp macro="">
      <xdr:nvCxnSpPr>
        <xdr:cNvPr id="270" name="直線コネクタ 269"/>
        <xdr:cNvCxnSpPr/>
      </xdr:nvCxnSpPr>
      <xdr:spPr>
        <a:xfrm>
          <a:off x="13512800" y="141224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74" name="テキスト ボックス 273"/>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80" name="楕円 279"/>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81"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82" name="楕円 281"/>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83" name="テキスト ボックス 28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4" name="楕円 283"/>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5" name="テキスト ボックス 284"/>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6" name="楕円 285"/>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7" name="テキスト ボックス 286"/>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8" name="楕円 287"/>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9" name="テキスト ボックス 288"/>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ポイント増加していますが、類似団体の平均とほぼ同水準で推移しています。これは、これまで第一次、第二次鳥取市定員適正化計画（</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）及び鳥取市定員管理方針（</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H32</a:t>
          </a:r>
          <a:r>
            <a:rPr kumimoji="1" lang="ja-JP" altLang="en-US" sz="1300">
              <a:latin typeface="ＭＳ Ｐゴシック" panose="020B0600070205080204" pitchFamily="50" charset="-128"/>
              <a:ea typeface="ＭＳ Ｐゴシック" panose="020B0600070205080204" pitchFamily="50" charset="-128"/>
            </a:rPr>
            <a:t>）に基づき、職員数の適正化を進めたためです。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日の中核市移行に伴い、職員数の増加が見込まれますが、引き続き適正な定員の管理を行います。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72027</xdr:rowOff>
    </xdr:from>
    <xdr:to>
      <xdr:col>81</xdr:col>
      <xdr:colOff>44450</xdr:colOff>
      <xdr:row>62</xdr:row>
      <xdr:rowOff>82369</xdr:rowOff>
    </xdr:to>
    <xdr:cxnSp macro="">
      <xdr:nvCxnSpPr>
        <xdr:cNvPr id="326" name="直線コネクタ 325"/>
        <xdr:cNvCxnSpPr/>
      </xdr:nvCxnSpPr>
      <xdr:spPr>
        <a:xfrm>
          <a:off x="16179800" y="10701927"/>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30662</xdr:rowOff>
    </xdr:from>
    <xdr:to>
      <xdr:col>77</xdr:col>
      <xdr:colOff>44450</xdr:colOff>
      <xdr:row>62</xdr:row>
      <xdr:rowOff>72027</xdr:rowOff>
    </xdr:to>
    <xdr:cxnSp macro="">
      <xdr:nvCxnSpPr>
        <xdr:cNvPr id="329" name="直線コネクタ 328"/>
        <xdr:cNvCxnSpPr/>
      </xdr:nvCxnSpPr>
      <xdr:spPr>
        <a:xfrm>
          <a:off x="15290800" y="1066056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30662</xdr:rowOff>
    </xdr:from>
    <xdr:to>
      <xdr:col>72</xdr:col>
      <xdr:colOff>203200</xdr:colOff>
      <xdr:row>62</xdr:row>
      <xdr:rowOff>78922</xdr:rowOff>
    </xdr:to>
    <xdr:cxnSp macro="">
      <xdr:nvCxnSpPr>
        <xdr:cNvPr id="332" name="直線コネクタ 331"/>
        <xdr:cNvCxnSpPr/>
      </xdr:nvCxnSpPr>
      <xdr:spPr>
        <a:xfrm flipV="1">
          <a:off x="14401800" y="106605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34" name="テキスト ボックス 333"/>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78922</xdr:rowOff>
    </xdr:from>
    <xdr:to>
      <xdr:col>68</xdr:col>
      <xdr:colOff>152400</xdr:colOff>
      <xdr:row>63</xdr:row>
      <xdr:rowOff>7438</xdr:rowOff>
    </xdr:to>
    <xdr:cxnSp macro="">
      <xdr:nvCxnSpPr>
        <xdr:cNvPr id="335" name="直線コネクタ 334"/>
        <xdr:cNvCxnSpPr/>
      </xdr:nvCxnSpPr>
      <xdr:spPr>
        <a:xfrm flipV="1">
          <a:off x="13512800" y="10708822"/>
          <a:ext cx="8890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9" name="テキスト ボックス 338"/>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45" name="楕円 344"/>
        <xdr:cNvSpPr/>
      </xdr:nvSpPr>
      <xdr:spPr>
        <a:xfrm>
          <a:off x="16967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3646</xdr:rowOff>
    </xdr:from>
    <xdr:ext cx="762000" cy="259045"/>
    <xdr:sp macro="" textlink="">
      <xdr:nvSpPr>
        <xdr:cNvPr id="346" name="定員管理の状況該当値テキスト"/>
        <xdr:cNvSpPr txBox="1"/>
      </xdr:nvSpPr>
      <xdr:spPr>
        <a:xfrm>
          <a:off x="17106900" y="106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21227</xdr:rowOff>
    </xdr:from>
    <xdr:to>
      <xdr:col>77</xdr:col>
      <xdr:colOff>95250</xdr:colOff>
      <xdr:row>62</xdr:row>
      <xdr:rowOff>122827</xdr:rowOff>
    </xdr:to>
    <xdr:sp macro="" textlink="">
      <xdr:nvSpPr>
        <xdr:cNvPr id="347" name="楕円 346"/>
        <xdr:cNvSpPr/>
      </xdr:nvSpPr>
      <xdr:spPr>
        <a:xfrm>
          <a:off x="16129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107604</xdr:rowOff>
    </xdr:from>
    <xdr:ext cx="736600" cy="259045"/>
    <xdr:sp macro="" textlink="">
      <xdr:nvSpPr>
        <xdr:cNvPr id="348" name="テキスト ボックス 347"/>
        <xdr:cNvSpPr txBox="1"/>
      </xdr:nvSpPr>
      <xdr:spPr>
        <a:xfrm>
          <a:off x="15798800" y="1073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151312</xdr:rowOff>
    </xdr:from>
    <xdr:to>
      <xdr:col>73</xdr:col>
      <xdr:colOff>44450</xdr:colOff>
      <xdr:row>62</xdr:row>
      <xdr:rowOff>81462</xdr:rowOff>
    </xdr:to>
    <xdr:sp macro="" textlink="">
      <xdr:nvSpPr>
        <xdr:cNvPr id="349" name="楕円 348"/>
        <xdr:cNvSpPr/>
      </xdr:nvSpPr>
      <xdr:spPr>
        <a:xfrm>
          <a:off x="15240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91639</xdr:rowOff>
    </xdr:from>
    <xdr:ext cx="762000" cy="259045"/>
    <xdr:sp macro="" textlink="">
      <xdr:nvSpPr>
        <xdr:cNvPr id="350" name="テキスト ボックス 349"/>
        <xdr:cNvSpPr txBox="1"/>
      </xdr:nvSpPr>
      <xdr:spPr>
        <a:xfrm>
          <a:off x="14909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28122</xdr:rowOff>
    </xdr:from>
    <xdr:to>
      <xdr:col>68</xdr:col>
      <xdr:colOff>203200</xdr:colOff>
      <xdr:row>62</xdr:row>
      <xdr:rowOff>129722</xdr:rowOff>
    </xdr:to>
    <xdr:sp macro="" textlink="">
      <xdr:nvSpPr>
        <xdr:cNvPr id="351" name="楕円 350"/>
        <xdr:cNvSpPr/>
      </xdr:nvSpPr>
      <xdr:spPr>
        <a:xfrm>
          <a:off x="14351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114499</xdr:rowOff>
    </xdr:from>
    <xdr:ext cx="762000" cy="259045"/>
    <xdr:sp macro="" textlink="">
      <xdr:nvSpPr>
        <xdr:cNvPr id="352" name="テキスト ボックス 351"/>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128088</xdr:rowOff>
    </xdr:from>
    <xdr:to>
      <xdr:col>64</xdr:col>
      <xdr:colOff>152400</xdr:colOff>
      <xdr:row>63</xdr:row>
      <xdr:rowOff>58238</xdr:rowOff>
    </xdr:to>
    <xdr:sp macro="" textlink="">
      <xdr:nvSpPr>
        <xdr:cNvPr id="353" name="楕円 352"/>
        <xdr:cNvSpPr/>
      </xdr:nvSpPr>
      <xdr:spPr>
        <a:xfrm>
          <a:off x="13462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43015</xdr:rowOff>
    </xdr:from>
    <xdr:ext cx="762000" cy="259045"/>
    <xdr:sp macro="" textlink="">
      <xdr:nvSpPr>
        <xdr:cNvPr id="354" name="テキスト ボックス 353"/>
        <xdr:cNvSpPr txBox="1"/>
      </xdr:nvSpPr>
      <xdr:spPr>
        <a:xfrm>
          <a:off x="13131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ポイント上回っておりますが、前年度と比較して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ポイント減少しました。戦略的な市債発行の抑制やふるさと融資返済金の増加などにより、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年連続の改善となっています。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今後、新市庁舎整備などの大型事業の推進により市債発行額の増加が見込まれますが、交付税算入率が高く有利な市債の活用を行い、持続可能な財政基盤の確立に努めます。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43</xdr:row>
      <xdr:rowOff>127423</xdr:rowOff>
    </xdr:to>
    <xdr:cxnSp macro="">
      <xdr:nvCxnSpPr>
        <xdr:cNvPr id="387" name="直線コネクタ 386"/>
        <xdr:cNvCxnSpPr/>
      </xdr:nvCxnSpPr>
      <xdr:spPr>
        <a:xfrm flipV="1">
          <a:off x="16179800" y="74836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127423</xdr:rowOff>
    </xdr:from>
    <xdr:to>
      <xdr:col>77</xdr:col>
      <xdr:colOff>44450</xdr:colOff>
      <xdr:row>44</xdr:row>
      <xdr:rowOff>12277</xdr:rowOff>
    </xdr:to>
    <xdr:cxnSp macro="">
      <xdr:nvCxnSpPr>
        <xdr:cNvPr id="390" name="直線コネクタ 389"/>
        <xdr:cNvCxnSpPr/>
      </xdr:nvCxnSpPr>
      <xdr:spPr>
        <a:xfrm flipV="1">
          <a:off x="15290800" y="74997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12277</xdr:rowOff>
    </xdr:from>
    <xdr:to>
      <xdr:col>72</xdr:col>
      <xdr:colOff>203200</xdr:colOff>
      <xdr:row>44</xdr:row>
      <xdr:rowOff>76623</xdr:rowOff>
    </xdr:to>
    <xdr:cxnSp macro="">
      <xdr:nvCxnSpPr>
        <xdr:cNvPr id="393" name="直線コネクタ 392"/>
        <xdr:cNvCxnSpPr/>
      </xdr:nvCxnSpPr>
      <xdr:spPr>
        <a:xfrm flipV="1">
          <a:off x="14401800" y="75560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5" name="テキスト ボックス 39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76623</xdr:rowOff>
    </xdr:from>
    <xdr:to>
      <xdr:col>68</xdr:col>
      <xdr:colOff>152400</xdr:colOff>
      <xdr:row>45</xdr:row>
      <xdr:rowOff>17780</xdr:rowOff>
    </xdr:to>
    <xdr:cxnSp macro="">
      <xdr:nvCxnSpPr>
        <xdr:cNvPr id="396" name="直線コネクタ 395"/>
        <xdr:cNvCxnSpPr/>
      </xdr:nvCxnSpPr>
      <xdr:spPr>
        <a:xfrm flipV="1">
          <a:off x="13512800" y="76204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8" name="テキスト ボックス 397"/>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0" name="テキスト ボックス 39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406" name="楕円 405"/>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32614</xdr:rowOff>
    </xdr:from>
    <xdr:ext cx="762000" cy="259045"/>
    <xdr:sp macro="" textlink="">
      <xdr:nvSpPr>
        <xdr:cNvPr id="407" name="公債費負担の状況該当値テキスト"/>
        <xdr:cNvSpPr txBox="1"/>
      </xdr:nvSpPr>
      <xdr:spPr>
        <a:xfrm>
          <a:off x="17106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76623</xdr:rowOff>
    </xdr:from>
    <xdr:to>
      <xdr:col>77</xdr:col>
      <xdr:colOff>95250</xdr:colOff>
      <xdr:row>44</xdr:row>
      <xdr:rowOff>6773</xdr:rowOff>
    </xdr:to>
    <xdr:sp macro="" textlink="">
      <xdr:nvSpPr>
        <xdr:cNvPr id="408" name="楕円 407"/>
        <xdr:cNvSpPr/>
      </xdr:nvSpPr>
      <xdr:spPr>
        <a:xfrm>
          <a:off x="16129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163000</xdr:rowOff>
    </xdr:from>
    <xdr:ext cx="736600" cy="259045"/>
    <xdr:sp macro="" textlink="">
      <xdr:nvSpPr>
        <xdr:cNvPr id="409" name="テキスト ボックス 408"/>
        <xdr:cNvSpPr txBox="1"/>
      </xdr:nvSpPr>
      <xdr:spPr>
        <a:xfrm>
          <a:off x="15798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132927</xdr:rowOff>
    </xdr:from>
    <xdr:to>
      <xdr:col>73</xdr:col>
      <xdr:colOff>44450</xdr:colOff>
      <xdr:row>44</xdr:row>
      <xdr:rowOff>63077</xdr:rowOff>
    </xdr:to>
    <xdr:sp macro="" textlink="">
      <xdr:nvSpPr>
        <xdr:cNvPr id="410" name="楕円 409"/>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47854</xdr:rowOff>
    </xdr:from>
    <xdr:ext cx="762000" cy="259045"/>
    <xdr:sp macro="" textlink="">
      <xdr:nvSpPr>
        <xdr:cNvPr id="411" name="テキスト ボックス 410"/>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25823</xdr:rowOff>
    </xdr:from>
    <xdr:to>
      <xdr:col>68</xdr:col>
      <xdr:colOff>203200</xdr:colOff>
      <xdr:row>44</xdr:row>
      <xdr:rowOff>127423</xdr:rowOff>
    </xdr:to>
    <xdr:sp macro="" textlink="">
      <xdr:nvSpPr>
        <xdr:cNvPr id="412" name="楕円 411"/>
        <xdr:cNvSpPr/>
      </xdr:nvSpPr>
      <xdr:spPr>
        <a:xfrm>
          <a:off x="14351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112200</xdr:rowOff>
    </xdr:from>
    <xdr:ext cx="762000" cy="259045"/>
    <xdr:sp macro="" textlink="">
      <xdr:nvSpPr>
        <xdr:cNvPr id="413" name="テキスト ボックス 412"/>
        <xdr:cNvSpPr txBox="1"/>
      </xdr:nvSpPr>
      <xdr:spPr>
        <a:xfrm>
          <a:off x="14020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138430</xdr:rowOff>
    </xdr:from>
    <xdr:to>
      <xdr:col>64</xdr:col>
      <xdr:colOff>152400</xdr:colOff>
      <xdr:row>45</xdr:row>
      <xdr:rowOff>68580</xdr:rowOff>
    </xdr:to>
    <xdr:sp macro="" textlink="">
      <xdr:nvSpPr>
        <xdr:cNvPr id="414" name="楕円 413"/>
        <xdr:cNvSpPr/>
      </xdr:nvSpPr>
      <xdr:spPr>
        <a:xfrm>
          <a:off x="13462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53357</xdr:rowOff>
    </xdr:from>
    <xdr:ext cx="762000" cy="259045"/>
    <xdr:sp macro="" textlink="">
      <xdr:nvSpPr>
        <xdr:cNvPr id="415" name="テキスト ボックス 414"/>
        <xdr:cNvSpPr txBox="1"/>
      </xdr:nvSpPr>
      <xdr:spPr>
        <a:xfrm>
          <a:off x="13131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38.7</a:t>
          </a:r>
          <a:r>
            <a:rPr kumimoji="1" lang="ja-JP" altLang="en-US" sz="1300">
              <a:latin typeface="ＭＳ Ｐゴシック" panose="020B0600070205080204" pitchFamily="50" charset="-128"/>
              <a:ea typeface="ＭＳ Ｐゴシック" panose="020B0600070205080204" pitchFamily="50" charset="-128"/>
            </a:rPr>
            <a:t>ポイント上回っておりますが、前年度と比較して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ました。新市庁舎整備やふるさと融資等による市債発行の増により市債残高は増加しましたが、公営企業債償還のために繰り出す見込額が減少したことやふるさと融資返済金をはじめとする充当可能特定財源見込額が増加したことなど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年連続の改善となっています。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今後、新市庁舎整備などの大型事業の推進により市債発行額の増加が見込まれますが、交付税算入率が高く有利な市債や国県補助金などの有利な財源を活用するとともに、行財政改革の取り組みを進めます。</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34078</xdr:rowOff>
    </xdr:from>
    <xdr:to>
      <xdr:col>81</xdr:col>
      <xdr:colOff>44450</xdr:colOff>
      <xdr:row>19</xdr:row>
      <xdr:rowOff>79657</xdr:rowOff>
    </xdr:to>
    <xdr:cxnSp macro="">
      <xdr:nvCxnSpPr>
        <xdr:cNvPr id="449" name="直線コネクタ 448"/>
        <xdr:cNvCxnSpPr/>
      </xdr:nvCxnSpPr>
      <xdr:spPr>
        <a:xfrm flipV="1">
          <a:off x="16179800" y="3291628"/>
          <a:ext cx="8382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79657</xdr:rowOff>
    </xdr:from>
    <xdr:to>
      <xdr:col>77</xdr:col>
      <xdr:colOff>44450</xdr:colOff>
      <xdr:row>19</xdr:row>
      <xdr:rowOff>164112</xdr:rowOff>
    </xdr:to>
    <xdr:cxnSp macro="">
      <xdr:nvCxnSpPr>
        <xdr:cNvPr id="452" name="直線コネクタ 451"/>
        <xdr:cNvCxnSpPr/>
      </xdr:nvCxnSpPr>
      <xdr:spPr>
        <a:xfrm flipV="1">
          <a:off x="15290800" y="333720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164112</xdr:rowOff>
    </xdr:from>
    <xdr:to>
      <xdr:col>72</xdr:col>
      <xdr:colOff>203200</xdr:colOff>
      <xdr:row>20</xdr:row>
      <xdr:rowOff>111972</xdr:rowOff>
    </xdr:to>
    <xdr:cxnSp macro="">
      <xdr:nvCxnSpPr>
        <xdr:cNvPr id="455" name="直線コネクタ 454"/>
        <xdr:cNvCxnSpPr/>
      </xdr:nvCxnSpPr>
      <xdr:spPr>
        <a:xfrm flipV="1">
          <a:off x="14401800" y="3421662"/>
          <a:ext cx="889000" cy="11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111972</xdr:rowOff>
    </xdr:from>
    <xdr:to>
      <xdr:col>68</xdr:col>
      <xdr:colOff>152400</xdr:colOff>
      <xdr:row>21</xdr:row>
      <xdr:rowOff>106750</xdr:rowOff>
    </xdr:to>
    <xdr:cxnSp macro="">
      <xdr:nvCxnSpPr>
        <xdr:cNvPr id="458" name="直線コネクタ 457"/>
        <xdr:cNvCxnSpPr/>
      </xdr:nvCxnSpPr>
      <xdr:spPr>
        <a:xfrm flipV="1">
          <a:off x="13512800" y="3540972"/>
          <a:ext cx="889000" cy="16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60" name="テキスト ボックス 459"/>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62" name="テキスト ボックス 461"/>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154728</xdr:rowOff>
    </xdr:from>
    <xdr:to>
      <xdr:col>81</xdr:col>
      <xdr:colOff>95250</xdr:colOff>
      <xdr:row>19</xdr:row>
      <xdr:rowOff>84879</xdr:rowOff>
    </xdr:to>
    <xdr:sp macro="" textlink="">
      <xdr:nvSpPr>
        <xdr:cNvPr id="468" name="楕円 467"/>
        <xdr:cNvSpPr/>
      </xdr:nvSpPr>
      <xdr:spPr>
        <a:xfrm>
          <a:off x="16967200" y="3240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126805</xdr:rowOff>
    </xdr:from>
    <xdr:ext cx="762000" cy="259045"/>
    <xdr:sp macro="" textlink="">
      <xdr:nvSpPr>
        <xdr:cNvPr id="469" name="将来負担の状況該当値テキスト"/>
        <xdr:cNvSpPr txBox="1"/>
      </xdr:nvSpPr>
      <xdr:spPr>
        <a:xfrm>
          <a:off x="17106900" y="321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28857</xdr:rowOff>
    </xdr:from>
    <xdr:to>
      <xdr:col>77</xdr:col>
      <xdr:colOff>95250</xdr:colOff>
      <xdr:row>19</xdr:row>
      <xdr:rowOff>130457</xdr:rowOff>
    </xdr:to>
    <xdr:sp macro="" textlink="">
      <xdr:nvSpPr>
        <xdr:cNvPr id="470" name="楕円 469"/>
        <xdr:cNvSpPr/>
      </xdr:nvSpPr>
      <xdr:spPr>
        <a:xfrm>
          <a:off x="16129000" y="32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115234</xdr:rowOff>
    </xdr:from>
    <xdr:ext cx="736600" cy="259045"/>
    <xdr:sp macro="" textlink="">
      <xdr:nvSpPr>
        <xdr:cNvPr id="471" name="テキスト ボックス 470"/>
        <xdr:cNvSpPr txBox="1"/>
      </xdr:nvSpPr>
      <xdr:spPr>
        <a:xfrm>
          <a:off x="15798800" y="3372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113312</xdr:rowOff>
    </xdr:from>
    <xdr:to>
      <xdr:col>73</xdr:col>
      <xdr:colOff>44450</xdr:colOff>
      <xdr:row>20</xdr:row>
      <xdr:rowOff>43462</xdr:rowOff>
    </xdr:to>
    <xdr:sp macro="" textlink="">
      <xdr:nvSpPr>
        <xdr:cNvPr id="472" name="楕円 471"/>
        <xdr:cNvSpPr/>
      </xdr:nvSpPr>
      <xdr:spPr>
        <a:xfrm>
          <a:off x="15240000" y="337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28239</xdr:rowOff>
    </xdr:from>
    <xdr:ext cx="762000" cy="259045"/>
    <xdr:sp macro="" textlink="">
      <xdr:nvSpPr>
        <xdr:cNvPr id="473" name="テキスト ボックス 472"/>
        <xdr:cNvSpPr txBox="1"/>
      </xdr:nvSpPr>
      <xdr:spPr>
        <a:xfrm>
          <a:off x="14909800" y="345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61172</xdr:rowOff>
    </xdr:from>
    <xdr:to>
      <xdr:col>68</xdr:col>
      <xdr:colOff>203200</xdr:colOff>
      <xdr:row>20</xdr:row>
      <xdr:rowOff>162772</xdr:rowOff>
    </xdr:to>
    <xdr:sp macro="" textlink="">
      <xdr:nvSpPr>
        <xdr:cNvPr id="474" name="楕円 473"/>
        <xdr:cNvSpPr/>
      </xdr:nvSpPr>
      <xdr:spPr>
        <a:xfrm>
          <a:off x="14351000" y="34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147549</xdr:rowOff>
    </xdr:from>
    <xdr:ext cx="762000" cy="259045"/>
    <xdr:sp macro="" textlink="">
      <xdr:nvSpPr>
        <xdr:cNvPr id="475" name="テキスト ボックス 474"/>
        <xdr:cNvSpPr txBox="1"/>
      </xdr:nvSpPr>
      <xdr:spPr>
        <a:xfrm>
          <a:off x="14020800" y="357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55950</xdr:rowOff>
    </xdr:from>
    <xdr:to>
      <xdr:col>64</xdr:col>
      <xdr:colOff>152400</xdr:colOff>
      <xdr:row>21</xdr:row>
      <xdr:rowOff>157550</xdr:rowOff>
    </xdr:to>
    <xdr:sp macro="" textlink="">
      <xdr:nvSpPr>
        <xdr:cNvPr id="476" name="楕円 475"/>
        <xdr:cNvSpPr/>
      </xdr:nvSpPr>
      <xdr:spPr>
        <a:xfrm>
          <a:off x="13462000" y="36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142327</xdr:rowOff>
    </xdr:from>
    <xdr:ext cx="762000" cy="259045"/>
    <xdr:sp macro="" textlink="">
      <xdr:nvSpPr>
        <xdr:cNvPr id="477" name="テキスト ボックス 476"/>
        <xdr:cNvSpPr txBox="1"/>
      </xdr:nvSpPr>
      <xdr:spPr>
        <a:xfrm>
          <a:off x="13131800" y="37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189,799
188,465
765.31
102,870,076
100,736,674
2,015,966
50,211,523
101,278,427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退職金の減などで人件費が減少したことにより、前年度と比較して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ポイント減少し、依然として類似団体の平均値を下回る水準で推移しています。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日の中核市移行に伴い、職員数の増加が見込まれますが、引き続き適正な定員管理を行い、人件費の適正化に努めます。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77470</xdr:rowOff>
    </xdr:to>
    <xdr:cxnSp macro="">
      <xdr:nvCxnSpPr>
        <xdr:cNvPr id="66" name="直線コネクタ 65"/>
        <xdr:cNvCxnSpPr/>
      </xdr:nvCxnSpPr>
      <xdr:spPr>
        <a:xfrm flipV="1">
          <a:off x="3987800" y="6017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77470</xdr:rowOff>
    </xdr:to>
    <xdr:cxnSp macro="">
      <xdr:nvCxnSpPr>
        <xdr:cNvPr id="69" name="直線コネクタ 68"/>
        <xdr:cNvCxnSpPr/>
      </xdr:nvCxnSpPr>
      <xdr:spPr>
        <a:xfrm>
          <a:off x="3098800" y="599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71" name="テキスト ボックス 70"/>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8890</xdr:rowOff>
    </xdr:to>
    <xdr:cxnSp macro="">
      <xdr:nvCxnSpPr>
        <xdr:cNvPr id="72" name="直線コネクタ 71"/>
        <xdr:cNvCxnSpPr/>
      </xdr:nvCxnSpPr>
      <xdr:spPr>
        <a:xfrm flipV="1">
          <a:off x="2209800" y="599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35</xdr:row>
      <xdr:rowOff>8890</xdr:rowOff>
    </xdr:to>
    <xdr:cxnSp macro="">
      <xdr:nvCxnSpPr>
        <xdr:cNvPr id="75" name="直線コネクタ 74"/>
        <xdr:cNvCxnSpPr/>
      </xdr:nvCxnSpPr>
      <xdr:spPr>
        <a:xfrm>
          <a:off x="1320800" y="594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ポイント下回っておりますが、前年度と比較して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ポイント増加しました。これは、受入児童の増による放課後児童クラブ運営費の増加やセキュリティ強化によるシステム保守料の増加などによるものです。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日の中核市移行に伴い、経費の増加が見込まれますが、経常経費の抑制に努めます。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64407</xdr:rowOff>
    </xdr:to>
    <xdr:cxnSp macro="">
      <xdr:nvCxnSpPr>
        <xdr:cNvPr id="129" name="直線コネクタ 128"/>
        <xdr:cNvCxnSpPr/>
      </xdr:nvCxnSpPr>
      <xdr:spPr>
        <a:xfrm>
          <a:off x="15671800" y="2614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148771</xdr:rowOff>
    </xdr:from>
    <xdr:to>
      <xdr:col>78</xdr:col>
      <xdr:colOff>69850</xdr:colOff>
      <xdr:row>15</xdr:row>
      <xdr:rowOff>42636</xdr:rowOff>
    </xdr:to>
    <xdr:cxnSp macro="">
      <xdr:nvCxnSpPr>
        <xdr:cNvPr id="132" name="直線コネクタ 131"/>
        <xdr:cNvCxnSpPr/>
      </xdr:nvCxnSpPr>
      <xdr:spPr>
        <a:xfrm>
          <a:off x="14782800" y="254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14</xdr:row>
      <xdr:rowOff>170543</xdr:rowOff>
    </xdr:to>
    <xdr:cxnSp macro="">
      <xdr:nvCxnSpPr>
        <xdr:cNvPr id="135" name="直線コネクタ 134"/>
        <xdr:cNvCxnSpPr/>
      </xdr:nvCxnSpPr>
      <xdr:spPr>
        <a:xfrm flipV="1">
          <a:off x="13893800" y="2549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14</xdr:row>
      <xdr:rowOff>170543</xdr:rowOff>
    </xdr:to>
    <xdr:cxnSp macro="">
      <xdr:nvCxnSpPr>
        <xdr:cNvPr id="138" name="直線コネクタ 137"/>
        <xdr:cNvCxnSpPr/>
      </xdr:nvCxnSpPr>
      <xdr:spPr>
        <a:xfrm>
          <a:off x="13004800" y="255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97971</xdr:rowOff>
    </xdr:from>
    <xdr:to>
      <xdr:col>74</xdr:col>
      <xdr:colOff>31750</xdr:colOff>
      <xdr:row>15</xdr:row>
      <xdr:rowOff>28121</xdr:rowOff>
    </xdr:to>
    <xdr:sp macro="" textlink="">
      <xdr:nvSpPr>
        <xdr:cNvPr id="152" name="楕円 151"/>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38298</xdr:rowOff>
    </xdr:from>
    <xdr:ext cx="762000" cy="259045"/>
    <xdr:sp macro="" textlink="">
      <xdr:nvSpPr>
        <xdr:cNvPr id="153" name="テキスト ボックス 152"/>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119743</xdr:rowOff>
    </xdr:from>
    <xdr:to>
      <xdr:col>69</xdr:col>
      <xdr:colOff>142875</xdr:colOff>
      <xdr:row>15</xdr:row>
      <xdr:rowOff>49893</xdr:rowOff>
    </xdr:to>
    <xdr:sp macro="" textlink="">
      <xdr:nvSpPr>
        <xdr:cNvPr id="154" name="楕円 153"/>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55" name="テキスト ボックス 154"/>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ポイント下回っており、前年度と比較しても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ポイント減少しました。これは、私立保育園運営費や障がい福祉サービス費は施設や利用者の増により引き続き増加していますが、景気回復基調による生活保護費受給の減少によるものです。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0</xdr:rowOff>
    </xdr:to>
    <xdr:cxnSp macro="">
      <xdr:nvCxnSpPr>
        <xdr:cNvPr id="190" name="直線コネクタ 189"/>
        <xdr:cNvCxnSpPr/>
      </xdr:nvCxnSpPr>
      <xdr:spPr>
        <a:xfrm flipV="1">
          <a:off x="3987800" y="924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54</xdr:row>
      <xdr:rowOff>0</xdr:rowOff>
    </xdr:to>
    <xdr:cxnSp macro="">
      <xdr:nvCxnSpPr>
        <xdr:cNvPr id="193" name="直線コネクタ 192"/>
        <xdr:cNvCxnSpPr/>
      </xdr:nvCxnSpPr>
      <xdr:spPr>
        <a:xfrm>
          <a:off x="3098800" y="9156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5" name="テキスト ボックス 194"/>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6350</xdr:rowOff>
    </xdr:from>
    <xdr:to>
      <xdr:col>15</xdr:col>
      <xdr:colOff>98425</xdr:colOff>
      <xdr:row>53</xdr:row>
      <xdr:rowOff>69850</xdr:rowOff>
    </xdr:to>
    <xdr:cxnSp macro="">
      <xdr:nvCxnSpPr>
        <xdr:cNvPr id="196" name="直線コネクタ 195"/>
        <xdr:cNvCxnSpPr/>
      </xdr:nvCxnSpPr>
      <xdr:spPr>
        <a:xfrm>
          <a:off x="2209800" y="909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139700</xdr:rowOff>
    </xdr:from>
    <xdr:to>
      <xdr:col>11</xdr:col>
      <xdr:colOff>9525</xdr:colOff>
      <xdr:row>53</xdr:row>
      <xdr:rowOff>6350</xdr:rowOff>
    </xdr:to>
    <xdr:cxnSp macro="">
      <xdr:nvCxnSpPr>
        <xdr:cNvPr id="199" name="直線コネクタ 198"/>
        <xdr:cNvCxnSpPr/>
      </xdr:nvCxnSpPr>
      <xdr:spPr>
        <a:xfrm>
          <a:off x="1320800" y="905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9" name="楕円 208"/>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10" name="扶助費該当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120650</xdr:rowOff>
    </xdr:from>
    <xdr:to>
      <xdr:col>20</xdr:col>
      <xdr:colOff>38100</xdr:colOff>
      <xdr:row>54</xdr:row>
      <xdr:rowOff>50800</xdr:rowOff>
    </xdr:to>
    <xdr:sp macro="" textlink="">
      <xdr:nvSpPr>
        <xdr:cNvPr id="211" name="楕円 210"/>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60977</xdr:rowOff>
    </xdr:from>
    <xdr:ext cx="736600" cy="259045"/>
    <xdr:sp macro="" textlink="">
      <xdr:nvSpPr>
        <xdr:cNvPr id="212" name="テキスト ボックス 211"/>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3" name="楕円 212"/>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4" name="テキスト ボックス 213"/>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127000</xdr:rowOff>
    </xdr:from>
    <xdr:to>
      <xdr:col>11</xdr:col>
      <xdr:colOff>60325</xdr:colOff>
      <xdr:row>53</xdr:row>
      <xdr:rowOff>57150</xdr:rowOff>
    </xdr:to>
    <xdr:sp macro="" textlink="">
      <xdr:nvSpPr>
        <xdr:cNvPr id="215" name="楕円 214"/>
        <xdr:cNvSpPr/>
      </xdr:nvSpPr>
      <xdr:spPr>
        <a:xfrm>
          <a:off x="2159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67327</xdr:rowOff>
    </xdr:from>
    <xdr:ext cx="762000" cy="259045"/>
    <xdr:sp macro="" textlink="">
      <xdr:nvSpPr>
        <xdr:cNvPr id="216" name="テキスト ボックス 215"/>
        <xdr:cNvSpPr txBox="1"/>
      </xdr:nvSpPr>
      <xdr:spPr>
        <a:xfrm>
          <a:off x="1828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88900</xdr:rowOff>
    </xdr:from>
    <xdr:to>
      <xdr:col>6</xdr:col>
      <xdr:colOff>171450</xdr:colOff>
      <xdr:row>53</xdr:row>
      <xdr:rowOff>19050</xdr:rowOff>
    </xdr:to>
    <xdr:sp macro="" textlink="">
      <xdr:nvSpPr>
        <xdr:cNvPr id="217" name="楕円 216"/>
        <xdr:cNvSpPr/>
      </xdr:nvSpPr>
      <xdr:spPr>
        <a:xfrm>
          <a:off x="1270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29227</xdr:rowOff>
    </xdr:from>
    <xdr:ext cx="762000" cy="259045"/>
    <xdr:sp macro="" textlink="">
      <xdr:nvSpPr>
        <xdr:cNvPr id="218" name="テキスト ボックス 217"/>
        <xdr:cNvSpPr txBox="1"/>
      </xdr:nvSpPr>
      <xdr:spPr>
        <a:xfrm>
          <a:off x="939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おりますが、前年度と比較すると横ばいでした。これは、前年度より維持補修費は増、繰出金は減となり、相殺されたものです。維持補修費の増は施設の老朽化に伴う修繕の増によるもので、繰出金の減は簡易水道事業（法非適）が水道事業（法適）と統合したことにより繰出金の性質が変わったことによるもので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127000</xdr:rowOff>
    </xdr:to>
    <xdr:cxnSp macro="">
      <xdr:nvCxnSpPr>
        <xdr:cNvPr id="251" name="直線コネクタ 250"/>
        <xdr:cNvCxnSpPr/>
      </xdr:nvCxnSpPr>
      <xdr:spPr>
        <a:xfrm>
          <a:off x="15671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127000</xdr:rowOff>
    </xdr:to>
    <xdr:cxnSp macro="">
      <xdr:nvCxnSpPr>
        <xdr:cNvPr id="254" name="直線コネクタ 253"/>
        <xdr:cNvCxnSpPr/>
      </xdr:nvCxnSpPr>
      <xdr:spPr>
        <a:xfrm>
          <a:off x="14782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88900</xdr:rowOff>
    </xdr:to>
    <xdr:cxnSp macro="">
      <xdr:nvCxnSpPr>
        <xdr:cNvPr id="257" name="直線コネクタ 256"/>
        <xdr:cNvCxnSpPr/>
      </xdr:nvCxnSpPr>
      <xdr:spPr>
        <a:xfrm flipV="1">
          <a:off x="13893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38100</xdr:rowOff>
    </xdr:from>
    <xdr:to>
      <xdr:col>69</xdr:col>
      <xdr:colOff>92075</xdr:colOff>
      <xdr:row>54</xdr:row>
      <xdr:rowOff>88900</xdr:rowOff>
    </xdr:to>
    <xdr:cxnSp macro="">
      <xdr:nvCxnSpPr>
        <xdr:cNvPr id="260" name="直線コネクタ 259"/>
        <xdr:cNvCxnSpPr/>
      </xdr:nvCxnSpPr>
      <xdr:spPr>
        <a:xfrm>
          <a:off x="13004800" y="929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0" name="楕円 269"/>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1"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2" name="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74" name="楕円 273"/>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75" name="テキスト ボックス 274"/>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6" name="楕円 275"/>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7" name="テキスト ボックス 276"/>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158750</xdr:rowOff>
    </xdr:from>
    <xdr:to>
      <xdr:col>65</xdr:col>
      <xdr:colOff>53975</xdr:colOff>
      <xdr:row>54</xdr:row>
      <xdr:rowOff>88900</xdr:rowOff>
    </xdr:to>
    <xdr:sp macro="" textlink="">
      <xdr:nvSpPr>
        <xdr:cNvPr id="278" name="楕円 277"/>
        <xdr:cNvSpPr/>
      </xdr:nvSpPr>
      <xdr:spPr>
        <a:xfrm>
          <a:off x="12954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99077</xdr:rowOff>
    </xdr:from>
    <xdr:ext cx="762000" cy="259045"/>
    <xdr:sp macro="" textlink="">
      <xdr:nvSpPr>
        <xdr:cNvPr id="279" name="テキスト ボックス 278"/>
        <xdr:cNvSpPr txBox="1"/>
      </xdr:nvSpPr>
      <xdr:spPr>
        <a:xfrm>
          <a:off x="12623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ポイント上回っておりますが、前年度と比較して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ポイント減少しました。これは、下水道等事業会計の市債償還のための繰出金の減少や消防職員退職金に係る広域負担金の減少などによるものです。　</a:t>
          </a:r>
        </a:p>
        <a:p>
          <a:r>
            <a:rPr kumimoji="1" lang="ja-JP" altLang="en-US" sz="1300">
              <a:latin typeface="ＭＳ Ｐゴシック" panose="020B0600070205080204" pitchFamily="50" charset="-128"/>
              <a:ea typeface="ＭＳ Ｐゴシック" panose="020B0600070205080204" pitchFamily="50" charset="-128"/>
            </a:rPr>
            <a:t>　補助金についても公平性・透明性の確保に努め、実績報告の精査及び支出効果の検証を行い、必要に応じて見直しを行っています。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17272</xdr:rowOff>
    </xdr:to>
    <xdr:cxnSp macro="">
      <xdr:nvCxnSpPr>
        <xdr:cNvPr id="310" name="直線コネクタ 309"/>
        <xdr:cNvCxnSpPr/>
      </xdr:nvCxnSpPr>
      <xdr:spPr>
        <a:xfrm flipV="1">
          <a:off x="15671800" y="65140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17272</xdr:rowOff>
    </xdr:to>
    <xdr:cxnSp macro="">
      <xdr:nvCxnSpPr>
        <xdr:cNvPr id="313" name="直線コネクタ 312"/>
        <xdr:cNvCxnSpPr/>
      </xdr:nvCxnSpPr>
      <xdr:spPr>
        <a:xfrm>
          <a:off x="14782800" y="6523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38</xdr:row>
      <xdr:rowOff>8128</xdr:rowOff>
    </xdr:to>
    <xdr:cxnSp macro="">
      <xdr:nvCxnSpPr>
        <xdr:cNvPr id="316" name="直線コネクタ 315"/>
        <xdr:cNvCxnSpPr/>
      </xdr:nvCxnSpPr>
      <xdr:spPr>
        <a:xfrm>
          <a:off x="13893800" y="6468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124714</xdr:rowOff>
    </xdr:to>
    <xdr:cxnSp macro="">
      <xdr:nvCxnSpPr>
        <xdr:cNvPr id="319" name="直線コネクタ 318"/>
        <xdr:cNvCxnSpPr/>
      </xdr:nvCxnSpPr>
      <xdr:spPr>
        <a:xfrm>
          <a:off x="13004800" y="63769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21" name="テキスト ボックス 32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3" name="テキスト ボックス 32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9" name="楕円 328"/>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30"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31" name="楕円 330"/>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32" name="テキスト ボックス 331"/>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3" name="楕円 332"/>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4" name="テキスト ボックス 333"/>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5" name="楕円 334"/>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6" name="テキスト ボックス 335"/>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7" name="楕円 336"/>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8" name="テキスト ボックス 337"/>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ポイント上回っておりますが、前年度と比較して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ポイント減少しました。これは、償還中の市債の利率見直しによる利子償還額の減少などによるものです。</a:t>
          </a:r>
        </a:p>
        <a:p>
          <a:r>
            <a:rPr kumimoji="1" lang="ja-JP" altLang="en-US" sz="1300">
              <a:latin typeface="ＭＳ Ｐゴシック" panose="020B0600070205080204" pitchFamily="50" charset="-128"/>
              <a:ea typeface="ＭＳ Ｐゴシック" panose="020B0600070205080204" pitchFamily="50" charset="-128"/>
            </a:rPr>
            <a:t>　今後、新市庁舎整備などの大型事業の推進により市債発行額の増加が見込まれますが、後世への負担を少しでも軽減できるよう、徹底した行財政改革の取り組みなどを行い、財政の健全化に努めます。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1270</xdr:rowOff>
    </xdr:to>
    <xdr:cxnSp macro="">
      <xdr:nvCxnSpPr>
        <xdr:cNvPr id="371" name="直線コネクタ 370"/>
        <xdr:cNvCxnSpPr/>
      </xdr:nvCxnSpPr>
      <xdr:spPr>
        <a:xfrm flipV="1">
          <a:off x="3987800" y="135153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24130</xdr:rowOff>
    </xdr:to>
    <xdr:cxnSp macro="">
      <xdr:nvCxnSpPr>
        <xdr:cNvPr id="374" name="直線コネクタ 373"/>
        <xdr:cNvCxnSpPr/>
      </xdr:nvCxnSpPr>
      <xdr:spPr>
        <a:xfrm flipV="1">
          <a:off x="3098800" y="1354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130811</xdr:rowOff>
    </xdr:to>
    <xdr:cxnSp macro="">
      <xdr:nvCxnSpPr>
        <xdr:cNvPr id="377" name="直線コネクタ 376"/>
        <xdr:cNvCxnSpPr/>
      </xdr:nvCxnSpPr>
      <xdr:spPr>
        <a:xfrm flipV="1">
          <a:off x="2209800" y="135686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130811</xdr:rowOff>
    </xdr:from>
    <xdr:to>
      <xdr:col>11</xdr:col>
      <xdr:colOff>9525</xdr:colOff>
      <xdr:row>79</xdr:row>
      <xdr:rowOff>153670</xdr:rowOff>
    </xdr:to>
    <xdr:cxnSp macro="">
      <xdr:nvCxnSpPr>
        <xdr:cNvPr id="380" name="直線コネクタ 379"/>
        <xdr:cNvCxnSpPr/>
      </xdr:nvCxnSpPr>
      <xdr:spPr>
        <a:xfrm flipV="1">
          <a:off x="1320800" y="13675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4" name="テキスト ボックス 383"/>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90" name="楕円 389"/>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1"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2" name="楕円 391"/>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3" name="テキスト ボックス 392"/>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94" name="楕円 393"/>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95" name="テキスト ボックス 394"/>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80011</xdr:rowOff>
    </xdr:from>
    <xdr:to>
      <xdr:col>11</xdr:col>
      <xdr:colOff>60325</xdr:colOff>
      <xdr:row>80</xdr:row>
      <xdr:rowOff>10161</xdr:rowOff>
    </xdr:to>
    <xdr:sp macro="" textlink="">
      <xdr:nvSpPr>
        <xdr:cNvPr id="396" name="楕円 395"/>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166388</xdr:rowOff>
    </xdr:from>
    <xdr:ext cx="762000" cy="259045"/>
    <xdr:sp macro="" textlink="">
      <xdr:nvSpPr>
        <xdr:cNvPr id="397" name="テキスト ボックス 396"/>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102870</xdr:rowOff>
    </xdr:from>
    <xdr:to>
      <xdr:col>6</xdr:col>
      <xdr:colOff>171450</xdr:colOff>
      <xdr:row>80</xdr:row>
      <xdr:rowOff>33020</xdr:rowOff>
    </xdr:to>
    <xdr:sp macro="" textlink="">
      <xdr:nvSpPr>
        <xdr:cNvPr id="398" name="楕円 397"/>
        <xdr:cNvSpPr/>
      </xdr:nvSpPr>
      <xdr:spPr>
        <a:xfrm>
          <a:off x="1270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17797</xdr:rowOff>
    </xdr:from>
    <xdr:ext cx="762000" cy="259045"/>
    <xdr:sp macro="" textlink="">
      <xdr:nvSpPr>
        <xdr:cNvPr id="399" name="テキスト ボックス 398"/>
        <xdr:cNvSpPr txBox="1"/>
      </xdr:nvSpPr>
      <xdr:spPr>
        <a:xfrm>
          <a:off x="939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ポイント減少し、類似団体、全国平均ともに下回っており、平成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年度以降低い率を維持しています。</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75</xdr:row>
      <xdr:rowOff>152146</xdr:rowOff>
    </xdr:to>
    <xdr:cxnSp macro="">
      <xdr:nvCxnSpPr>
        <xdr:cNvPr id="430" name="直線コネクタ 429"/>
        <xdr:cNvCxnSpPr/>
      </xdr:nvCxnSpPr>
      <xdr:spPr>
        <a:xfrm flipV="1">
          <a:off x="15671800" y="129697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31"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5842</xdr:rowOff>
    </xdr:from>
    <xdr:to>
      <xdr:col>78</xdr:col>
      <xdr:colOff>69850</xdr:colOff>
      <xdr:row>75</xdr:row>
      <xdr:rowOff>152146</xdr:rowOff>
    </xdr:to>
    <xdr:cxnSp macro="">
      <xdr:nvCxnSpPr>
        <xdr:cNvPr id="433" name="直線コネクタ 432"/>
        <xdr:cNvCxnSpPr/>
      </xdr:nvCxnSpPr>
      <xdr:spPr>
        <a:xfrm>
          <a:off x="14782800" y="128645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5" name="テキスト ボックス 43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159004</xdr:rowOff>
    </xdr:from>
    <xdr:to>
      <xdr:col>73</xdr:col>
      <xdr:colOff>180975</xdr:colOff>
      <xdr:row>75</xdr:row>
      <xdr:rowOff>5842</xdr:rowOff>
    </xdr:to>
    <xdr:cxnSp macro="">
      <xdr:nvCxnSpPr>
        <xdr:cNvPr id="436" name="直線コネクタ 435"/>
        <xdr:cNvCxnSpPr/>
      </xdr:nvCxnSpPr>
      <xdr:spPr>
        <a:xfrm>
          <a:off x="13893800" y="12846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40132</xdr:rowOff>
    </xdr:from>
    <xdr:to>
      <xdr:col>69</xdr:col>
      <xdr:colOff>92075</xdr:colOff>
      <xdr:row>74</xdr:row>
      <xdr:rowOff>159004</xdr:rowOff>
    </xdr:to>
    <xdr:cxnSp macro="">
      <xdr:nvCxnSpPr>
        <xdr:cNvPr id="439" name="直線コネクタ 438"/>
        <xdr:cNvCxnSpPr/>
      </xdr:nvCxnSpPr>
      <xdr:spPr>
        <a:xfrm>
          <a:off x="13004800" y="127274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1" name="テキスト ボックス 440"/>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49" name="楕円 448"/>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140225</xdr:rowOff>
    </xdr:from>
    <xdr:ext cx="762000" cy="259045"/>
    <xdr:sp macro="" textlink="">
      <xdr:nvSpPr>
        <xdr:cNvPr id="450" name="公債費以外該当値テキスト"/>
        <xdr:cNvSpPr txBox="1"/>
      </xdr:nvSpPr>
      <xdr:spPr>
        <a:xfrm>
          <a:off x="16598900" y="1282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51" name="楕円 450"/>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52" name="テキスト ボックス 451"/>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126492</xdr:rowOff>
    </xdr:from>
    <xdr:to>
      <xdr:col>74</xdr:col>
      <xdr:colOff>31750</xdr:colOff>
      <xdr:row>75</xdr:row>
      <xdr:rowOff>56642</xdr:rowOff>
    </xdr:to>
    <xdr:sp macro="" textlink="">
      <xdr:nvSpPr>
        <xdr:cNvPr id="453" name="楕円 452"/>
        <xdr:cNvSpPr/>
      </xdr:nvSpPr>
      <xdr:spPr>
        <a:xfrm>
          <a:off x="14732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66819</xdr:rowOff>
    </xdr:from>
    <xdr:ext cx="762000" cy="259045"/>
    <xdr:sp macro="" textlink="">
      <xdr:nvSpPr>
        <xdr:cNvPr id="454" name="テキスト ボックス 453"/>
        <xdr:cNvSpPr txBox="1"/>
      </xdr:nvSpPr>
      <xdr:spPr>
        <a:xfrm>
          <a:off x="14401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108204</xdr:rowOff>
    </xdr:from>
    <xdr:to>
      <xdr:col>69</xdr:col>
      <xdr:colOff>142875</xdr:colOff>
      <xdr:row>75</xdr:row>
      <xdr:rowOff>38354</xdr:rowOff>
    </xdr:to>
    <xdr:sp macro="" textlink="">
      <xdr:nvSpPr>
        <xdr:cNvPr id="455" name="楕円 454"/>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48531</xdr:rowOff>
    </xdr:from>
    <xdr:ext cx="762000" cy="259045"/>
    <xdr:sp macro="" textlink="">
      <xdr:nvSpPr>
        <xdr:cNvPr id="456" name="テキスト ボックス 455"/>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160782</xdr:rowOff>
    </xdr:from>
    <xdr:to>
      <xdr:col>65</xdr:col>
      <xdr:colOff>53975</xdr:colOff>
      <xdr:row>74</xdr:row>
      <xdr:rowOff>90932</xdr:rowOff>
    </xdr:to>
    <xdr:sp macro="" textlink="">
      <xdr:nvSpPr>
        <xdr:cNvPr id="457" name="楕円 456"/>
        <xdr:cNvSpPr/>
      </xdr:nvSpPr>
      <xdr:spPr>
        <a:xfrm>
          <a:off x="12954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101109</xdr:rowOff>
    </xdr:from>
    <xdr:ext cx="762000" cy="259045"/>
    <xdr:sp macro="" textlink="">
      <xdr:nvSpPr>
        <xdr:cNvPr id="458" name="テキスト ボックス 457"/>
        <xdr:cNvSpPr txBox="1"/>
      </xdr:nvSpPr>
      <xdr:spPr>
        <a:xfrm>
          <a:off x="12623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30874</xdr:rowOff>
    </xdr:from>
    <xdr:to>
      <xdr:col>29</xdr:col>
      <xdr:colOff>127000</xdr:colOff>
      <xdr:row>15</xdr:row>
      <xdr:rowOff>91415</xdr:rowOff>
    </xdr:to>
    <xdr:cxnSp macro="">
      <xdr:nvCxnSpPr>
        <xdr:cNvPr id="50" name="直線コネクタ 49"/>
        <xdr:cNvCxnSpPr/>
      </xdr:nvCxnSpPr>
      <xdr:spPr bwMode="auto">
        <a:xfrm flipV="1">
          <a:off x="5003800" y="2650249"/>
          <a:ext cx="647700" cy="6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35552</xdr:rowOff>
    </xdr:from>
    <xdr:ext cx="762000" cy="259045"/>
    <xdr:sp macro="" textlink="">
      <xdr:nvSpPr>
        <xdr:cNvPr id="51" name="人口1人当たり決算額の推移平均値テキスト130"/>
        <xdr:cNvSpPr txBox="1"/>
      </xdr:nvSpPr>
      <xdr:spPr>
        <a:xfrm>
          <a:off x="5740400" y="2997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77127</xdr:rowOff>
    </xdr:from>
    <xdr:to>
      <xdr:col>26</xdr:col>
      <xdr:colOff>50800</xdr:colOff>
      <xdr:row>15</xdr:row>
      <xdr:rowOff>91415</xdr:rowOff>
    </xdr:to>
    <xdr:cxnSp macro="">
      <xdr:nvCxnSpPr>
        <xdr:cNvPr id="53" name="直線コネクタ 52"/>
        <xdr:cNvCxnSpPr/>
      </xdr:nvCxnSpPr>
      <xdr:spPr bwMode="auto">
        <a:xfrm>
          <a:off x="4305300" y="2696502"/>
          <a:ext cx="698500" cy="1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77127</xdr:rowOff>
    </xdr:from>
    <xdr:to>
      <xdr:col>22</xdr:col>
      <xdr:colOff>114300</xdr:colOff>
      <xdr:row>15</xdr:row>
      <xdr:rowOff>123609</xdr:rowOff>
    </xdr:to>
    <xdr:cxnSp macro="">
      <xdr:nvCxnSpPr>
        <xdr:cNvPr id="56" name="直線コネクタ 55"/>
        <xdr:cNvCxnSpPr/>
      </xdr:nvCxnSpPr>
      <xdr:spPr bwMode="auto">
        <a:xfrm flipV="1">
          <a:off x="3606800" y="2696502"/>
          <a:ext cx="698500" cy="4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123609</xdr:rowOff>
    </xdr:from>
    <xdr:to>
      <xdr:col>18</xdr:col>
      <xdr:colOff>177800</xdr:colOff>
      <xdr:row>15</xdr:row>
      <xdr:rowOff>131077</xdr:rowOff>
    </xdr:to>
    <xdr:cxnSp macro="">
      <xdr:nvCxnSpPr>
        <xdr:cNvPr id="59" name="直線コネクタ 58"/>
        <xdr:cNvCxnSpPr/>
      </xdr:nvCxnSpPr>
      <xdr:spPr bwMode="auto">
        <a:xfrm flipV="1">
          <a:off x="2908300" y="2742984"/>
          <a:ext cx="698500" cy="7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37304</xdr:rowOff>
    </xdr:from>
    <xdr:ext cx="762000" cy="259045"/>
    <xdr:sp macro="" textlink="">
      <xdr:nvSpPr>
        <xdr:cNvPr id="61" name="テキスト ボックス 60"/>
        <xdr:cNvSpPr txBox="1"/>
      </xdr:nvSpPr>
      <xdr:spPr>
        <a:xfrm>
          <a:off x="32258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151524</xdr:rowOff>
    </xdr:from>
    <xdr:to>
      <xdr:col>29</xdr:col>
      <xdr:colOff>177800</xdr:colOff>
      <xdr:row>15</xdr:row>
      <xdr:rowOff>81674</xdr:rowOff>
    </xdr:to>
    <xdr:sp macro="" textlink="">
      <xdr:nvSpPr>
        <xdr:cNvPr id="69" name="楕円 68"/>
        <xdr:cNvSpPr/>
      </xdr:nvSpPr>
      <xdr:spPr bwMode="auto">
        <a:xfrm>
          <a:off x="5600700" y="2599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168051</xdr:rowOff>
    </xdr:from>
    <xdr:ext cx="762000" cy="259045"/>
    <xdr:sp macro="" textlink="">
      <xdr:nvSpPr>
        <xdr:cNvPr id="70" name="人口1人当たり決算額の推移該当値テキスト130"/>
        <xdr:cNvSpPr txBox="1"/>
      </xdr:nvSpPr>
      <xdr:spPr>
        <a:xfrm>
          <a:off x="5740400" y="244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40615</xdr:rowOff>
    </xdr:from>
    <xdr:to>
      <xdr:col>26</xdr:col>
      <xdr:colOff>101600</xdr:colOff>
      <xdr:row>15</xdr:row>
      <xdr:rowOff>142215</xdr:rowOff>
    </xdr:to>
    <xdr:sp macro="" textlink="">
      <xdr:nvSpPr>
        <xdr:cNvPr id="71" name="楕円 70"/>
        <xdr:cNvSpPr/>
      </xdr:nvSpPr>
      <xdr:spPr bwMode="auto">
        <a:xfrm>
          <a:off x="4953000" y="2659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152392</xdr:rowOff>
    </xdr:from>
    <xdr:ext cx="736600" cy="259045"/>
    <xdr:sp macro="" textlink="">
      <xdr:nvSpPr>
        <xdr:cNvPr id="72" name="テキスト ボックス 71"/>
        <xdr:cNvSpPr txBox="1"/>
      </xdr:nvSpPr>
      <xdr:spPr>
        <a:xfrm>
          <a:off x="4622800" y="242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26327</xdr:rowOff>
    </xdr:from>
    <xdr:to>
      <xdr:col>22</xdr:col>
      <xdr:colOff>165100</xdr:colOff>
      <xdr:row>15</xdr:row>
      <xdr:rowOff>127927</xdr:rowOff>
    </xdr:to>
    <xdr:sp macro="" textlink="">
      <xdr:nvSpPr>
        <xdr:cNvPr id="73" name="楕円 72"/>
        <xdr:cNvSpPr/>
      </xdr:nvSpPr>
      <xdr:spPr bwMode="auto">
        <a:xfrm>
          <a:off x="4254500" y="264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138104</xdr:rowOff>
    </xdr:from>
    <xdr:ext cx="762000" cy="259045"/>
    <xdr:sp macro="" textlink="">
      <xdr:nvSpPr>
        <xdr:cNvPr id="74" name="テキスト ボックス 73"/>
        <xdr:cNvSpPr txBox="1"/>
      </xdr:nvSpPr>
      <xdr:spPr>
        <a:xfrm>
          <a:off x="3924300" y="241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72809</xdr:rowOff>
    </xdr:from>
    <xdr:to>
      <xdr:col>19</xdr:col>
      <xdr:colOff>38100</xdr:colOff>
      <xdr:row>16</xdr:row>
      <xdr:rowOff>2959</xdr:rowOff>
    </xdr:to>
    <xdr:sp macro="" textlink="">
      <xdr:nvSpPr>
        <xdr:cNvPr id="75" name="楕円 74"/>
        <xdr:cNvSpPr/>
      </xdr:nvSpPr>
      <xdr:spPr bwMode="auto">
        <a:xfrm>
          <a:off x="3556000" y="2692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13136</xdr:rowOff>
    </xdr:from>
    <xdr:ext cx="762000" cy="259045"/>
    <xdr:sp macro="" textlink="">
      <xdr:nvSpPr>
        <xdr:cNvPr id="76" name="テキスト ボックス 75"/>
        <xdr:cNvSpPr txBox="1"/>
      </xdr:nvSpPr>
      <xdr:spPr>
        <a:xfrm>
          <a:off x="3225800" y="246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80277</xdr:rowOff>
    </xdr:from>
    <xdr:to>
      <xdr:col>15</xdr:col>
      <xdr:colOff>101600</xdr:colOff>
      <xdr:row>16</xdr:row>
      <xdr:rowOff>10427</xdr:rowOff>
    </xdr:to>
    <xdr:sp macro="" textlink="">
      <xdr:nvSpPr>
        <xdr:cNvPr id="77" name="楕円 76"/>
        <xdr:cNvSpPr/>
      </xdr:nvSpPr>
      <xdr:spPr bwMode="auto">
        <a:xfrm>
          <a:off x="2857500" y="2699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20604</xdr:rowOff>
    </xdr:from>
    <xdr:ext cx="762000" cy="259045"/>
    <xdr:sp macro="" textlink="">
      <xdr:nvSpPr>
        <xdr:cNvPr id="78" name="テキスト ボックス 77"/>
        <xdr:cNvSpPr txBox="1"/>
      </xdr:nvSpPr>
      <xdr:spPr>
        <a:xfrm>
          <a:off x="2527300" y="246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319596</xdr:rowOff>
    </xdr:from>
    <xdr:to>
      <xdr:col>29</xdr:col>
      <xdr:colOff>127000</xdr:colOff>
      <xdr:row>34</xdr:row>
      <xdr:rowOff>13005</xdr:rowOff>
    </xdr:to>
    <xdr:cxnSp macro="">
      <xdr:nvCxnSpPr>
        <xdr:cNvPr id="111" name="直線コネクタ 110"/>
        <xdr:cNvCxnSpPr/>
      </xdr:nvCxnSpPr>
      <xdr:spPr bwMode="auto">
        <a:xfrm>
          <a:off x="5003800" y="6244146"/>
          <a:ext cx="647700" cy="3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162844</xdr:rowOff>
    </xdr:from>
    <xdr:ext cx="762000" cy="259045"/>
    <xdr:sp macro="" textlink="">
      <xdr:nvSpPr>
        <xdr:cNvPr id="112" name="人口1人当たり決算額の推移平均値テキスト445"/>
        <xdr:cNvSpPr txBox="1"/>
      </xdr:nvSpPr>
      <xdr:spPr>
        <a:xfrm>
          <a:off x="5740400" y="6773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291249</xdr:rowOff>
    </xdr:from>
    <xdr:to>
      <xdr:col>26</xdr:col>
      <xdr:colOff>50800</xdr:colOff>
      <xdr:row>33</xdr:row>
      <xdr:rowOff>319596</xdr:rowOff>
    </xdr:to>
    <xdr:cxnSp macro="">
      <xdr:nvCxnSpPr>
        <xdr:cNvPr id="114" name="直線コネクタ 113"/>
        <xdr:cNvCxnSpPr/>
      </xdr:nvCxnSpPr>
      <xdr:spPr bwMode="auto">
        <a:xfrm>
          <a:off x="4305300" y="6215799"/>
          <a:ext cx="698500" cy="28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291249</xdr:rowOff>
    </xdr:from>
    <xdr:to>
      <xdr:col>22</xdr:col>
      <xdr:colOff>114300</xdr:colOff>
      <xdr:row>33</xdr:row>
      <xdr:rowOff>328701</xdr:rowOff>
    </xdr:to>
    <xdr:cxnSp macro="">
      <xdr:nvCxnSpPr>
        <xdr:cNvPr id="117" name="直線コネクタ 116"/>
        <xdr:cNvCxnSpPr/>
      </xdr:nvCxnSpPr>
      <xdr:spPr bwMode="auto">
        <a:xfrm flipV="1">
          <a:off x="3606800" y="6215799"/>
          <a:ext cx="698500" cy="3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9" name="テキスト ボックス 118"/>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131077</xdr:rowOff>
    </xdr:from>
    <xdr:to>
      <xdr:col>18</xdr:col>
      <xdr:colOff>177800</xdr:colOff>
      <xdr:row>33</xdr:row>
      <xdr:rowOff>328701</xdr:rowOff>
    </xdr:to>
    <xdr:cxnSp macro="">
      <xdr:nvCxnSpPr>
        <xdr:cNvPr id="120" name="直線コネクタ 119"/>
        <xdr:cNvCxnSpPr/>
      </xdr:nvCxnSpPr>
      <xdr:spPr bwMode="auto">
        <a:xfrm>
          <a:off x="2908300" y="6055627"/>
          <a:ext cx="698500" cy="197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2" name="テキスト ボックス 121"/>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128668</xdr:rowOff>
    </xdr:from>
    <xdr:ext cx="762000" cy="259045"/>
    <xdr:sp macro="" textlink="">
      <xdr:nvSpPr>
        <xdr:cNvPr id="124" name="テキスト ボックス 123"/>
        <xdr:cNvSpPr txBox="1"/>
      </xdr:nvSpPr>
      <xdr:spPr>
        <a:xfrm>
          <a:off x="2527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305105</xdr:rowOff>
    </xdr:from>
    <xdr:to>
      <xdr:col>29</xdr:col>
      <xdr:colOff>177800</xdr:colOff>
      <xdr:row>34</xdr:row>
      <xdr:rowOff>63805</xdr:rowOff>
    </xdr:to>
    <xdr:sp macro="" textlink="">
      <xdr:nvSpPr>
        <xdr:cNvPr id="130" name="楕円 129"/>
        <xdr:cNvSpPr/>
      </xdr:nvSpPr>
      <xdr:spPr bwMode="auto">
        <a:xfrm>
          <a:off x="5600700" y="6229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150182</xdr:rowOff>
    </xdr:from>
    <xdr:ext cx="762000" cy="259045"/>
    <xdr:sp macro="" textlink="">
      <xdr:nvSpPr>
        <xdr:cNvPr id="131" name="人口1人当たり決算額の推移該当値テキスト445"/>
        <xdr:cNvSpPr txBox="1"/>
      </xdr:nvSpPr>
      <xdr:spPr>
        <a:xfrm>
          <a:off x="5740400" y="607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268796</xdr:rowOff>
    </xdr:from>
    <xdr:to>
      <xdr:col>26</xdr:col>
      <xdr:colOff>101600</xdr:colOff>
      <xdr:row>34</xdr:row>
      <xdr:rowOff>27496</xdr:rowOff>
    </xdr:to>
    <xdr:sp macro="" textlink="">
      <xdr:nvSpPr>
        <xdr:cNvPr id="132" name="楕円 131"/>
        <xdr:cNvSpPr/>
      </xdr:nvSpPr>
      <xdr:spPr bwMode="auto">
        <a:xfrm>
          <a:off x="4953000" y="619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37673</xdr:rowOff>
    </xdr:from>
    <xdr:ext cx="736600" cy="259045"/>
    <xdr:sp macro="" textlink="">
      <xdr:nvSpPr>
        <xdr:cNvPr id="133" name="テキスト ボックス 132"/>
        <xdr:cNvSpPr txBox="1"/>
      </xdr:nvSpPr>
      <xdr:spPr>
        <a:xfrm>
          <a:off x="4622800" y="5962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240449</xdr:rowOff>
    </xdr:from>
    <xdr:to>
      <xdr:col>22</xdr:col>
      <xdr:colOff>165100</xdr:colOff>
      <xdr:row>33</xdr:row>
      <xdr:rowOff>342049</xdr:rowOff>
    </xdr:to>
    <xdr:sp macro="" textlink="">
      <xdr:nvSpPr>
        <xdr:cNvPr id="134" name="楕円 133"/>
        <xdr:cNvSpPr/>
      </xdr:nvSpPr>
      <xdr:spPr bwMode="auto">
        <a:xfrm>
          <a:off x="4254500" y="6164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9326</xdr:rowOff>
    </xdr:from>
    <xdr:ext cx="762000" cy="259045"/>
    <xdr:sp macro="" textlink="">
      <xdr:nvSpPr>
        <xdr:cNvPr id="135" name="テキスト ボックス 134"/>
        <xdr:cNvSpPr txBox="1"/>
      </xdr:nvSpPr>
      <xdr:spPr>
        <a:xfrm>
          <a:off x="3924300" y="593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277901</xdr:rowOff>
    </xdr:from>
    <xdr:to>
      <xdr:col>19</xdr:col>
      <xdr:colOff>38100</xdr:colOff>
      <xdr:row>34</xdr:row>
      <xdr:rowOff>36601</xdr:rowOff>
    </xdr:to>
    <xdr:sp macro="" textlink="">
      <xdr:nvSpPr>
        <xdr:cNvPr id="136" name="楕円 135"/>
        <xdr:cNvSpPr/>
      </xdr:nvSpPr>
      <xdr:spPr bwMode="auto">
        <a:xfrm>
          <a:off x="3556000" y="620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46778</xdr:rowOff>
    </xdr:from>
    <xdr:ext cx="762000" cy="259045"/>
    <xdr:sp macro="" textlink="">
      <xdr:nvSpPr>
        <xdr:cNvPr id="137" name="テキスト ボックス 136"/>
        <xdr:cNvSpPr txBox="1"/>
      </xdr:nvSpPr>
      <xdr:spPr>
        <a:xfrm>
          <a:off x="3225800" y="597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80277</xdr:rowOff>
    </xdr:from>
    <xdr:to>
      <xdr:col>15</xdr:col>
      <xdr:colOff>101600</xdr:colOff>
      <xdr:row>33</xdr:row>
      <xdr:rowOff>181877</xdr:rowOff>
    </xdr:to>
    <xdr:sp macro="" textlink="">
      <xdr:nvSpPr>
        <xdr:cNvPr id="138" name="楕円 137"/>
        <xdr:cNvSpPr/>
      </xdr:nvSpPr>
      <xdr:spPr bwMode="auto">
        <a:xfrm>
          <a:off x="2857500" y="600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20604</xdr:rowOff>
    </xdr:from>
    <xdr:ext cx="762000" cy="259045"/>
    <xdr:sp macro="" textlink="">
      <xdr:nvSpPr>
        <xdr:cNvPr id="139" name="テキスト ボックス 138"/>
        <xdr:cNvSpPr txBox="1"/>
      </xdr:nvSpPr>
      <xdr:spPr>
        <a:xfrm>
          <a:off x="2527300" y="5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189,799
188,465
765.31
102,870,076
100,736,674
2,015,966
50,211,523
101,278,427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10884</xdr:rowOff>
    </xdr:from>
    <xdr:to>
      <xdr:col>24</xdr:col>
      <xdr:colOff>63500</xdr:colOff>
      <xdr:row>33</xdr:row>
      <xdr:rowOff>11890</xdr:rowOff>
    </xdr:to>
    <xdr:cxnSp macro="">
      <xdr:nvCxnSpPr>
        <xdr:cNvPr id="59" name="直線コネクタ 58"/>
        <xdr:cNvCxnSpPr/>
      </xdr:nvCxnSpPr>
      <xdr:spPr>
        <a:xfrm flipV="1">
          <a:off x="3797300" y="5668734"/>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9992</xdr:rowOff>
    </xdr:from>
    <xdr:to>
      <xdr:col>19</xdr:col>
      <xdr:colOff>177800</xdr:colOff>
      <xdr:row>33</xdr:row>
      <xdr:rowOff>11890</xdr:rowOff>
    </xdr:to>
    <xdr:cxnSp macro="">
      <xdr:nvCxnSpPr>
        <xdr:cNvPr id="62" name="直線コネクタ 61"/>
        <xdr:cNvCxnSpPr/>
      </xdr:nvCxnSpPr>
      <xdr:spPr>
        <a:xfrm>
          <a:off x="2908300" y="5667842"/>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9992</xdr:rowOff>
    </xdr:from>
    <xdr:to>
      <xdr:col>15</xdr:col>
      <xdr:colOff>50800</xdr:colOff>
      <xdr:row>33</xdr:row>
      <xdr:rowOff>15410</xdr:rowOff>
    </xdr:to>
    <xdr:cxnSp macro="">
      <xdr:nvCxnSpPr>
        <xdr:cNvPr id="65" name="直線コネクタ 64"/>
        <xdr:cNvCxnSpPr/>
      </xdr:nvCxnSpPr>
      <xdr:spPr>
        <a:xfrm flipV="1">
          <a:off x="2019300" y="5667842"/>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15410</xdr:rowOff>
    </xdr:from>
    <xdr:to>
      <xdr:col>10</xdr:col>
      <xdr:colOff>114300</xdr:colOff>
      <xdr:row>33</xdr:row>
      <xdr:rowOff>53472</xdr:rowOff>
    </xdr:to>
    <xdr:cxnSp macro="">
      <xdr:nvCxnSpPr>
        <xdr:cNvPr id="68" name="直線コネクタ 67"/>
        <xdr:cNvCxnSpPr/>
      </xdr:nvCxnSpPr>
      <xdr:spPr>
        <a:xfrm flipV="1">
          <a:off x="1130300" y="5673260"/>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131534</xdr:rowOff>
    </xdr:from>
    <xdr:to>
      <xdr:col>24</xdr:col>
      <xdr:colOff>114300</xdr:colOff>
      <xdr:row>33</xdr:row>
      <xdr:rowOff>61684</xdr:rowOff>
    </xdr:to>
    <xdr:sp macro="" textlink="">
      <xdr:nvSpPr>
        <xdr:cNvPr id="78" name="楕円 77"/>
        <xdr:cNvSpPr/>
      </xdr:nvSpPr>
      <xdr:spPr>
        <a:xfrm>
          <a:off x="4584700" y="561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154411</xdr:rowOff>
    </xdr:from>
    <xdr:ext cx="534377" cy="259045"/>
    <xdr:sp macro="" textlink="">
      <xdr:nvSpPr>
        <xdr:cNvPr id="79" name="人件費該当値テキスト"/>
        <xdr:cNvSpPr txBox="1"/>
      </xdr:nvSpPr>
      <xdr:spPr>
        <a:xfrm>
          <a:off x="4686300" y="54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132540</xdr:rowOff>
    </xdr:from>
    <xdr:to>
      <xdr:col>20</xdr:col>
      <xdr:colOff>38100</xdr:colOff>
      <xdr:row>33</xdr:row>
      <xdr:rowOff>62690</xdr:rowOff>
    </xdr:to>
    <xdr:sp macro="" textlink="">
      <xdr:nvSpPr>
        <xdr:cNvPr id="80" name="楕円 79"/>
        <xdr:cNvSpPr/>
      </xdr:nvSpPr>
      <xdr:spPr>
        <a:xfrm>
          <a:off x="3746500" y="56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79217</xdr:rowOff>
    </xdr:from>
    <xdr:ext cx="534377" cy="259045"/>
    <xdr:sp macro="" textlink="">
      <xdr:nvSpPr>
        <xdr:cNvPr id="81" name="テキスト ボックス 80"/>
        <xdr:cNvSpPr txBox="1"/>
      </xdr:nvSpPr>
      <xdr:spPr>
        <a:xfrm>
          <a:off x="3530111" y="539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130642</xdr:rowOff>
    </xdr:from>
    <xdr:to>
      <xdr:col>15</xdr:col>
      <xdr:colOff>101600</xdr:colOff>
      <xdr:row>33</xdr:row>
      <xdr:rowOff>60792</xdr:rowOff>
    </xdr:to>
    <xdr:sp macro="" textlink="">
      <xdr:nvSpPr>
        <xdr:cNvPr id="82" name="楕円 81"/>
        <xdr:cNvSpPr/>
      </xdr:nvSpPr>
      <xdr:spPr>
        <a:xfrm>
          <a:off x="2857500" y="56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77319</xdr:rowOff>
    </xdr:from>
    <xdr:ext cx="534377" cy="259045"/>
    <xdr:sp macro="" textlink="">
      <xdr:nvSpPr>
        <xdr:cNvPr id="83" name="テキスト ボックス 82"/>
        <xdr:cNvSpPr txBox="1"/>
      </xdr:nvSpPr>
      <xdr:spPr>
        <a:xfrm>
          <a:off x="2641111" y="539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136060</xdr:rowOff>
    </xdr:from>
    <xdr:to>
      <xdr:col>10</xdr:col>
      <xdr:colOff>165100</xdr:colOff>
      <xdr:row>33</xdr:row>
      <xdr:rowOff>66210</xdr:rowOff>
    </xdr:to>
    <xdr:sp macro="" textlink="">
      <xdr:nvSpPr>
        <xdr:cNvPr id="84" name="楕円 83"/>
        <xdr:cNvSpPr/>
      </xdr:nvSpPr>
      <xdr:spPr>
        <a:xfrm>
          <a:off x="1968500" y="56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82737</xdr:rowOff>
    </xdr:from>
    <xdr:ext cx="534377" cy="259045"/>
    <xdr:sp macro="" textlink="">
      <xdr:nvSpPr>
        <xdr:cNvPr id="85" name="テキスト ボックス 84"/>
        <xdr:cNvSpPr txBox="1"/>
      </xdr:nvSpPr>
      <xdr:spPr>
        <a:xfrm>
          <a:off x="1752111" y="53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2672</xdr:rowOff>
    </xdr:from>
    <xdr:to>
      <xdr:col>6</xdr:col>
      <xdr:colOff>38100</xdr:colOff>
      <xdr:row>33</xdr:row>
      <xdr:rowOff>104272</xdr:rowOff>
    </xdr:to>
    <xdr:sp macro="" textlink="">
      <xdr:nvSpPr>
        <xdr:cNvPr id="86" name="楕円 85"/>
        <xdr:cNvSpPr/>
      </xdr:nvSpPr>
      <xdr:spPr>
        <a:xfrm>
          <a:off x="1079500" y="566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120799</xdr:rowOff>
    </xdr:from>
    <xdr:ext cx="534377" cy="259045"/>
    <xdr:sp macro="" textlink="">
      <xdr:nvSpPr>
        <xdr:cNvPr id="87" name="テキスト ボックス 86"/>
        <xdr:cNvSpPr txBox="1"/>
      </xdr:nvSpPr>
      <xdr:spPr>
        <a:xfrm>
          <a:off x="863111" y="543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38164</xdr:rowOff>
    </xdr:from>
    <xdr:to>
      <xdr:col>24</xdr:col>
      <xdr:colOff>63500</xdr:colOff>
      <xdr:row>53</xdr:row>
      <xdr:rowOff>82321</xdr:rowOff>
    </xdr:to>
    <xdr:cxnSp macro="">
      <xdr:nvCxnSpPr>
        <xdr:cNvPr id="117" name="直線コネクタ 116"/>
        <xdr:cNvCxnSpPr/>
      </xdr:nvCxnSpPr>
      <xdr:spPr>
        <a:xfrm flipV="1">
          <a:off x="3797300" y="9125014"/>
          <a:ext cx="8382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82321</xdr:rowOff>
    </xdr:from>
    <xdr:to>
      <xdr:col>19</xdr:col>
      <xdr:colOff>177800</xdr:colOff>
      <xdr:row>53</xdr:row>
      <xdr:rowOff>130442</xdr:rowOff>
    </xdr:to>
    <xdr:cxnSp macro="">
      <xdr:nvCxnSpPr>
        <xdr:cNvPr id="120" name="直線コネクタ 119"/>
        <xdr:cNvCxnSpPr/>
      </xdr:nvCxnSpPr>
      <xdr:spPr>
        <a:xfrm flipV="1">
          <a:off x="2908300" y="9169171"/>
          <a:ext cx="889000" cy="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130442</xdr:rowOff>
    </xdr:from>
    <xdr:to>
      <xdr:col>15</xdr:col>
      <xdr:colOff>50800</xdr:colOff>
      <xdr:row>53</xdr:row>
      <xdr:rowOff>164998</xdr:rowOff>
    </xdr:to>
    <xdr:cxnSp macro="">
      <xdr:nvCxnSpPr>
        <xdr:cNvPr id="123" name="直線コネクタ 122"/>
        <xdr:cNvCxnSpPr/>
      </xdr:nvCxnSpPr>
      <xdr:spPr>
        <a:xfrm flipV="1">
          <a:off x="2019300" y="9217292"/>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5" name="テキスト ボックス 124"/>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164998</xdr:rowOff>
    </xdr:from>
    <xdr:to>
      <xdr:col>10</xdr:col>
      <xdr:colOff>114300</xdr:colOff>
      <xdr:row>54</xdr:row>
      <xdr:rowOff>29934</xdr:rowOff>
    </xdr:to>
    <xdr:cxnSp macro="">
      <xdr:nvCxnSpPr>
        <xdr:cNvPr id="126" name="直線コネクタ 125"/>
        <xdr:cNvCxnSpPr/>
      </xdr:nvCxnSpPr>
      <xdr:spPr>
        <a:xfrm flipV="1">
          <a:off x="1130300" y="9251848"/>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164025</xdr:rowOff>
    </xdr:from>
    <xdr:ext cx="534377" cy="259045"/>
    <xdr:sp macro="" textlink="">
      <xdr:nvSpPr>
        <xdr:cNvPr id="128" name="テキスト ボックス 127"/>
        <xdr:cNvSpPr txBox="1"/>
      </xdr:nvSpPr>
      <xdr:spPr>
        <a:xfrm>
          <a:off x="1752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114761</xdr:rowOff>
    </xdr:from>
    <xdr:ext cx="534377" cy="259045"/>
    <xdr:sp macro="" textlink="">
      <xdr:nvSpPr>
        <xdr:cNvPr id="130" name="テキスト ボックス 129"/>
        <xdr:cNvSpPr txBox="1"/>
      </xdr:nvSpPr>
      <xdr:spPr>
        <a:xfrm>
          <a:off x="863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158814</xdr:rowOff>
    </xdr:from>
    <xdr:to>
      <xdr:col>24</xdr:col>
      <xdr:colOff>114300</xdr:colOff>
      <xdr:row>53</xdr:row>
      <xdr:rowOff>88964</xdr:rowOff>
    </xdr:to>
    <xdr:sp macro="" textlink="">
      <xdr:nvSpPr>
        <xdr:cNvPr id="136" name="楕円 135"/>
        <xdr:cNvSpPr/>
      </xdr:nvSpPr>
      <xdr:spPr>
        <a:xfrm>
          <a:off x="4584700" y="90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10241</xdr:rowOff>
    </xdr:from>
    <xdr:ext cx="534377" cy="259045"/>
    <xdr:sp macro="" textlink="">
      <xdr:nvSpPr>
        <xdr:cNvPr id="137" name="物件費該当値テキスト"/>
        <xdr:cNvSpPr txBox="1"/>
      </xdr:nvSpPr>
      <xdr:spPr>
        <a:xfrm>
          <a:off x="4686300" y="892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31521</xdr:rowOff>
    </xdr:from>
    <xdr:to>
      <xdr:col>20</xdr:col>
      <xdr:colOff>38100</xdr:colOff>
      <xdr:row>53</xdr:row>
      <xdr:rowOff>133121</xdr:rowOff>
    </xdr:to>
    <xdr:sp macro="" textlink="">
      <xdr:nvSpPr>
        <xdr:cNvPr id="138" name="楕円 137"/>
        <xdr:cNvSpPr/>
      </xdr:nvSpPr>
      <xdr:spPr>
        <a:xfrm>
          <a:off x="3746500" y="911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149648</xdr:rowOff>
    </xdr:from>
    <xdr:ext cx="534377" cy="259045"/>
    <xdr:sp macro="" textlink="">
      <xdr:nvSpPr>
        <xdr:cNvPr id="139" name="テキスト ボックス 138"/>
        <xdr:cNvSpPr txBox="1"/>
      </xdr:nvSpPr>
      <xdr:spPr>
        <a:xfrm>
          <a:off x="3530111" y="88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79642</xdr:rowOff>
    </xdr:from>
    <xdr:to>
      <xdr:col>15</xdr:col>
      <xdr:colOff>101600</xdr:colOff>
      <xdr:row>54</xdr:row>
      <xdr:rowOff>9792</xdr:rowOff>
    </xdr:to>
    <xdr:sp macro="" textlink="">
      <xdr:nvSpPr>
        <xdr:cNvPr id="140" name="楕円 139"/>
        <xdr:cNvSpPr/>
      </xdr:nvSpPr>
      <xdr:spPr>
        <a:xfrm>
          <a:off x="2857500" y="916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26319</xdr:rowOff>
    </xdr:from>
    <xdr:ext cx="534377" cy="259045"/>
    <xdr:sp macro="" textlink="">
      <xdr:nvSpPr>
        <xdr:cNvPr id="141" name="テキスト ボックス 140"/>
        <xdr:cNvSpPr txBox="1"/>
      </xdr:nvSpPr>
      <xdr:spPr>
        <a:xfrm>
          <a:off x="2641111" y="894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114198</xdr:rowOff>
    </xdr:from>
    <xdr:to>
      <xdr:col>10</xdr:col>
      <xdr:colOff>165100</xdr:colOff>
      <xdr:row>54</xdr:row>
      <xdr:rowOff>44348</xdr:rowOff>
    </xdr:to>
    <xdr:sp macro="" textlink="">
      <xdr:nvSpPr>
        <xdr:cNvPr id="142" name="楕円 141"/>
        <xdr:cNvSpPr/>
      </xdr:nvSpPr>
      <xdr:spPr>
        <a:xfrm>
          <a:off x="1968500" y="92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60875</xdr:rowOff>
    </xdr:from>
    <xdr:ext cx="534377" cy="259045"/>
    <xdr:sp macro="" textlink="">
      <xdr:nvSpPr>
        <xdr:cNvPr id="143" name="テキスト ボックス 142"/>
        <xdr:cNvSpPr txBox="1"/>
      </xdr:nvSpPr>
      <xdr:spPr>
        <a:xfrm>
          <a:off x="1752111" y="89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150584</xdr:rowOff>
    </xdr:from>
    <xdr:to>
      <xdr:col>6</xdr:col>
      <xdr:colOff>38100</xdr:colOff>
      <xdr:row>54</xdr:row>
      <xdr:rowOff>80734</xdr:rowOff>
    </xdr:to>
    <xdr:sp macro="" textlink="">
      <xdr:nvSpPr>
        <xdr:cNvPr id="144" name="楕円 143"/>
        <xdr:cNvSpPr/>
      </xdr:nvSpPr>
      <xdr:spPr>
        <a:xfrm>
          <a:off x="1079500" y="923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97261</xdr:rowOff>
    </xdr:from>
    <xdr:ext cx="534377" cy="259045"/>
    <xdr:sp macro="" textlink="">
      <xdr:nvSpPr>
        <xdr:cNvPr id="145" name="テキスト ボックス 144"/>
        <xdr:cNvSpPr txBox="1"/>
      </xdr:nvSpPr>
      <xdr:spPr>
        <a:xfrm>
          <a:off x="863111" y="901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48854</xdr:rowOff>
    </xdr:from>
    <xdr:to>
      <xdr:col>24</xdr:col>
      <xdr:colOff>63500</xdr:colOff>
      <xdr:row>77</xdr:row>
      <xdr:rowOff>51597</xdr:rowOff>
    </xdr:to>
    <xdr:cxnSp macro="">
      <xdr:nvCxnSpPr>
        <xdr:cNvPr id="172" name="直線コネクタ 171"/>
        <xdr:cNvCxnSpPr/>
      </xdr:nvCxnSpPr>
      <xdr:spPr>
        <a:xfrm flipV="1">
          <a:off x="3797300" y="1325050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169739</xdr:rowOff>
    </xdr:from>
    <xdr:ext cx="469744" cy="259045"/>
    <xdr:sp macro="" textlink="">
      <xdr:nvSpPr>
        <xdr:cNvPr id="173" name="維持補修費平均値テキスト"/>
        <xdr:cNvSpPr txBox="1"/>
      </xdr:nvSpPr>
      <xdr:spPr>
        <a:xfrm>
          <a:off x="4686300" y="1319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51597</xdr:rowOff>
    </xdr:from>
    <xdr:to>
      <xdr:col>19</xdr:col>
      <xdr:colOff>177800</xdr:colOff>
      <xdr:row>77</xdr:row>
      <xdr:rowOff>100199</xdr:rowOff>
    </xdr:to>
    <xdr:cxnSp macro="">
      <xdr:nvCxnSpPr>
        <xdr:cNvPr id="175" name="直線コネクタ 174"/>
        <xdr:cNvCxnSpPr/>
      </xdr:nvCxnSpPr>
      <xdr:spPr>
        <a:xfrm flipV="1">
          <a:off x="2908300" y="13253247"/>
          <a:ext cx="889000" cy="4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145006</xdr:rowOff>
    </xdr:from>
    <xdr:ext cx="469744" cy="259045"/>
    <xdr:sp macro="" textlink="">
      <xdr:nvSpPr>
        <xdr:cNvPr id="177" name="テキスト ボックス 176"/>
        <xdr:cNvSpPr txBox="1"/>
      </xdr:nvSpPr>
      <xdr:spPr>
        <a:xfrm>
          <a:off x="3562428" y="133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91466</xdr:rowOff>
    </xdr:from>
    <xdr:to>
      <xdr:col>15</xdr:col>
      <xdr:colOff>50800</xdr:colOff>
      <xdr:row>77</xdr:row>
      <xdr:rowOff>100199</xdr:rowOff>
    </xdr:to>
    <xdr:cxnSp macro="">
      <xdr:nvCxnSpPr>
        <xdr:cNvPr id="178" name="直線コネクタ 177"/>
        <xdr:cNvCxnSpPr/>
      </xdr:nvCxnSpPr>
      <xdr:spPr>
        <a:xfrm>
          <a:off x="2019300" y="13293116"/>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159270</xdr:rowOff>
    </xdr:from>
    <xdr:ext cx="469744" cy="259045"/>
    <xdr:sp macro="" textlink="">
      <xdr:nvSpPr>
        <xdr:cNvPr id="180" name="テキスト ボックス 179"/>
        <xdr:cNvSpPr txBox="1"/>
      </xdr:nvSpPr>
      <xdr:spPr>
        <a:xfrm>
          <a:off x="2673428" y="1336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91466</xdr:rowOff>
    </xdr:from>
    <xdr:to>
      <xdr:col>10</xdr:col>
      <xdr:colOff>114300</xdr:colOff>
      <xdr:row>77</xdr:row>
      <xdr:rowOff>110806</xdr:rowOff>
    </xdr:to>
    <xdr:cxnSp macro="">
      <xdr:nvCxnSpPr>
        <xdr:cNvPr id="181" name="直線コネクタ 180"/>
        <xdr:cNvCxnSpPr/>
      </xdr:nvCxnSpPr>
      <xdr:spPr>
        <a:xfrm flipV="1">
          <a:off x="1130300" y="13293116"/>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152778</xdr:rowOff>
    </xdr:from>
    <xdr:ext cx="469744" cy="259045"/>
    <xdr:sp macro="" textlink="">
      <xdr:nvSpPr>
        <xdr:cNvPr id="183" name="テキスト ボックス 182"/>
        <xdr:cNvSpPr txBox="1"/>
      </xdr:nvSpPr>
      <xdr:spPr>
        <a:xfrm>
          <a:off x="1784428" y="1335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164391</xdr:rowOff>
    </xdr:from>
    <xdr:ext cx="469744" cy="259045"/>
    <xdr:sp macro="" textlink="">
      <xdr:nvSpPr>
        <xdr:cNvPr id="185" name="テキスト ボックス 184"/>
        <xdr:cNvSpPr txBox="1"/>
      </xdr:nvSpPr>
      <xdr:spPr>
        <a:xfrm>
          <a:off x="895428" y="133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169504</xdr:rowOff>
    </xdr:from>
    <xdr:to>
      <xdr:col>24</xdr:col>
      <xdr:colOff>114300</xdr:colOff>
      <xdr:row>77</xdr:row>
      <xdr:rowOff>99654</xdr:rowOff>
    </xdr:to>
    <xdr:sp macro="" textlink="">
      <xdr:nvSpPr>
        <xdr:cNvPr id="191" name="楕円 190"/>
        <xdr:cNvSpPr/>
      </xdr:nvSpPr>
      <xdr:spPr>
        <a:xfrm>
          <a:off x="4584700" y="131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20931</xdr:rowOff>
    </xdr:from>
    <xdr:ext cx="469744" cy="259045"/>
    <xdr:sp macro="" textlink="">
      <xdr:nvSpPr>
        <xdr:cNvPr id="192" name="維持補修費該当値テキスト"/>
        <xdr:cNvSpPr txBox="1"/>
      </xdr:nvSpPr>
      <xdr:spPr>
        <a:xfrm>
          <a:off x="4686300" y="1305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797</xdr:rowOff>
    </xdr:from>
    <xdr:to>
      <xdr:col>20</xdr:col>
      <xdr:colOff>38100</xdr:colOff>
      <xdr:row>77</xdr:row>
      <xdr:rowOff>102397</xdr:rowOff>
    </xdr:to>
    <xdr:sp macro="" textlink="">
      <xdr:nvSpPr>
        <xdr:cNvPr id="193" name="楕円 192"/>
        <xdr:cNvSpPr/>
      </xdr:nvSpPr>
      <xdr:spPr>
        <a:xfrm>
          <a:off x="3746500" y="132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118924</xdr:rowOff>
    </xdr:from>
    <xdr:ext cx="469744" cy="259045"/>
    <xdr:sp macro="" textlink="">
      <xdr:nvSpPr>
        <xdr:cNvPr id="194" name="テキスト ボックス 193"/>
        <xdr:cNvSpPr txBox="1"/>
      </xdr:nvSpPr>
      <xdr:spPr>
        <a:xfrm>
          <a:off x="3562428" y="1297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49399</xdr:rowOff>
    </xdr:from>
    <xdr:to>
      <xdr:col>15</xdr:col>
      <xdr:colOff>101600</xdr:colOff>
      <xdr:row>77</xdr:row>
      <xdr:rowOff>150999</xdr:rowOff>
    </xdr:to>
    <xdr:sp macro="" textlink="">
      <xdr:nvSpPr>
        <xdr:cNvPr id="195" name="楕円 194"/>
        <xdr:cNvSpPr/>
      </xdr:nvSpPr>
      <xdr:spPr>
        <a:xfrm>
          <a:off x="2857500" y="132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167526</xdr:rowOff>
    </xdr:from>
    <xdr:ext cx="469744" cy="259045"/>
    <xdr:sp macro="" textlink="">
      <xdr:nvSpPr>
        <xdr:cNvPr id="196" name="テキスト ボックス 195"/>
        <xdr:cNvSpPr txBox="1"/>
      </xdr:nvSpPr>
      <xdr:spPr>
        <a:xfrm>
          <a:off x="2673428" y="1302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40666</xdr:rowOff>
    </xdr:from>
    <xdr:to>
      <xdr:col>10</xdr:col>
      <xdr:colOff>165100</xdr:colOff>
      <xdr:row>77</xdr:row>
      <xdr:rowOff>142266</xdr:rowOff>
    </xdr:to>
    <xdr:sp macro="" textlink="">
      <xdr:nvSpPr>
        <xdr:cNvPr id="197" name="楕円 196"/>
        <xdr:cNvSpPr/>
      </xdr:nvSpPr>
      <xdr:spPr>
        <a:xfrm>
          <a:off x="1968500" y="132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158793</xdr:rowOff>
    </xdr:from>
    <xdr:ext cx="469744" cy="259045"/>
    <xdr:sp macro="" textlink="">
      <xdr:nvSpPr>
        <xdr:cNvPr id="198" name="テキスト ボックス 197"/>
        <xdr:cNvSpPr txBox="1"/>
      </xdr:nvSpPr>
      <xdr:spPr>
        <a:xfrm>
          <a:off x="1784428" y="130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60006</xdr:rowOff>
    </xdr:from>
    <xdr:to>
      <xdr:col>6</xdr:col>
      <xdr:colOff>38100</xdr:colOff>
      <xdr:row>77</xdr:row>
      <xdr:rowOff>161606</xdr:rowOff>
    </xdr:to>
    <xdr:sp macro="" textlink="">
      <xdr:nvSpPr>
        <xdr:cNvPr id="199" name="楕円 198"/>
        <xdr:cNvSpPr/>
      </xdr:nvSpPr>
      <xdr:spPr>
        <a:xfrm>
          <a:off x="1079500" y="132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6683</xdr:rowOff>
    </xdr:from>
    <xdr:ext cx="469744" cy="259045"/>
    <xdr:sp macro="" textlink="">
      <xdr:nvSpPr>
        <xdr:cNvPr id="200" name="テキスト ボックス 199"/>
        <xdr:cNvSpPr txBox="1"/>
      </xdr:nvSpPr>
      <xdr:spPr>
        <a:xfrm>
          <a:off x="895428" y="1303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105868</xdr:rowOff>
    </xdr:from>
    <xdr:to>
      <xdr:col>24</xdr:col>
      <xdr:colOff>63500</xdr:colOff>
      <xdr:row>94</xdr:row>
      <xdr:rowOff>118993</xdr:rowOff>
    </xdr:to>
    <xdr:cxnSp macro="">
      <xdr:nvCxnSpPr>
        <xdr:cNvPr id="230" name="直線コネクタ 229"/>
        <xdr:cNvCxnSpPr/>
      </xdr:nvCxnSpPr>
      <xdr:spPr>
        <a:xfrm flipV="1">
          <a:off x="3797300" y="16222168"/>
          <a:ext cx="8382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118993</xdr:rowOff>
    </xdr:from>
    <xdr:to>
      <xdr:col>19</xdr:col>
      <xdr:colOff>177800</xdr:colOff>
      <xdr:row>95</xdr:row>
      <xdr:rowOff>57004</xdr:rowOff>
    </xdr:to>
    <xdr:cxnSp macro="">
      <xdr:nvCxnSpPr>
        <xdr:cNvPr id="233" name="直線コネクタ 232"/>
        <xdr:cNvCxnSpPr/>
      </xdr:nvCxnSpPr>
      <xdr:spPr>
        <a:xfrm flipV="1">
          <a:off x="2908300" y="16235293"/>
          <a:ext cx="889000" cy="10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57004</xdr:rowOff>
    </xdr:from>
    <xdr:to>
      <xdr:col>15</xdr:col>
      <xdr:colOff>50800</xdr:colOff>
      <xdr:row>95</xdr:row>
      <xdr:rowOff>92475</xdr:rowOff>
    </xdr:to>
    <xdr:cxnSp macro="">
      <xdr:nvCxnSpPr>
        <xdr:cNvPr id="236" name="直線コネクタ 235"/>
        <xdr:cNvCxnSpPr/>
      </xdr:nvCxnSpPr>
      <xdr:spPr>
        <a:xfrm flipV="1">
          <a:off x="2019300" y="16344754"/>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75823</xdr:rowOff>
    </xdr:from>
    <xdr:ext cx="534377" cy="259045"/>
    <xdr:sp macro="" textlink="">
      <xdr:nvSpPr>
        <xdr:cNvPr id="238" name="テキスト ボックス 237"/>
        <xdr:cNvSpPr txBox="1"/>
      </xdr:nvSpPr>
      <xdr:spPr>
        <a:xfrm>
          <a:off x="2641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92475</xdr:rowOff>
    </xdr:from>
    <xdr:to>
      <xdr:col>10</xdr:col>
      <xdr:colOff>114300</xdr:colOff>
      <xdr:row>96</xdr:row>
      <xdr:rowOff>70283</xdr:rowOff>
    </xdr:to>
    <xdr:cxnSp macro="">
      <xdr:nvCxnSpPr>
        <xdr:cNvPr id="239" name="直線コネクタ 238"/>
        <xdr:cNvCxnSpPr/>
      </xdr:nvCxnSpPr>
      <xdr:spPr>
        <a:xfrm flipV="1">
          <a:off x="1130300" y="16380225"/>
          <a:ext cx="889000" cy="14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55068</xdr:rowOff>
    </xdr:from>
    <xdr:to>
      <xdr:col>24</xdr:col>
      <xdr:colOff>114300</xdr:colOff>
      <xdr:row>94</xdr:row>
      <xdr:rowOff>156668</xdr:rowOff>
    </xdr:to>
    <xdr:sp macro="" textlink="">
      <xdr:nvSpPr>
        <xdr:cNvPr id="249" name="楕円 248"/>
        <xdr:cNvSpPr/>
      </xdr:nvSpPr>
      <xdr:spPr>
        <a:xfrm>
          <a:off x="4584700" y="1617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77945</xdr:rowOff>
    </xdr:from>
    <xdr:ext cx="599010" cy="259045"/>
    <xdr:sp macro="" textlink="">
      <xdr:nvSpPr>
        <xdr:cNvPr id="250" name="扶助費該当値テキスト"/>
        <xdr:cNvSpPr txBox="1"/>
      </xdr:nvSpPr>
      <xdr:spPr>
        <a:xfrm>
          <a:off x="4686300" y="1602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68193</xdr:rowOff>
    </xdr:from>
    <xdr:to>
      <xdr:col>20</xdr:col>
      <xdr:colOff>38100</xdr:colOff>
      <xdr:row>94</xdr:row>
      <xdr:rowOff>169793</xdr:rowOff>
    </xdr:to>
    <xdr:sp macro="" textlink="">
      <xdr:nvSpPr>
        <xdr:cNvPr id="251" name="楕円 250"/>
        <xdr:cNvSpPr/>
      </xdr:nvSpPr>
      <xdr:spPr>
        <a:xfrm>
          <a:off x="3746500" y="161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14870</xdr:rowOff>
    </xdr:from>
    <xdr:ext cx="599010" cy="259045"/>
    <xdr:sp macro="" textlink="">
      <xdr:nvSpPr>
        <xdr:cNvPr id="252" name="テキスト ボックス 251"/>
        <xdr:cNvSpPr txBox="1"/>
      </xdr:nvSpPr>
      <xdr:spPr>
        <a:xfrm>
          <a:off x="3497795" y="1595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6204</xdr:rowOff>
    </xdr:from>
    <xdr:to>
      <xdr:col>15</xdr:col>
      <xdr:colOff>101600</xdr:colOff>
      <xdr:row>95</xdr:row>
      <xdr:rowOff>107804</xdr:rowOff>
    </xdr:to>
    <xdr:sp macro="" textlink="">
      <xdr:nvSpPr>
        <xdr:cNvPr id="253" name="楕円 252"/>
        <xdr:cNvSpPr/>
      </xdr:nvSpPr>
      <xdr:spPr>
        <a:xfrm>
          <a:off x="2857500" y="162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124331</xdr:rowOff>
    </xdr:from>
    <xdr:ext cx="534377" cy="259045"/>
    <xdr:sp macro="" textlink="">
      <xdr:nvSpPr>
        <xdr:cNvPr id="254" name="テキスト ボックス 253"/>
        <xdr:cNvSpPr txBox="1"/>
      </xdr:nvSpPr>
      <xdr:spPr>
        <a:xfrm>
          <a:off x="2641111" y="1606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41675</xdr:rowOff>
    </xdr:from>
    <xdr:to>
      <xdr:col>10</xdr:col>
      <xdr:colOff>165100</xdr:colOff>
      <xdr:row>95</xdr:row>
      <xdr:rowOff>143275</xdr:rowOff>
    </xdr:to>
    <xdr:sp macro="" textlink="">
      <xdr:nvSpPr>
        <xdr:cNvPr id="255" name="楕円 254"/>
        <xdr:cNvSpPr/>
      </xdr:nvSpPr>
      <xdr:spPr>
        <a:xfrm>
          <a:off x="1968500" y="163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159802</xdr:rowOff>
    </xdr:from>
    <xdr:ext cx="534377" cy="259045"/>
    <xdr:sp macro="" textlink="">
      <xdr:nvSpPr>
        <xdr:cNvPr id="256" name="テキスト ボックス 255"/>
        <xdr:cNvSpPr txBox="1"/>
      </xdr:nvSpPr>
      <xdr:spPr>
        <a:xfrm>
          <a:off x="1752111" y="1610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19483</xdr:rowOff>
    </xdr:from>
    <xdr:to>
      <xdr:col>6</xdr:col>
      <xdr:colOff>38100</xdr:colOff>
      <xdr:row>96</xdr:row>
      <xdr:rowOff>121083</xdr:rowOff>
    </xdr:to>
    <xdr:sp macro="" textlink="">
      <xdr:nvSpPr>
        <xdr:cNvPr id="257" name="楕円 256"/>
        <xdr:cNvSpPr/>
      </xdr:nvSpPr>
      <xdr:spPr>
        <a:xfrm>
          <a:off x="1079500" y="164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137610</xdr:rowOff>
    </xdr:from>
    <xdr:ext cx="534377" cy="259045"/>
    <xdr:sp macro="" textlink="">
      <xdr:nvSpPr>
        <xdr:cNvPr id="258" name="テキスト ボックス 257"/>
        <xdr:cNvSpPr txBox="1"/>
      </xdr:nvSpPr>
      <xdr:spPr>
        <a:xfrm>
          <a:off x="863111" y="1625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95276</xdr:rowOff>
    </xdr:from>
    <xdr:to>
      <xdr:col>55</xdr:col>
      <xdr:colOff>0</xdr:colOff>
      <xdr:row>31</xdr:row>
      <xdr:rowOff>20428</xdr:rowOff>
    </xdr:to>
    <xdr:cxnSp macro="">
      <xdr:nvCxnSpPr>
        <xdr:cNvPr id="287" name="直線コネクタ 286"/>
        <xdr:cNvCxnSpPr/>
      </xdr:nvCxnSpPr>
      <xdr:spPr>
        <a:xfrm flipV="1">
          <a:off x="9639300" y="5238776"/>
          <a:ext cx="838200" cy="9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57421</xdr:rowOff>
    </xdr:from>
    <xdr:ext cx="534377" cy="259045"/>
    <xdr:sp macro="" textlink="">
      <xdr:nvSpPr>
        <xdr:cNvPr id="288" name="補助費等平均値テキスト"/>
        <xdr:cNvSpPr txBox="1"/>
      </xdr:nvSpPr>
      <xdr:spPr>
        <a:xfrm>
          <a:off x="10528300" y="605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20428</xdr:rowOff>
    </xdr:from>
    <xdr:to>
      <xdr:col>50</xdr:col>
      <xdr:colOff>114300</xdr:colOff>
      <xdr:row>31</xdr:row>
      <xdr:rowOff>34487</xdr:rowOff>
    </xdr:to>
    <xdr:cxnSp macro="">
      <xdr:nvCxnSpPr>
        <xdr:cNvPr id="290" name="直線コネクタ 289"/>
        <xdr:cNvCxnSpPr/>
      </xdr:nvCxnSpPr>
      <xdr:spPr>
        <a:xfrm flipV="1">
          <a:off x="8750300" y="5335378"/>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169702</xdr:rowOff>
    </xdr:from>
    <xdr:ext cx="534377" cy="259045"/>
    <xdr:sp macro="" textlink="">
      <xdr:nvSpPr>
        <xdr:cNvPr id="292" name="テキスト ボックス 291"/>
        <xdr:cNvSpPr txBox="1"/>
      </xdr:nvSpPr>
      <xdr:spPr>
        <a:xfrm>
          <a:off x="9372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34487</xdr:rowOff>
    </xdr:from>
    <xdr:to>
      <xdr:col>45</xdr:col>
      <xdr:colOff>177800</xdr:colOff>
      <xdr:row>32</xdr:row>
      <xdr:rowOff>5150</xdr:rowOff>
    </xdr:to>
    <xdr:cxnSp macro="">
      <xdr:nvCxnSpPr>
        <xdr:cNvPr id="293" name="直線コネクタ 292"/>
        <xdr:cNvCxnSpPr/>
      </xdr:nvCxnSpPr>
      <xdr:spPr>
        <a:xfrm flipV="1">
          <a:off x="7861300" y="5349437"/>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12806</xdr:rowOff>
    </xdr:from>
    <xdr:ext cx="534377" cy="259045"/>
    <xdr:sp macro="" textlink="">
      <xdr:nvSpPr>
        <xdr:cNvPr id="295" name="テキスト ボックス 294"/>
        <xdr:cNvSpPr txBox="1"/>
      </xdr:nvSpPr>
      <xdr:spPr>
        <a:xfrm>
          <a:off x="8483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68948</xdr:rowOff>
    </xdr:from>
    <xdr:to>
      <xdr:col>41</xdr:col>
      <xdr:colOff>50800</xdr:colOff>
      <xdr:row>32</xdr:row>
      <xdr:rowOff>5150</xdr:rowOff>
    </xdr:to>
    <xdr:cxnSp macro="">
      <xdr:nvCxnSpPr>
        <xdr:cNvPr id="296" name="直線コネクタ 295"/>
        <xdr:cNvCxnSpPr/>
      </xdr:nvCxnSpPr>
      <xdr:spPr>
        <a:xfrm>
          <a:off x="6972300" y="5383898"/>
          <a:ext cx="889000" cy="10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61441</xdr:rowOff>
    </xdr:from>
    <xdr:ext cx="534377" cy="259045"/>
    <xdr:sp macro="" textlink="">
      <xdr:nvSpPr>
        <xdr:cNvPr id="298" name="テキスト ボックス 297"/>
        <xdr:cNvSpPr txBox="1"/>
      </xdr:nvSpPr>
      <xdr:spPr>
        <a:xfrm>
          <a:off x="7594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19569</xdr:rowOff>
    </xdr:from>
    <xdr:ext cx="534377" cy="259045"/>
    <xdr:sp macro="" textlink="">
      <xdr:nvSpPr>
        <xdr:cNvPr id="300" name="テキスト ボックス 299"/>
        <xdr:cNvSpPr txBox="1"/>
      </xdr:nvSpPr>
      <xdr:spPr>
        <a:xfrm>
          <a:off x="6705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44476</xdr:rowOff>
    </xdr:from>
    <xdr:to>
      <xdr:col>55</xdr:col>
      <xdr:colOff>50800</xdr:colOff>
      <xdr:row>30</xdr:row>
      <xdr:rowOff>146076</xdr:rowOff>
    </xdr:to>
    <xdr:sp macro="" textlink="">
      <xdr:nvSpPr>
        <xdr:cNvPr id="306" name="楕円 305"/>
        <xdr:cNvSpPr/>
      </xdr:nvSpPr>
      <xdr:spPr>
        <a:xfrm>
          <a:off x="10426700" y="518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168953</xdr:rowOff>
    </xdr:from>
    <xdr:ext cx="534377" cy="259045"/>
    <xdr:sp macro="" textlink="">
      <xdr:nvSpPr>
        <xdr:cNvPr id="307" name="補助費等該当値テキスト"/>
        <xdr:cNvSpPr txBox="1"/>
      </xdr:nvSpPr>
      <xdr:spPr>
        <a:xfrm>
          <a:off x="10528300" y="51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141078</xdr:rowOff>
    </xdr:from>
    <xdr:to>
      <xdr:col>50</xdr:col>
      <xdr:colOff>165100</xdr:colOff>
      <xdr:row>31</xdr:row>
      <xdr:rowOff>71228</xdr:rowOff>
    </xdr:to>
    <xdr:sp macro="" textlink="">
      <xdr:nvSpPr>
        <xdr:cNvPr id="308" name="楕円 307"/>
        <xdr:cNvSpPr/>
      </xdr:nvSpPr>
      <xdr:spPr>
        <a:xfrm>
          <a:off x="9588500" y="52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87755</xdr:rowOff>
    </xdr:from>
    <xdr:ext cx="534377" cy="259045"/>
    <xdr:sp macro="" textlink="">
      <xdr:nvSpPr>
        <xdr:cNvPr id="309" name="テキスト ボックス 308"/>
        <xdr:cNvSpPr txBox="1"/>
      </xdr:nvSpPr>
      <xdr:spPr>
        <a:xfrm>
          <a:off x="9372111" y="505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155137</xdr:rowOff>
    </xdr:from>
    <xdr:to>
      <xdr:col>46</xdr:col>
      <xdr:colOff>38100</xdr:colOff>
      <xdr:row>31</xdr:row>
      <xdr:rowOff>85287</xdr:rowOff>
    </xdr:to>
    <xdr:sp macro="" textlink="">
      <xdr:nvSpPr>
        <xdr:cNvPr id="310" name="楕円 309"/>
        <xdr:cNvSpPr/>
      </xdr:nvSpPr>
      <xdr:spPr>
        <a:xfrm>
          <a:off x="8699500" y="529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101814</xdr:rowOff>
    </xdr:from>
    <xdr:ext cx="534377" cy="259045"/>
    <xdr:sp macro="" textlink="">
      <xdr:nvSpPr>
        <xdr:cNvPr id="311" name="テキスト ボックス 310"/>
        <xdr:cNvSpPr txBox="1"/>
      </xdr:nvSpPr>
      <xdr:spPr>
        <a:xfrm>
          <a:off x="8483111" y="507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125800</xdr:rowOff>
    </xdr:from>
    <xdr:to>
      <xdr:col>41</xdr:col>
      <xdr:colOff>101600</xdr:colOff>
      <xdr:row>32</xdr:row>
      <xdr:rowOff>55950</xdr:rowOff>
    </xdr:to>
    <xdr:sp macro="" textlink="">
      <xdr:nvSpPr>
        <xdr:cNvPr id="312" name="楕円 311"/>
        <xdr:cNvSpPr/>
      </xdr:nvSpPr>
      <xdr:spPr>
        <a:xfrm>
          <a:off x="7810500" y="54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72477</xdr:rowOff>
    </xdr:from>
    <xdr:ext cx="534377" cy="259045"/>
    <xdr:sp macro="" textlink="">
      <xdr:nvSpPr>
        <xdr:cNvPr id="313" name="テキスト ボックス 312"/>
        <xdr:cNvSpPr txBox="1"/>
      </xdr:nvSpPr>
      <xdr:spPr>
        <a:xfrm>
          <a:off x="7594111" y="52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18148</xdr:rowOff>
    </xdr:from>
    <xdr:to>
      <xdr:col>36</xdr:col>
      <xdr:colOff>165100</xdr:colOff>
      <xdr:row>31</xdr:row>
      <xdr:rowOff>119748</xdr:rowOff>
    </xdr:to>
    <xdr:sp macro="" textlink="">
      <xdr:nvSpPr>
        <xdr:cNvPr id="314" name="楕円 313"/>
        <xdr:cNvSpPr/>
      </xdr:nvSpPr>
      <xdr:spPr>
        <a:xfrm>
          <a:off x="6921500" y="53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136275</xdr:rowOff>
    </xdr:from>
    <xdr:ext cx="534377" cy="259045"/>
    <xdr:sp macro="" textlink="">
      <xdr:nvSpPr>
        <xdr:cNvPr id="315" name="テキスト ボックス 314"/>
        <xdr:cNvSpPr txBox="1"/>
      </xdr:nvSpPr>
      <xdr:spPr>
        <a:xfrm>
          <a:off x="6705111" y="51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163322</xdr:rowOff>
    </xdr:from>
    <xdr:to>
      <xdr:col>55</xdr:col>
      <xdr:colOff>0</xdr:colOff>
      <xdr:row>55</xdr:row>
      <xdr:rowOff>118605</xdr:rowOff>
    </xdr:to>
    <xdr:cxnSp macro="">
      <xdr:nvCxnSpPr>
        <xdr:cNvPr id="344" name="直線コネクタ 343"/>
        <xdr:cNvCxnSpPr/>
      </xdr:nvCxnSpPr>
      <xdr:spPr>
        <a:xfrm flipV="1">
          <a:off x="9639300" y="9250172"/>
          <a:ext cx="838200" cy="2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80966</xdr:rowOff>
    </xdr:from>
    <xdr:ext cx="534377" cy="259045"/>
    <xdr:sp macro="" textlink="">
      <xdr:nvSpPr>
        <xdr:cNvPr id="345" name="普通建設事業費平均値テキスト"/>
        <xdr:cNvSpPr txBox="1"/>
      </xdr:nvSpPr>
      <xdr:spPr>
        <a:xfrm>
          <a:off x="10528300" y="9510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118605</xdr:rowOff>
    </xdr:from>
    <xdr:to>
      <xdr:col>50</xdr:col>
      <xdr:colOff>114300</xdr:colOff>
      <xdr:row>56</xdr:row>
      <xdr:rowOff>35699</xdr:rowOff>
    </xdr:to>
    <xdr:cxnSp macro="">
      <xdr:nvCxnSpPr>
        <xdr:cNvPr id="347" name="直線コネクタ 346"/>
        <xdr:cNvCxnSpPr/>
      </xdr:nvCxnSpPr>
      <xdr:spPr>
        <a:xfrm flipV="1">
          <a:off x="8750300" y="9548355"/>
          <a:ext cx="8890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59948</xdr:rowOff>
    </xdr:from>
    <xdr:ext cx="534377" cy="259045"/>
    <xdr:sp macro="" textlink="">
      <xdr:nvSpPr>
        <xdr:cNvPr id="349" name="テキスト ボックス 348"/>
        <xdr:cNvSpPr txBox="1"/>
      </xdr:nvSpPr>
      <xdr:spPr>
        <a:xfrm>
          <a:off x="9372111" y="96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35699</xdr:rowOff>
    </xdr:from>
    <xdr:to>
      <xdr:col>45</xdr:col>
      <xdr:colOff>177800</xdr:colOff>
      <xdr:row>56</xdr:row>
      <xdr:rowOff>87579</xdr:rowOff>
    </xdr:to>
    <xdr:cxnSp macro="">
      <xdr:nvCxnSpPr>
        <xdr:cNvPr id="350" name="直線コネクタ 349"/>
        <xdr:cNvCxnSpPr/>
      </xdr:nvCxnSpPr>
      <xdr:spPr>
        <a:xfrm flipV="1">
          <a:off x="7861300" y="9636899"/>
          <a:ext cx="8890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17120</xdr:rowOff>
    </xdr:from>
    <xdr:to>
      <xdr:col>41</xdr:col>
      <xdr:colOff>50800</xdr:colOff>
      <xdr:row>56</xdr:row>
      <xdr:rowOff>87579</xdr:rowOff>
    </xdr:to>
    <xdr:cxnSp macro="">
      <xdr:nvCxnSpPr>
        <xdr:cNvPr id="353" name="直線コネクタ 352"/>
        <xdr:cNvCxnSpPr/>
      </xdr:nvCxnSpPr>
      <xdr:spPr>
        <a:xfrm>
          <a:off x="6972300" y="9446870"/>
          <a:ext cx="889000" cy="2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112522</xdr:rowOff>
    </xdr:from>
    <xdr:to>
      <xdr:col>55</xdr:col>
      <xdr:colOff>50800</xdr:colOff>
      <xdr:row>54</xdr:row>
      <xdr:rowOff>42672</xdr:rowOff>
    </xdr:to>
    <xdr:sp macro="" textlink="">
      <xdr:nvSpPr>
        <xdr:cNvPr id="363" name="楕円 362"/>
        <xdr:cNvSpPr/>
      </xdr:nvSpPr>
      <xdr:spPr>
        <a:xfrm>
          <a:off x="10426700" y="919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135399</xdr:rowOff>
    </xdr:from>
    <xdr:ext cx="534377" cy="259045"/>
    <xdr:sp macro="" textlink="">
      <xdr:nvSpPr>
        <xdr:cNvPr id="364" name="普通建設事業費該当値テキスト"/>
        <xdr:cNvSpPr txBox="1"/>
      </xdr:nvSpPr>
      <xdr:spPr>
        <a:xfrm>
          <a:off x="10528300" y="905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67805</xdr:rowOff>
    </xdr:from>
    <xdr:to>
      <xdr:col>50</xdr:col>
      <xdr:colOff>165100</xdr:colOff>
      <xdr:row>55</xdr:row>
      <xdr:rowOff>169405</xdr:rowOff>
    </xdr:to>
    <xdr:sp macro="" textlink="">
      <xdr:nvSpPr>
        <xdr:cNvPr id="365" name="楕円 364"/>
        <xdr:cNvSpPr/>
      </xdr:nvSpPr>
      <xdr:spPr>
        <a:xfrm>
          <a:off x="9588500" y="94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14482</xdr:rowOff>
    </xdr:from>
    <xdr:ext cx="534377" cy="259045"/>
    <xdr:sp macro="" textlink="">
      <xdr:nvSpPr>
        <xdr:cNvPr id="366" name="テキスト ボックス 365"/>
        <xdr:cNvSpPr txBox="1"/>
      </xdr:nvSpPr>
      <xdr:spPr>
        <a:xfrm>
          <a:off x="9372111" y="927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156349</xdr:rowOff>
    </xdr:from>
    <xdr:to>
      <xdr:col>46</xdr:col>
      <xdr:colOff>38100</xdr:colOff>
      <xdr:row>56</xdr:row>
      <xdr:rowOff>86499</xdr:rowOff>
    </xdr:to>
    <xdr:sp macro="" textlink="">
      <xdr:nvSpPr>
        <xdr:cNvPr id="367" name="楕円 366"/>
        <xdr:cNvSpPr/>
      </xdr:nvSpPr>
      <xdr:spPr>
        <a:xfrm>
          <a:off x="8699500" y="95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77626</xdr:rowOff>
    </xdr:from>
    <xdr:ext cx="534377" cy="259045"/>
    <xdr:sp macro="" textlink="">
      <xdr:nvSpPr>
        <xdr:cNvPr id="368" name="テキスト ボックス 367"/>
        <xdr:cNvSpPr txBox="1"/>
      </xdr:nvSpPr>
      <xdr:spPr>
        <a:xfrm>
          <a:off x="8483111" y="96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36779</xdr:rowOff>
    </xdr:from>
    <xdr:to>
      <xdr:col>41</xdr:col>
      <xdr:colOff>101600</xdr:colOff>
      <xdr:row>56</xdr:row>
      <xdr:rowOff>138379</xdr:rowOff>
    </xdr:to>
    <xdr:sp macro="" textlink="">
      <xdr:nvSpPr>
        <xdr:cNvPr id="369" name="楕円 368"/>
        <xdr:cNvSpPr/>
      </xdr:nvSpPr>
      <xdr:spPr>
        <a:xfrm>
          <a:off x="7810500" y="96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129506</xdr:rowOff>
    </xdr:from>
    <xdr:ext cx="534377" cy="259045"/>
    <xdr:sp macro="" textlink="">
      <xdr:nvSpPr>
        <xdr:cNvPr id="370" name="テキスト ボックス 369"/>
        <xdr:cNvSpPr txBox="1"/>
      </xdr:nvSpPr>
      <xdr:spPr>
        <a:xfrm>
          <a:off x="7594111" y="97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137770</xdr:rowOff>
    </xdr:from>
    <xdr:to>
      <xdr:col>36</xdr:col>
      <xdr:colOff>165100</xdr:colOff>
      <xdr:row>55</xdr:row>
      <xdr:rowOff>67920</xdr:rowOff>
    </xdr:to>
    <xdr:sp macro="" textlink="">
      <xdr:nvSpPr>
        <xdr:cNvPr id="371" name="楕円 370"/>
        <xdr:cNvSpPr/>
      </xdr:nvSpPr>
      <xdr:spPr>
        <a:xfrm>
          <a:off x="6921500" y="939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84447</xdr:rowOff>
    </xdr:from>
    <xdr:ext cx="534377" cy="259045"/>
    <xdr:sp macro="" textlink="">
      <xdr:nvSpPr>
        <xdr:cNvPr id="372" name="テキスト ボックス 371"/>
        <xdr:cNvSpPr txBox="1"/>
      </xdr:nvSpPr>
      <xdr:spPr>
        <a:xfrm>
          <a:off x="6705111" y="917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55781</xdr:rowOff>
    </xdr:from>
    <xdr:to>
      <xdr:col>55</xdr:col>
      <xdr:colOff>0</xdr:colOff>
      <xdr:row>78</xdr:row>
      <xdr:rowOff>28463</xdr:rowOff>
    </xdr:to>
    <xdr:cxnSp macro="">
      <xdr:nvCxnSpPr>
        <xdr:cNvPr id="399" name="直線コネクタ 398"/>
        <xdr:cNvCxnSpPr/>
      </xdr:nvCxnSpPr>
      <xdr:spPr>
        <a:xfrm>
          <a:off x="9639300" y="13257431"/>
          <a:ext cx="8382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55781</xdr:rowOff>
    </xdr:from>
    <xdr:to>
      <xdr:col>50</xdr:col>
      <xdr:colOff>114300</xdr:colOff>
      <xdr:row>77</xdr:row>
      <xdr:rowOff>93432</xdr:rowOff>
    </xdr:to>
    <xdr:cxnSp macro="">
      <xdr:nvCxnSpPr>
        <xdr:cNvPr id="402" name="直線コネクタ 401"/>
        <xdr:cNvCxnSpPr/>
      </xdr:nvCxnSpPr>
      <xdr:spPr>
        <a:xfrm flipV="1">
          <a:off x="8750300" y="13257431"/>
          <a:ext cx="8890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93432</xdr:rowOff>
    </xdr:from>
    <xdr:to>
      <xdr:col>45</xdr:col>
      <xdr:colOff>177800</xdr:colOff>
      <xdr:row>77</xdr:row>
      <xdr:rowOff>114874</xdr:rowOff>
    </xdr:to>
    <xdr:cxnSp macro="">
      <xdr:nvCxnSpPr>
        <xdr:cNvPr id="405" name="直線コネクタ 404"/>
        <xdr:cNvCxnSpPr/>
      </xdr:nvCxnSpPr>
      <xdr:spPr>
        <a:xfrm flipV="1">
          <a:off x="7861300" y="13295082"/>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149113</xdr:rowOff>
    </xdr:from>
    <xdr:to>
      <xdr:col>55</xdr:col>
      <xdr:colOff>50800</xdr:colOff>
      <xdr:row>78</xdr:row>
      <xdr:rowOff>79263</xdr:rowOff>
    </xdr:to>
    <xdr:sp macro="" textlink="">
      <xdr:nvSpPr>
        <xdr:cNvPr id="415" name="楕円 414"/>
        <xdr:cNvSpPr/>
      </xdr:nvSpPr>
      <xdr:spPr>
        <a:xfrm>
          <a:off x="10426700" y="133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64040</xdr:rowOff>
    </xdr:from>
    <xdr:ext cx="469744" cy="259045"/>
    <xdr:sp macro="" textlink="">
      <xdr:nvSpPr>
        <xdr:cNvPr id="416" name="普通建設事業費 （ うち新規整備　）該当値テキスト"/>
        <xdr:cNvSpPr txBox="1"/>
      </xdr:nvSpPr>
      <xdr:spPr>
        <a:xfrm>
          <a:off x="10528300" y="1326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4981</xdr:rowOff>
    </xdr:from>
    <xdr:to>
      <xdr:col>50</xdr:col>
      <xdr:colOff>165100</xdr:colOff>
      <xdr:row>77</xdr:row>
      <xdr:rowOff>106581</xdr:rowOff>
    </xdr:to>
    <xdr:sp macro="" textlink="">
      <xdr:nvSpPr>
        <xdr:cNvPr id="417" name="楕円 416"/>
        <xdr:cNvSpPr/>
      </xdr:nvSpPr>
      <xdr:spPr>
        <a:xfrm>
          <a:off x="9588500" y="1320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97708</xdr:rowOff>
    </xdr:from>
    <xdr:ext cx="534377" cy="259045"/>
    <xdr:sp macro="" textlink="">
      <xdr:nvSpPr>
        <xdr:cNvPr id="418" name="テキスト ボックス 417"/>
        <xdr:cNvSpPr txBox="1"/>
      </xdr:nvSpPr>
      <xdr:spPr>
        <a:xfrm>
          <a:off x="9372111" y="1329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42632</xdr:rowOff>
    </xdr:from>
    <xdr:to>
      <xdr:col>46</xdr:col>
      <xdr:colOff>38100</xdr:colOff>
      <xdr:row>77</xdr:row>
      <xdr:rowOff>144232</xdr:rowOff>
    </xdr:to>
    <xdr:sp macro="" textlink="">
      <xdr:nvSpPr>
        <xdr:cNvPr id="419" name="楕円 418"/>
        <xdr:cNvSpPr/>
      </xdr:nvSpPr>
      <xdr:spPr>
        <a:xfrm>
          <a:off x="8699500" y="132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135359</xdr:rowOff>
    </xdr:from>
    <xdr:ext cx="469744" cy="259045"/>
    <xdr:sp macro="" textlink="">
      <xdr:nvSpPr>
        <xdr:cNvPr id="420" name="テキスト ボックス 419"/>
        <xdr:cNvSpPr txBox="1"/>
      </xdr:nvSpPr>
      <xdr:spPr>
        <a:xfrm>
          <a:off x="8515428" y="13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64074</xdr:rowOff>
    </xdr:from>
    <xdr:to>
      <xdr:col>41</xdr:col>
      <xdr:colOff>101600</xdr:colOff>
      <xdr:row>77</xdr:row>
      <xdr:rowOff>165674</xdr:rowOff>
    </xdr:to>
    <xdr:sp macro="" textlink="">
      <xdr:nvSpPr>
        <xdr:cNvPr id="421" name="楕円 420"/>
        <xdr:cNvSpPr/>
      </xdr:nvSpPr>
      <xdr:spPr>
        <a:xfrm>
          <a:off x="7810500" y="132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156801</xdr:rowOff>
    </xdr:from>
    <xdr:ext cx="469744" cy="259045"/>
    <xdr:sp macro="" textlink="">
      <xdr:nvSpPr>
        <xdr:cNvPr id="422" name="テキスト ボックス 421"/>
        <xdr:cNvSpPr txBox="1"/>
      </xdr:nvSpPr>
      <xdr:spPr>
        <a:xfrm>
          <a:off x="7626428" y="133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155085</xdr:rowOff>
    </xdr:from>
    <xdr:to>
      <xdr:col>55</xdr:col>
      <xdr:colOff>0</xdr:colOff>
      <xdr:row>94</xdr:row>
      <xdr:rowOff>137849</xdr:rowOff>
    </xdr:to>
    <xdr:cxnSp macro="">
      <xdr:nvCxnSpPr>
        <xdr:cNvPr id="449" name="直線コネクタ 448"/>
        <xdr:cNvCxnSpPr/>
      </xdr:nvCxnSpPr>
      <xdr:spPr>
        <a:xfrm flipV="1">
          <a:off x="9639300" y="15757035"/>
          <a:ext cx="838200" cy="49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46045</xdr:rowOff>
    </xdr:from>
    <xdr:ext cx="534377" cy="259045"/>
    <xdr:sp macro="" textlink="">
      <xdr:nvSpPr>
        <xdr:cNvPr id="450" name="普通建設事業費 （ うち更新整備　）平均値テキスト"/>
        <xdr:cNvSpPr txBox="1"/>
      </xdr:nvSpPr>
      <xdr:spPr>
        <a:xfrm>
          <a:off x="10528300" y="1633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137849</xdr:rowOff>
    </xdr:from>
    <xdr:to>
      <xdr:col>50</xdr:col>
      <xdr:colOff>114300</xdr:colOff>
      <xdr:row>95</xdr:row>
      <xdr:rowOff>113525</xdr:rowOff>
    </xdr:to>
    <xdr:cxnSp macro="">
      <xdr:nvCxnSpPr>
        <xdr:cNvPr id="452" name="直線コネクタ 451"/>
        <xdr:cNvCxnSpPr/>
      </xdr:nvCxnSpPr>
      <xdr:spPr>
        <a:xfrm flipV="1">
          <a:off x="8750300" y="16254149"/>
          <a:ext cx="889000" cy="14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42752</xdr:rowOff>
    </xdr:from>
    <xdr:ext cx="534377" cy="259045"/>
    <xdr:sp macro="" textlink="">
      <xdr:nvSpPr>
        <xdr:cNvPr id="454" name="テキスト ボックス 453"/>
        <xdr:cNvSpPr txBox="1"/>
      </xdr:nvSpPr>
      <xdr:spPr>
        <a:xfrm>
          <a:off x="9372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113525</xdr:rowOff>
    </xdr:from>
    <xdr:to>
      <xdr:col>45</xdr:col>
      <xdr:colOff>177800</xdr:colOff>
      <xdr:row>96</xdr:row>
      <xdr:rowOff>68903</xdr:rowOff>
    </xdr:to>
    <xdr:cxnSp macro="">
      <xdr:nvCxnSpPr>
        <xdr:cNvPr id="455" name="直線コネクタ 454"/>
        <xdr:cNvCxnSpPr/>
      </xdr:nvCxnSpPr>
      <xdr:spPr>
        <a:xfrm flipV="1">
          <a:off x="7861300" y="16401275"/>
          <a:ext cx="889000" cy="1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57" name="テキスト ボックス 456"/>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104285</xdr:rowOff>
    </xdr:from>
    <xdr:to>
      <xdr:col>55</xdr:col>
      <xdr:colOff>50800</xdr:colOff>
      <xdr:row>92</xdr:row>
      <xdr:rowOff>34435</xdr:rowOff>
    </xdr:to>
    <xdr:sp macro="" textlink="">
      <xdr:nvSpPr>
        <xdr:cNvPr id="465" name="楕円 464"/>
        <xdr:cNvSpPr/>
      </xdr:nvSpPr>
      <xdr:spPr>
        <a:xfrm>
          <a:off x="10426700" y="15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127162</xdr:rowOff>
    </xdr:from>
    <xdr:ext cx="534377" cy="259045"/>
    <xdr:sp macro="" textlink="">
      <xdr:nvSpPr>
        <xdr:cNvPr id="466" name="普通建設事業費 （ うち更新整備　）該当値テキスト"/>
        <xdr:cNvSpPr txBox="1"/>
      </xdr:nvSpPr>
      <xdr:spPr>
        <a:xfrm>
          <a:off x="10528300" y="155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87049</xdr:rowOff>
    </xdr:from>
    <xdr:to>
      <xdr:col>50</xdr:col>
      <xdr:colOff>165100</xdr:colOff>
      <xdr:row>95</xdr:row>
      <xdr:rowOff>17199</xdr:rowOff>
    </xdr:to>
    <xdr:sp macro="" textlink="">
      <xdr:nvSpPr>
        <xdr:cNvPr id="467" name="楕円 466"/>
        <xdr:cNvSpPr/>
      </xdr:nvSpPr>
      <xdr:spPr>
        <a:xfrm>
          <a:off x="9588500" y="162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33726</xdr:rowOff>
    </xdr:from>
    <xdr:ext cx="534377" cy="259045"/>
    <xdr:sp macro="" textlink="">
      <xdr:nvSpPr>
        <xdr:cNvPr id="468" name="テキスト ボックス 467"/>
        <xdr:cNvSpPr txBox="1"/>
      </xdr:nvSpPr>
      <xdr:spPr>
        <a:xfrm>
          <a:off x="9372111" y="1597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62725</xdr:rowOff>
    </xdr:from>
    <xdr:to>
      <xdr:col>46</xdr:col>
      <xdr:colOff>38100</xdr:colOff>
      <xdr:row>95</xdr:row>
      <xdr:rowOff>164325</xdr:rowOff>
    </xdr:to>
    <xdr:sp macro="" textlink="">
      <xdr:nvSpPr>
        <xdr:cNvPr id="469" name="楕円 468"/>
        <xdr:cNvSpPr/>
      </xdr:nvSpPr>
      <xdr:spPr>
        <a:xfrm>
          <a:off x="8699500" y="163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9402</xdr:rowOff>
    </xdr:from>
    <xdr:ext cx="534377" cy="259045"/>
    <xdr:sp macro="" textlink="">
      <xdr:nvSpPr>
        <xdr:cNvPr id="470" name="テキスト ボックス 469"/>
        <xdr:cNvSpPr txBox="1"/>
      </xdr:nvSpPr>
      <xdr:spPr>
        <a:xfrm>
          <a:off x="8483111" y="161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18103</xdr:rowOff>
    </xdr:from>
    <xdr:to>
      <xdr:col>41</xdr:col>
      <xdr:colOff>101600</xdr:colOff>
      <xdr:row>96</xdr:row>
      <xdr:rowOff>119703</xdr:rowOff>
    </xdr:to>
    <xdr:sp macro="" textlink="">
      <xdr:nvSpPr>
        <xdr:cNvPr id="471" name="楕円 470"/>
        <xdr:cNvSpPr/>
      </xdr:nvSpPr>
      <xdr:spPr>
        <a:xfrm>
          <a:off x="7810500" y="164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136230</xdr:rowOff>
    </xdr:from>
    <xdr:ext cx="534377" cy="259045"/>
    <xdr:sp macro="" textlink="">
      <xdr:nvSpPr>
        <xdr:cNvPr id="472" name="テキスト ボックス 471"/>
        <xdr:cNvSpPr txBox="1"/>
      </xdr:nvSpPr>
      <xdr:spPr>
        <a:xfrm>
          <a:off x="7594111" y="1625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31343</xdr:rowOff>
    </xdr:from>
    <xdr:to>
      <xdr:col>85</xdr:col>
      <xdr:colOff>127000</xdr:colOff>
      <xdr:row>37</xdr:row>
      <xdr:rowOff>109982</xdr:rowOff>
    </xdr:to>
    <xdr:cxnSp macro="">
      <xdr:nvCxnSpPr>
        <xdr:cNvPr id="499" name="直線コネクタ 498"/>
        <xdr:cNvCxnSpPr/>
      </xdr:nvCxnSpPr>
      <xdr:spPr>
        <a:xfrm flipV="1">
          <a:off x="15481300" y="5689193"/>
          <a:ext cx="838200" cy="76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118076</xdr:rowOff>
    </xdr:from>
    <xdr:ext cx="378565" cy="259045"/>
    <xdr:sp macro="" textlink="">
      <xdr:nvSpPr>
        <xdr:cNvPr id="500" name="災害復旧事業費平均値テキスト"/>
        <xdr:cNvSpPr txBox="1"/>
      </xdr:nvSpPr>
      <xdr:spPr>
        <a:xfrm>
          <a:off x="16370300" y="6461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167132</xdr:rowOff>
    </xdr:from>
    <xdr:to>
      <xdr:col>81</xdr:col>
      <xdr:colOff>50800</xdr:colOff>
      <xdr:row>37</xdr:row>
      <xdr:rowOff>109982</xdr:rowOff>
    </xdr:to>
    <xdr:cxnSp macro="">
      <xdr:nvCxnSpPr>
        <xdr:cNvPr id="502" name="直線コネクタ 501"/>
        <xdr:cNvCxnSpPr/>
      </xdr:nvCxnSpPr>
      <xdr:spPr>
        <a:xfrm>
          <a:off x="14592300" y="63393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133621</xdr:rowOff>
    </xdr:from>
    <xdr:ext cx="378565" cy="259045"/>
    <xdr:sp macro="" textlink="">
      <xdr:nvSpPr>
        <xdr:cNvPr id="504" name="テキスト ボックス 503"/>
        <xdr:cNvSpPr txBox="1"/>
      </xdr:nvSpPr>
      <xdr:spPr>
        <a:xfrm>
          <a:off x="15292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137414</xdr:rowOff>
    </xdr:from>
    <xdr:to>
      <xdr:col>76</xdr:col>
      <xdr:colOff>114300</xdr:colOff>
      <xdr:row>36</xdr:row>
      <xdr:rowOff>167132</xdr:rowOff>
    </xdr:to>
    <xdr:cxnSp macro="">
      <xdr:nvCxnSpPr>
        <xdr:cNvPr id="505" name="直線コネクタ 504"/>
        <xdr:cNvCxnSpPr/>
      </xdr:nvCxnSpPr>
      <xdr:spPr>
        <a:xfrm>
          <a:off x="13703300" y="630961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42181</xdr:rowOff>
    </xdr:from>
    <xdr:ext cx="378565" cy="259045"/>
    <xdr:sp macro="" textlink="">
      <xdr:nvSpPr>
        <xdr:cNvPr id="507" name="テキスト ボックス 506"/>
        <xdr:cNvSpPr txBox="1"/>
      </xdr:nvSpPr>
      <xdr:spPr>
        <a:xfrm>
          <a:off x="14403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29972</xdr:rowOff>
    </xdr:from>
    <xdr:to>
      <xdr:col>71</xdr:col>
      <xdr:colOff>177800</xdr:colOff>
      <xdr:row>36</xdr:row>
      <xdr:rowOff>137414</xdr:rowOff>
    </xdr:to>
    <xdr:cxnSp macro="">
      <xdr:nvCxnSpPr>
        <xdr:cNvPr id="508" name="直線コネクタ 507"/>
        <xdr:cNvCxnSpPr/>
      </xdr:nvCxnSpPr>
      <xdr:spPr>
        <a:xfrm>
          <a:off x="12814300" y="6202172"/>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33494</xdr:rowOff>
    </xdr:from>
    <xdr:ext cx="378565" cy="259045"/>
    <xdr:sp macro="" textlink="">
      <xdr:nvSpPr>
        <xdr:cNvPr id="510" name="テキスト ボックス 509"/>
        <xdr:cNvSpPr txBox="1"/>
      </xdr:nvSpPr>
      <xdr:spPr>
        <a:xfrm>
          <a:off x="13514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154652</xdr:rowOff>
    </xdr:from>
    <xdr:ext cx="378565" cy="259045"/>
    <xdr:sp macro="" textlink="">
      <xdr:nvSpPr>
        <xdr:cNvPr id="512" name="テキスト ボックス 511"/>
        <xdr:cNvSpPr txBox="1"/>
      </xdr:nvSpPr>
      <xdr:spPr>
        <a:xfrm>
          <a:off x="12625017" y="649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151993</xdr:rowOff>
    </xdr:from>
    <xdr:to>
      <xdr:col>85</xdr:col>
      <xdr:colOff>177800</xdr:colOff>
      <xdr:row>33</xdr:row>
      <xdr:rowOff>82143</xdr:rowOff>
    </xdr:to>
    <xdr:sp macro="" textlink="">
      <xdr:nvSpPr>
        <xdr:cNvPr id="518" name="楕円 517"/>
        <xdr:cNvSpPr/>
      </xdr:nvSpPr>
      <xdr:spPr>
        <a:xfrm>
          <a:off x="16268700" y="56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3420</xdr:rowOff>
    </xdr:from>
    <xdr:ext cx="469744" cy="259045"/>
    <xdr:sp macro="" textlink="">
      <xdr:nvSpPr>
        <xdr:cNvPr id="519" name="災害復旧事業費該当値テキスト"/>
        <xdr:cNvSpPr txBox="1"/>
      </xdr:nvSpPr>
      <xdr:spPr>
        <a:xfrm>
          <a:off x="16370300" y="548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59182</xdr:rowOff>
    </xdr:from>
    <xdr:to>
      <xdr:col>81</xdr:col>
      <xdr:colOff>101600</xdr:colOff>
      <xdr:row>37</xdr:row>
      <xdr:rowOff>160782</xdr:rowOff>
    </xdr:to>
    <xdr:sp macro="" textlink="">
      <xdr:nvSpPr>
        <xdr:cNvPr id="520" name="楕円 519"/>
        <xdr:cNvSpPr/>
      </xdr:nvSpPr>
      <xdr:spPr>
        <a:xfrm>
          <a:off x="15430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5859</xdr:rowOff>
    </xdr:from>
    <xdr:ext cx="378565" cy="259045"/>
    <xdr:sp macro="" textlink="">
      <xdr:nvSpPr>
        <xdr:cNvPr id="521" name="テキスト ボックス 520"/>
        <xdr:cNvSpPr txBox="1"/>
      </xdr:nvSpPr>
      <xdr:spPr>
        <a:xfrm>
          <a:off x="15292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116332</xdr:rowOff>
    </xdr:from>
    <xdr:to>
      <xdr:col>76</xdr:col>
      <xdr:colOff>165100</xdr:colOff>
      <xdr:row>37</xdr:row>
      <xdr:rowOff>46482</xdr:rowOff>
    </xdr:to>
    <xdr:sp macro="" textlink="">
      <xdr:nvSpPr>
        <xdr:cNvPr id="522" name="楕円 521"/>
        <xdr:cNvSpPr/>
      </xdr:nvSpPr>
      <xdr:spPr>
        <a:xfrm>
          <a:off x="14541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63009</xdr:rowOff>
    </xdr:from>
    <xdr:ext cx="378565" cy="259045"/>
    <xdr:sp macro="" textlink="">
      <xdr:nvSpPr>
        <xdr:cNvPr id="523" name="テキスト ボックス 522"/>
        <xdr:cNvSpPr txBox="1"/>
      </xdr:nvSpPr>
      <xdr:spPr>
        <a:xfrm>
          <a:off x="14403017" y="6063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86614</xdr:rowOff>
    </xdr:from>
    <xdr:to>
      <xdr:col>72</xdr:col>
      <xdr:colOff>38100</xdr:colOff>
      <xdr:row>37</xdr:row>
      <xdr:rowOff>16764</xdr:rowOff>
    </xdr:to>
    <xdr:sp macro="" textlink="">
      <xdr:nvSpPr>
        <xdr:cNvPr id="524" name="楕円 523"/>
        <xdr:cNvSpPr/>
      </xdr:nvSpPr>
      <xdr:spPr>
        <a:xfrm>
          <a:off x="13652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35</xdr:row>
      <xdr:rowOff>33291</xdr:rowOff>
    </xdr:from>
    <xdr:ext cx="378565" cy="259045"/>
    <xdr:sp macro="" textlink="">
      <xdr:nvSpPr>
        <xdr:cNvPr id="525" name="テキスト ボックス 524"/>
        <xdr:cNvSpPr txBox="1"/>
      </xdr:nvSpPr>
      <xdr:spPr>
        <a:xfrm>
          <a:off x="13514017" y="6034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150622</xdr:rowOff>
    </xdr:from>
    <xdr:to>
      <xdr:col>67</xdr:col>
      <xdr:colOff>101600</xdr:colOff>
      <xdr:row>36</xdr:row>
      <xdr:rowOff>80772</xdr:rowOff>
    </xdr:to>
    <xdr:sp macro="" textlink="">
      <xdr:nvSpPr>
        <xdr:cNvPr id="526" name="楕円 525"/>
        <xdr:cNvSpPr/>
      </xdr:nvSpPr>
      <xdr:spPr>
        <a:xfrm>
          <a:off x="12763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34</xdr:row>
      <xdr:rowOff>97299</xdr:rowOff>
    </xdr:from>
    <xdr:ext cx="378565" cy="259045"/>
    <xdr:sp macro="" textlink="">
      <xdr:nvSpPr>
        <xdr:cNvPr id="527" name="テキスト ボックス 526"/>
        <xdr:cNvSpPr txBox="1"/>
      </xdr:nvSpPr>
      <xdr:spPr>
        <a:xfrm>
          <a:off x="12625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62300</xdr:rowOff>
    </xdr:from>
    <xdr:to>
      <xdr:col>85</xdr:col>
      <xdr:colOff>127000</xdr:colOff>
      <xdr:row>73</xdr:row>
      <xdr:rowOff>70358</xdr:rowOff>
    </xdr:to>
    <xdr:cxnSp macro="">
      <xdr:nvCxnSpPr>
        <xdr:cNvPr id="605" name="直線コネクタ 604"/>
        <xdr:cNvCxnSpPr/>
      </xdr:nvCxnSpPr>
      <xdr:spPr>
        <a:xfrm flipV="1">
          <a:off x="15481300" y="12578150"/>
          <a:ext cx="8382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6"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20162</xdr:rowOff>
    </xdr:from>
    <xdr:to>
      <xdr:col>81</xdr:col>
      <xdr:colOff>50800</xdr:colOff>
      <xdr:row>73</xdr:row>
      <xdr:rowOff>70358</xdr:rowOff>
    </xdr:to>
    <xdr:cxnSp macro="">
      <xdr:nvCxnSpPr>
        <xdr:cNvPr id="608" name="直線コネクタ 607"/>
        <xdr:cNvCxnSpPr/>
      </xdr:nvCxnSpPr>
      <xdr:spPr>
        <a:xfrm>
          <a:off x="14592300" y="12536012"/>
          <a:ext cx="889000" cy="5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51956</xdr:rowOff>
    </xdr:from>
    <xdr:to>
      <xdr:col>76</xdr:col>
      <xdr:colOff>114300</xdr:colOff>
      <xdr:row>73</xdr:row>
      <xdr:rowOff>20162</xdr:rowOff>
    </xdr:to>
    <xdr:cxnSp macro="">
      <xdr:nvCxnSpPr>
        <xdr:cNvPr id="611" name="直線コネクタ 610"/>
        <xdr:cNvCxnSpPr/>
      </xdr:nvCxnSpPr>
      <xdr:spPr>
        <a:xfrm>
          <a:off x="13703300" y="12396356"/>
          <a:ext cx="889000" cy="13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133297</xdr:rowOff>
    </xdr:from>
    <xdr:ext cx="534377" cy="259045"/>
    <xdr:sp macro="" textlink="">
      <xdr:nvSpPr>
        <xdr:cNvPr id="613" name="テキスト ボックス 612"/>
        <xdr:cNvSpPr txBox="1"/>
      </xdr:nvSpPr>
      <xdr:spPr>
        <a:xfrm>
          <a:off x="14325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51956</xdr:rowOff>
    </xdr:from>
    <xdr:to>
      <xdr:col>71</xdr:col>
      <xdr:colOff>177800</xdr:colOff>
      <xdr:row>72</xdr:row>
      <xdr:rowOff>87160</xdr:rowOff>
    </xdr:to>
    <xdr:cxnSp macro="">
      <xdr:nvCxnSpPr>
        <xdr:cNvPr id="614" name="直線コネクタ 613"/>
        <xdr:cNvCxnSpPr/>
      </xdr:nvCxnSpPr>
      <xdr:spPr>
        <a:xfrm flipV="1">
          <a:off x="12814300" y="12396356"/>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99026</xdr:rowOff>
    </xdr:from>
    <xdr:ext cx="534377" cy="259045"/>
    <xdr:sp macro="" textlink="">
      <xdr:nvSpPr>
        <xdr:cNvPr id="616" name="テキスト ボックス 615"/>
        <xdr:cNvSpPr txBox="1"/>
      </xdr:nvSpPr>
      <xdr:spPr>
        <a:xfrm>
          <a:off x="13436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100055</xdr:rowOff>
    </xdr:from>
    <xdr:ext cx="534377" cy="259045"/>
    <xdr:sp macro="" textlink="">
      <xdr:nvSpPr>
        <xdr:cNvPr id="618" name="テキスト ボックス 617"/>
        <xdr:cNvSpPr txBox="1"/>
      </xdr:nvSpPr>
      <xdr:spPr>
        <a:xfrm>
          <a:off x="12547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11500</xdr:rowOff>
    </xdr:from>
    <xdr:to>
      <xdr:col>85</xdr:col>
      <xdr:colOff>177800</xdr:colOff>
      <xdr:row>73</xdr:row>
      <xdr:rowOff>113100</xdr:rowOff>
    </xdr:to>
    <xdr:sp macro="" textlink="">
      <xdr:nvSpPr>
        <xdr:cNvPr id="624" name="楕円 623"/>
        <xdr:cNvSpPr/>
      </xdr:nvSpPr>
      <xdr:spPr>
        <a:xfrm>
          <a:off x="16268700" y="125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34377</xdr:rowOff>
    </xdr:from>
    <xdr:ext cx="534377" cy="259045"/>
    <xdr:sp macro="" textlink="">
      <xdr:nvSpPr>
        <xdr:cNvPr id="625" name="公債費該当値テキスト"/>
        <xdr:cNvSpPr txBox="1"/>
      </xdr:nvSpPr>
      <xdr:spPr>
        <a:xfrm>
          <a:off x="16370300" y="123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19558</xdr:rowOff>
    </xdr:from>
    <xdr:to>
      <xdr:col>81</xdr:col>
      <xdr:colOff>101600</xdr:colOff>
      <xdr:row>73</xdr:row>
      <xdr:rowOff>121158</xdr:rowOff>
    </xdr:to>
    <xdr:sp macro="" textlink="">
      <xdr:nvSpPr>
        <xdr:cNvPr id="626" name="楕円 625"/>
        <xdr:cNvSpPr/>
      </xdr:nvSpPr>
      <xdr:spPr>
        <a:xfrm>
          <a:off x="15430500" y="125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137685</xdr:rowOff>
    </xdr:from>
    <xdr:ext cx="534377" cy="259045"/>
    <xdr:sp macro="" textlink="">
      <xdr:nvSpPr>
        <xdr:cNvPr id="627" name="テキスト ボックス 626"/>
        <xdr:cNvSpPr txBox="1"/>
      </xdr:nvSpPr>
      <xdr:spPr>
        <a:xfrm>
          <a:off x="15214111" y="123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140812</xdr:rowOff>
    </xdr:from>
    <xdr:to>
      <xdr:col>76</xdr:col>
      <xdr:colOff>165100</xdr:colOff>
      <xdr:row>73</xdr:row>
      <xdr:rowOff>70962</xdr:rowOff>
    </xdr:to>
    <xdr:sp macro="" textlink="">
      <xdr:nvSpPr>
        <xdr:cNvPr id="628" name="楕円 627"/>
        <xdr:cNvSpPr/>
      </xdr:nvSpPr>
      <xdr:spPr>
        <a:xfrm>
          <a:off x="14541500" y="1248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87489</xdr:rowOff>
    </xdr:from>
    <xdr:ext cx="534377" cy="259045"/>
    <xdr:sp macro="" textlink="">
      <xdr:nvSpPr>
        <xdr:cNvPr id="629" name="テキスト ボックス 628"/>
        <xdr:cNvSpPr txBox="1"/>
      </xdr:nvSpPr>
      <xdr:spPr>
        <a:xfrm>
          <a:off x="14325111" y="1226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1156</xdr:rowOff>
    </xdr:from>
    <xdr:to>
      <xdr:col>72</xdr:col>
      <xdr:colOff>38100</xdr:colOff>
      <xdr:row>72</xdr:row>
      <xdr:rowOff>102756</xdr:rowOff>
    </xdr:to>
    <xdr:sp macro="" textlink="">
      <xdr:nvSpPr>
        <xdr:cNvPr id="630" name="楕円 629"/>
        <xdr:cNvSpPr/>
      </xdr:nvSpPr>
      <xdr:spPr>
        <a:xfrm>
          <a:off x="13652500" y="123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119283</xdr:rowOff>
    </xdr:from>
    <xdr:ext cx="534377" cy="259045"/>
    <xdr:sp macro="" textlink="">
      <xdr:nvSpPr>
        <xdr:cNvPr id="631" name="テキスト ボックス 630"/>
        <xdr:cNvSpPr txBox="1"/>
      </xdr:nvSpPr>
      <xdr:spPr>
        <a:xfrm>
          <a:off x="13436111" y="121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36360</xdr:rowOff>
    </xdr:from>
    <xdr:to>
      <xdr:col>67</xdr:col>
      <xdr:colOff>101600</xdr:colOff>
      <xdr:row>72</xdr:row>
      <xdr:rowOff>137960</xdr:rowOff>
    </xdr:to>
    <xdr:sp macro="" textlink="">
      <xdr:nvSpPr>
        <xdr:cNvPr id="632" name="楕円 631"/>
        <xdr:cNvSpPr/>
      </xdr:nvSpPr>
      <xdr:spPr>
        <a:xfrm>
          <a:off x="12763500" y="123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154487</xdr:rowOff>
    </xdr:from>
    <xdr:ext cx="534377" cy="259045"/>
    <xdr:sp macro="" textlink="">
      <xdr:nvSpPr>
        <xdr:cNvPr id="633" name="テキスト ボックス 632"/>
        <xdr:cNvSpPr txBox="1"/>
      </xdr:nvSpPr>
      <xdr:spPr>
        <a:xfrm>
          <a:off x="12547111" y="121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90323</xdr:rowOff>
    </xdr:from>
    <xdr:to>
      <xdr:col>85</xdr:col>
      <xdr:colOff>127000</xdr:colOff>
      <xdr:row>97</xdr:row>
      <xdr:rowOff>152822</xdr:rowOff>
    </xdr:to>
    <xdr:cxnSp macro="">
      <xdr:nvCxnSpPr>
        <xdr:cNvPr id="660" name="直線コネクタ 659"/>
        <xdr:cNvCxnSpPr/>
      </xdr:nvCxnSpPr>
      <xdr:spPr>
        <a:xfrm>
          <a:off x="15481300" y="16720973"/>
          <a:ext cx="838200" cy="6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135630</xdr:rowOff>
    </xdr:from>
    <xdr:to>
      <xdr:col>81</xdr:col>
      <xdr:colOff>50800</xdr:colOff>
      <xdr:row>97</xdr:row>
      <xdr:rowOff>90323</xdr:rowOff>
    </xdr:to>
    <xdr:cxnSp macro="">
      <xdr:nvCxnSpPr>
        <xdr:cNvPr id="663" name="直線コネクタ 662"/>
        <xdr:cNvCxnSpPr/>
      </xdr:nvCxnSpPr>
      <xdr:spPr>
        <a:xfrm>
          <a:off x="14592300" y="16423380"/>
          <a:ext cx="889000" cy="29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135630</xdr:rowOff>
    </xdr:from>
    <xdr:to>
      <xdr:col>76</xdr:col>
      <xdr:colOff>114300</xdr:colOff>
      <xdr:row>97</xdr:row>
      <xdr:rowOff>54341</xdr:rowOff>
    </xdr:to>
    <xdr:cxnSp macro="">
      <xdr:nvCxnSpPr>
        <xdr:cNvPr id="666" name="直線コネクタ 665"/>
        <xdr:cNvCxnSpPr/>
      </xdr:nvCxnSpPr>
      <xdr:spPr>
        <a:xfrm flipV="1">
          <a:off x="13703300" y="16423380"/>
          <a:ext cx="889000" cy="26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18406</xdr:rowOff>
    </xdr:from>
    <xdr:ext cx="469744" cy="259045"/>
    <xdr:sp macro="" textlink="">
      <xdr:nvSpPr>
        <xdr:cNvPr id="668" name="テキスト ボックス 667"/>
        <xdr:cNvSpPr txBox="1"/>
      </xdr:nvSpPr>
      <xdr:spPr>
        <a:xfrm>
          <a:off x="14357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68469</xdr:rowOff>
    </xdr:from>
    <xdr:to>
      <xdr:col>71</xdr:col>
      <xdr:colOff>177800</xdr:colOff>
      <xdr:row>97</xdr:row>
      <xdr:rowOff>54341</xdr:rowOff>
    </xdr:to>
    <xdr:cxnSp macro="">
      <xdr:nvCxnSpPr>
        <xdr:cNvPr id="669" name="直線コネクタ 668"/>
        <xdr:cNvCxnSpPr/>
      </xdr:nvCxnSpPr>
      <xdr:spPr>
        <a:xfrm>
          <a:off x="12814300" y="16527669"/>
          <a:ext cx="889000" cy="15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26819</xdr:rowOff>
    </xdr:from>
    <xdr:ext cx="469744" cy="259045"/>
    <xdr:sp macro="" textlink="">
      <xdr:nvSpPr>
        <xdr:cNvPr id="673" name="テキスト ボックス 672"/>
        <xdr:cNvSpPr txBox="1"/>
      </xdr:nvSpPr>
      <xdr:spPr>
        <a:xfrm>
          <a:off x="12579428" y="166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102022</xdr:rowOff>
    </xdr:from>
    <xdr:to>
      <xdr:col>85</xdr:col>
      <xdr:colOff>177800</xdr:colOff>
      <xdr:row>98</xdr:row>
      <xdr:rowOff>32172</xdr:rowOff>
    </xdr:to>
    <xdr:sp macro="" textlink="">
      <xdr:nvSpPr>
        <xdr:cNvPr id="679" name="楕円 678"/>
        <xdr:cNvSpPr/>
      </xdr:nvSpPr>
      <xdr:spPr>
        <a:xfrm>
          <a:off x="16268700" y="167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80449</xdr:rowOff>
    </xdr:from>
    <xdr:ext cx="469744" cy="259045"/>
    <xdr:sp macro="" textlink="">
      <xdr:nvSpPr>
        <xdr:cNvPr id="680" name="積立金該当値テキスト"/>
        <xdr:cNvSpPr txBox="1"/>
      </xdr:nvSpPr>
      <xdr:spPr>
        <a:xfrm>
          <a:off x="16370300" y="1671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39523</xdr:rowOff>
    </xdr:from>
    <xdr:to>
      <xdr:col>81</xdr:col>
      <xdr:colOff>101600</xdr:colOff>
      <xdr:row>97</xdr:row>
      <xdr:rowOff>141123</xdr:rowOff>
    </xdr:to>
    <xdr:sp macro="" textlink="">
      <xdr:nvSpPr>
        <xdr:cNvPr id="681" name="楕円 680"/>
        <xdr:cNvSpPr/>
      </xdr:nvSpPr>
      <xdr:spPr>
        <a:xfrm>
          <a:off x="15430500" y="166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132250</xdr:rowOff>
    </xdr:from>
    <xdr:ext cx="469744" cy="259045"/>
    <xdr:sp macro="" textlink="">
      <xdr:nvSpPr>
        <xdr:cNvPr id="682" name="テキスト ボックス 681"/>
        <xdr:cNvSpPr txBox="1"/>
      </xdr:nvSpPr>
      <xdr:spPr>
        <a:xfrm>
          <a:off x="15246428" y="1676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84830</xdr:rowOff>
    </xdr:from>
    <xdr:to>
      <xdr:col>76</xdr:col>
      <xdr:colOff>165100</xdr:colOff>
      <xdr:row>96</xdr:row>
      <xdr:rowOff>14980</xdr:rowOff>
    </xdr:to>
    <xdr:sp macro="" textlink="">
      <xdr:nvSpPr>
        <xdr:cNvPr id="683" name="楕円 682"/>
        <xdr:cNvSpPr/>
      </xdr:nvSpPr>
      <xdr:spPr>
        <a:xfrm>
          <a:off x="14541500" y="163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31507</xdr:rowOff>
    </xdr:from>
    <xdr:ext cx="534377" cy="259045"/>
    <xdr:sp macro="" textlink="">
      <xdr:nvSpPr>
        <xdr:cNvPr id="684" name="テキスト ボックス 683"/>
        <xdr:cNvSpPr txBox="1"/>
      </xdr:nvSpPr>
      <xdr:spPr>
        <a:xfrm>
          <a:off x="14325111" y="161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3541</xdr:rowOff>
    </xdr:from>
    <xdr:to>
      <xdr:col>72</xdr:col>
      <xdr:colOff>38100</xdr:colOff>
      <xdr:row>97</xdr:row>
      <xdr:rowOff>105141</xdr:rowOff>
    </xdr:to>
    <xdr:sp macro="" textlink="">
      <xdr:nvSpPr>
        <xdr:cNvPr id="685" name="楕円 684"/>
        <xdr:cNvSpPr/>
      </xdr:nvSpPr>
      <xdr:spPr>
        <a:xfrm>
          <a:off x="13652500" y="1663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96268</xdr:rowOff>
    </xdr:from>
    <xdr:ext cx="469744" cy="259045"/>
    <xdr:sp macro="" textlink="">
      <xdr:nvSpPr>
        <xdr:cNvPr id="686" name="テキスト ボックス 685"/>
        <xdr:cNvSpPr txBox="1"/>
      </xdr:nvSpPr>
      <xdr:spPr>
        <a:xfrm>
          <a:off x="13468428" y="1672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17669</xdr:rowOff>
    </xdr:from>
    <xdr:to>
      <xdr:col>67</xdr:col>
      <xdr:colOff>101600</xdr:colOff>
      <xdr:row>96</xdr:row>
      <xdr:rowOff>119269</xdr:rowOff>
    </xdr:to>
    <xdr:sp macro="" textlink="">
      <xdr:nvSpPr>
        <xdr:cNvPr id="687" name="楕円 686"/>
        <xdr:cNvSpPr/>
      </xdr:nvSpPr>
      <xdr:spPr>
        <a:xfrm>
          <a:off x="12763500" y="164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135796</xdr:rowOff>
    </xdr:from>
    <xdr:ext cx="469744" cy="259045"/>
    <xdr:sp macro="" textlink="">
      <xdr:nvSpPr>
        <xdr:cNvPr id="688" name="テキスト ボックス 687"/>
        <xdr:cNvSpPr txBox="1"/>
      </xdr:nvSpPr>
      <xdr:spPr>
        <a:xfrm>
          <a:off x="12579428" y="162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124188</xdr:rowOff>
    </xdr:from>
    <xdr:to>
      <xdr:col>116</xdr:col>
      <xdr:colOff>63500</xdr:colOff>
      <xdr:row>35</xdr:row>
      <xdr:rowOff>125004</xdr:rowOff>
    </xdr:to>
    <xdr:cxnSp macro="">
      <xdr:nvCxnSpPr>
        <xdr:cNvPr id="719" name="直線コネクタ 718"/>
        <xdr:cNvCxnSpPr/>
      </xdr:nvCxnSpPr>
      <xdr:spPr>
        <a:xfrm>
          <a:off x="21323300" y="6124938"/>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6748</xdr:rowOff>
    </xdr:from>
    <xdr:ext cx="469744" cy="259045"/>
    <xdr:sp macro="" textlink="">
      <xdr:nvSpPr>
        <xdr:cNvPr id="720" name="投資及び出資金平均値テキスト"/>
        <xdr:cNvSpPr txBox="1"/>
      </xdr:nvSpPr>
      <xdr:spPr>
        <a:xfrm>
          <a:off x="22212300" y="652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88428</xdr:rowOff>
    </xdr:from>
    <xdr:to>
      <xdr:col>111</xdr:col>
      <xdr:colOff>177800</xdr:colOff>
      <xdr:row>35</xdr:row>
      <xdr:rowOff>124188</xdr:rowOff>
    </xdr:to>
    <xdr:cxnSp macro="">
      <xdr:nvCxnSpPr>
        <xdr:cNvPr id="722" name="直線コネクタ 721"/>
        <xdr:cNvCxnSpPr/>
      </xdr:nvCxnSpPr>
      <xdr:spPr>
        <a:xfrm>
          <a:off x="20434300" y="6089178"/>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96392</xdr:rowOff>
    </xdr:from>
    <xdr:ext cx="469744" cy="259045"/>
    <xdr:sp macro="" textlink="">
      <xdr:nvSpPr>
        <xdr:cNvPr id="724" name="テキスト ボックス 723"/>
        <xdr:cNvSpPr txBox="1"/>
      </xdr:nvSpPr>
      <xdr:spPr>
        <a:xfrm>
          <a:off x="21088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88428</xdr:rowOff>
    </xdr:from>
    <xdr:to>
      <xdr:col>107</xdr:col>
      <xdr:colOff>50800</xdr:colOff>
      <xdr:row>36</xdr:row>
      <xdr:rowOff>13643</xdr:rowOff>
    </xdr:to>
    <xdr:cxnSp macro="">
      <xdr:nvCxnSpPr>
        <xdr:cNvPr id="725" name="直線コネクタ 724"/>
        <xdr:cNvCxnSpPr/>
      </xdr:nvCxnSpPr>
      <xdr:spPr>
        <a:xfrm flipV="1">
          <a:off x="19545300" y="6089178"/>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88064</xdr:rowOff>
    </xdr:from>
    <xdr:ext cx="469744" cy="259045"/>
    <xdr:sp macro="" textlink="">
      <xdr:nvSpPr>
        <xdr:cNvPr id="727" name="テキスト ボックス 726"/>
        <xdr:cNvSpPr txBox="1"/>
      </xdr:nvSpPr>
      <xdr:spPr>
        <a:xfrm>
          <a:off x="20199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129740</xdr:rowOff>
    </xdr:from>
    <xdr:to>
      <xdr:col>102</xdr:col>
      <xdr:colOff>114300</xdr:colOff>
      <xdr:row>36</xdr:row>
      <xdr:rowOff>13643</xdr:rowOff>
    </xdr:to>
    <xdr:cxnSp macro="">
      <xdr:nvCxnSpPr>
        <xdr:cNvPr id="728" name="直線コネクタ 727"/>
        <xdr:cNvCxnSpPr/>
      </xdr:nvCxnSpPr>
      <xdr:spPr>
        <a:xfrm>
          <a:off x="18656300" y="6130490"/>
          <a:ext cx="889000" cy="5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160727</xdr:rowOff>
    </xdr:from>
    <xdr:ext cx="378565" cy="259045"/>
    <xdr:sp macro="" textlink="">
      <xdr:nvSpPr>
        <xdr:cNvPr id="730" name="テキスト ボックス 729"/>
        <xdr:cNvSpPr txBox="1"/>
      </xdr:nvSpPr>
      <xdr:spPr>
        <a:xfrm>
          <a:off x="19356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155338</xdr:rowOff>
    </xdr:from>
    <xdr:ext cx="378565" cy="259045"/>
    <xdr:sp macro="" textlink="">
      <xdr:nvSpPr>
        <xdr:cNvPr id="732" name="テキスト ボックス 731"/>
        <xdr:cNvSpPr txBox="1"/>
      </xdr:nvSpPr>
      <xdr:spPr>
        <a:xfrm>
          <a:off x="18467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74204</xdr:rowOff>
    </xdr:from>
    <xdr:to>
      <xdr:col>116</xdr:col>
      <xdr:colOff>114300</xdr:colOff>
      <xdr:row>36</xdr:row>
      <xdr:rowOff>4354</xdr:rowOff>
    </xdr:to>
    <xdr:sp macro="" textlink="">
      <xdr:nvSpPr>
        <xdr:cNvPr id="738" name="楕円 737"/>
        <xdr:cNvSpPr/>
      </xdr:nvSpPr>
      <xdr:spPr>
        <a:xfrm>
          <a:off x="221107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97081</xdr:rowOff>
    </xdr:from>
    <xdr:ext cx="469744" cy="259045"/>
    <xdr:sp macro="" textlink="">
      <xdr:nvSpPr>
        <xdr:cNvPr id="739" name="投資及び出資金該当値テキスト"/>
        <xdr:cNvSpPr txBox="1"/>
      </xdr:nvSpPr>
      <xdr:spPr>
        <a:xfrm>
          <a:off x="22212300" y="592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73388</xdr:rowOff>
    </xdr:from>
    <xdr:to>
      <xdr:col>112</xdr:col>
      <xdr:colOff>38100</xdr:colOff>
      <xdr:row>36</xdr:row>
      <xdr:rowOff>3538</xdr:rowOff>
    </xdr:to>
    <xdr:sp macro="" textlink="">
      <xdr:nvSpPr>
        <xdr:cNvPr id="740" name="楕円 739"/>
        <xdr:cNvSpPr/>
      </xdr:nvSpPr>
      <xdr:spPr>
        <a:xfrm>
          <a:off x="21272500" y="60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20065</xdr:rowOff>
    </xdr:from>
    <xdr:ext cx="469744" cy="259045"/>
    <xdr:sp macro="" textlink="">
      <xdr:nvSpPr>
        <xdr:cNvPr id="741" name="テキスト ボックス 740"/>
        <xdr:cNvSpPr txBox="1"/>
      </xdr:nvSpPr>
      <xdr:spPr>
        <a:xfrm>
          <a:off x="21088428" y="584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37628</xdr:rowOff>
    </xdr:from>
    <xdr:to>
      <xdr:col>107</xdr:col>
      <xdr:colOff>101600</xdr:colOff>
      <xdr:row>35</xdr:row>
      <xdr:rowOff>139228</xdr:rowOff>
    </xdr:to>
    <xdr:sp macro="" textlink="">
      <xdr:nvSpPr>
        <xdr:cNvPr id="742" name="楕円 741"/>
        <xdr:cNvSpPr/>
      </xdr:nvSpPr>
      <xdr:spPr>
        <a:xfrm>
          <a:off x="20383500" y="60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155755</xdr:rowOff>
    </xdr:from>
    <xdr:ext cx="469744" cy="259045"/>
    <xdr:sp macro="" textlink="">
      <xdr:nvSpPr>
        <xdr:cNvPr id="743" name="テキスト ボックス 742"/>
        <xdr:cNvSpPr txBox="1"/>
      </xdr:nvSpPr>
      <xdr:spPr>
        <a:xfrm>
          <a:off x="20199428" y="581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134293</xdr:rowOff>
    </xdr:from>
    <xdr:to>
      <xdr:col>102</xdr:col>
      <xdr:colOff>165100</xdr:colOff>
      <xdr:row>36</xdr:row>
      <xdr:rowOff>64443</xdr:rowOff>
    </xdr:to>
    <xdr:sp macro="" textlink="">
      <xdr:nvSpPr>
        <xdr:cNvPr id="744" name="楕円 743"/>
        <xdr:cNvSpPr/>
      </xdr:nvSpPr>
      <xdr:spPr>
        <a:xfrm>
          <a:off x="19494500" y="613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80970</xdr:rowOff>
    </xdr:from>
    <xdr:ext cx="469744" cy="259045"/>
    <xdr:sp macro="" textlink="">
      <xdr:nvSpPr>
        <xdr:cNvPr id="745" name="テキスト ボックス 744"/>
        <xdr:cNvSpPr txBox="1"/>
      </xdr:nvSpPr>
      <xdr:spPr>
        <a:xfrm>
          <a:off x="19310428" y="591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78940</xdr:rowOff>
    </xdr:from>
    <xdr:to>
      <xdr:col>98</xdr:col>
      <xdr:colOff>38100</xdr:colOff>
      <xdr:row>36</xdr:row>
      <xdr:rowOff>9090</xdr:rowOff>
    </xdr:to>
    <xdr:sp macro="" textlink="">
      <xdr:nvSpPr>
        <xdr:cNvPr id="746" name="楕円 745"/>
        <xdr:cNvSpPr/>
      </xdr:nvSpPr>
      <xdr:spPr>
        <a:xfrm>
          <a:off x="18605500" y="60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25617</xdr:rowOff>
    </xdr:from>
    <xdr:ext cx="469744" cy="259045"/>
    <xdr:sp macro="" textlink="">
      <xdr:nvSpPr>
        <xdr:cNvPr id="747" name="テキスト ボックス 746"/>
        <xdr:cNvSpPr txBox="1"/>
      </xdr:nvSpPr>
      <xdr:spPr>
        <a:xfrm>
          <a:off x="18421428" y="585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91283</xdr:rowOff>
    </xdr:from>
    <xdr:to>
      <xdr:col>116</xdr:col>
      <xdr:colOff>63500</xdr:colOff>
      <xdr:row>51</xdr:row>
      <xdr:rowOff>141300</xdr:rowOff>
    </xdr:to>
    <xdr:cxnSp macro="">
      <xdr:nvCxnSpPr>
        <xdr:cNvPr id="774" name="直線コネクタ 773"/>
        <xdr:cNvCxnSpPr/>
      </xdr:nvCxnSpPr>
      <xdr:spPr>
        <a:xfrm flipV="1">
          <a:off x="21323300" y="8835233"/>
          <a:ext cx="8382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90324</xdr:rowOff>
    </xdr:from>
    <xdr:ext cx="469744" cy="259045"/>
    <xdr:sp macro="" textlink="">
      <xdr:nvSpPr>
        <xdr:cNvPr id="775" name="貸付金平均値テキスト"/>
        <xdr:cNvSpPr txBox="1"/>
      </xdr:nvSpPr>
      <xdr:spPr>
        <a:xfrm>
          <a:off x="22212300" y="9862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141300</xdr:rowOff>
    </xdr:from>
    <xdr:to>
      <xdr:col>111</xdr:col>
      <xdr:colOff>177800</xdr:colOff>
      <xdr:row>52</xdr:row>
      <xdr:rowOff>73954</xdr:rowOff>
    </xdr:to>
    <xdr:cxnSp macro="">
      <xdr:nvCxnSpPr>
        <xdr:cNvPr id="777" name="直線コネクタ 776"/>
        <xdr:cNvCxnSpPr/>
      </xdr:nvCxnSpPr>
      <xdr:spPr>
        <a:xfrm flipV="1">
          <a:off x="20434300" y="8885250"/>
          <a:ext cx="889000" cy="10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17675</xdr:rowOff>
    </xdr:from>
    <xdr:ext cx="469744" cy="259045"/>
    <xdr:sp macro="" textlink="">
      <xdr:nvSpPr>
        <xdr:cNvPr id="779" name="テキスト ボックス 778"/>
        <xdr:cNvSpPr txBox="1"/>
      </xdr:nvSpPr>
      <xdr:spPr>
        <a:xfrm>
          <a:off x="21088428" y="99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73954</xdr:rowOff>
    </xdr:from>
    <xdr:to>
      <xdr:col>107</xdr:col>
      <xdr:colOff>50800</xdr:colOff>
      <xdr:row>52</xdr:row>
      <xdr:rowOff>147038</xdr:rowOff>
    </xdr:to>
    <xdr:cxnSp macro="">
      <xdr:nvCxnSpPr>
        <xdr:cNvPr id="780" name="直線コネクタ 779"/>
        <xdr:cNvCxnSpPr/>
      </xdr:nvCxnSpPr>
      <xdr:spPr>
        <a:xfrm flipV="1">
          <a:off x="19545300" y="8989354"/>
          <a:ext cx="889000" cy="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159430</xdr:rowOff>
    </xdr:from>
    <xdr:ext cx="469744" cy="259045"/>
    <xdr:sp macro="" textlink="">
      <xdr:nvSpPr>
        <xdr:cNvPr id="782" name="テキスト ボックス 781"/>
        <xdr:cNvSpPr txBox="1"/>
      </xdr:nvSpPr>
      <xdr:spPr>
        <a:xfrm>
          <a:off x="20199428"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147038</xdr:rowOff>
    </xdr:from>
    <xdr:to>
      <xdr:col>102</xdr:col>
      <xdr:colOff>114300</xdr:colOff>
      <xdr:row>53</xdr:row>
      <xdr:rowOff>117800</xdr:rowOff>
    </xdr:to>
    <xdr:cxnSp macro="">
      <xdr:nvCxnSpPr>
        <xdr:cNvPr id="783" name="直線コネクタ 782"/>
        <xdr:cNvCxnSpPr/>
      </xdr:nvCxnSpPr>
      <xdr:spPr>
        <a:xfrm flipV="1">
          <a:off x="18656300" y="9062438"/>
          <a:ext cx="889000" cy="14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153692</xdr:rowOff>
    </xdr:from>
    <xdr:ext cx="469744" cy="259045"/>
    <xdr:sp macro="" textlink="">
      <xdr:nvSpPr>
        <xdr:cNvPr id="785" name="テキスト ボックス 784"/>
        <xdr:cNvSpPr txBox="1"/>
      </xdr:nvSpPr>
      <xdr:spPr>
        <a:xfrm>
          <a:off x="19310428"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146491</xdr:rowOff>
    </xdr:from>
    <xdr:ext cx="469744" cy="259045"/>
    <xdr:sp macro="" textlink="">
      <xdr:nvSpPr>
        <xdr:cNvPr id="787" name="テキスト ボックス 786"/>
        <xdr:cNvSpPr txBox="1"/>
      </xdr:nvSpPr>
      <xdr:spPr>
        <a:xfrm>
          <a:off x="18421428"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40483</xdr:rowOff>
    </xdr:from>
    <xdr:to>
      <xdr:col>116</xdr:col>
      <xdr:colOff>114300</xdr:colOff>
      <xdr:row>51</xdr:row>
      <xdr:rowOff>142083</xdr:rowOff>
    </xdr:to>
    <xdr:sp macro="" textlink="">
      <xdr:nvSpPr>
        <xdr:cNvPr id="793" name="楕円 792"/>
        <xdr:cNvSpPr/>
      </xdr:nvSpPr>
      <xdr:spPr>
        <a:xfrm>
          <a:off x="22110700" y="87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164960</xdr:rowOff>
    </xdr:from>
    <xdr:ext cx="534377" cy="259045"/>
    <xdr:sp macro="" textlink="">
      <xdr:nvSpPr>
        <xdr:cNvPr id="794" name="貸付金該当値テキスト"/>
        <xdr:cNvSpPr txBox="1"/>
      </xdr:nvSpPr>
      <xdr:spPr>
        <a:xfrm>
          <a:off x="22212300" y="873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90500</xdr:rowOff>
    </xdr:from>
    <xdr:to>
      <xdr:col>112</xdr:col>
      <xdr:colOff>38100</xdr:colOff>
      <xdr:row>52</xdr:row>
      <xdr:rowOff>20650</xdr:rowOff>
    </xdr:to>
    <xdr:sp macro="" textlink="">
      <xdr:nvSpPr>
        <xdr:cNvPr id="795" name="楕円 794"/>
        <xdr:cNvSpPr/>
      </xdr:nvSpPr>
      <xdr:spPr>
        <a:xfrm>
          <a:off x="21272500" y="88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37177</xdr:rowOff>
    </xdr:from>
    <xdr:ext cx="534377" cy="259045"/>
    <xdr:sp macro="" textlink="">
      <xdr:nvSpPr>
        <xdr:cNvPr id="796" name="テキスト ボックス 795"/>
        <xdr:cNvSpPr txBox="1"/>
      </xdr:nvSpPr>
      <xdr:spPr>
        <a:xfrm>
          <a:off x="21056111" y="860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23154</xdr:rowOff>
    </xdr:from>
    <xdr:to>
      <xdr:col>107</xdr:col>
      <xdr:colOff>101600</xdr:colOff>
      <xdr:row>52</xdr:row>
      <xdr:rowOff>124754</xdr:rowOff>
    </xdr:to>
    <xdr:sp macro="" textlink="">
      <xdr:nvSpPr>
        <xdr:cNvPr id="797" name="楕円 796"/>
        <xdr:cNvSpPr/>
      </xdr:nvSpPr>
      <xdr:spPr>
        <a:xfrm>
          <a:off x="20383500" y="89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141281</xdr:rowOff>
    </xdr:from>
    <xdr:ext cx="534377" cy="259045"/>
    <xdr:sp macro="" textlink="">
      <xdr:nvSpPr>
        <xdr:cNvPr id="798" name="テキスト ボックス 797"/>
        <xdr:cNvSpPr txBox="1"/>
      </xdr:nvSpPr>
      <xdr:spPr>
        <a:xfrm>
          <a:off x="20167111" y="87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96238</xdr:rowOff>
    </xdr:from>
    <xdr:to>
      <xdr:col>102</xdr:col>
      <xdr:colOff>165100</xdr:colOff>
      <xdr:row>53</xdr:row>
      <xdr:rowOff>26388</xdr:rowOff>
    </xdr:to>
    <xdr:sp macro="" textlink="">
      <xdr:nvSpPr>
        <xdr:cNvPr id="799" name="楕円 798"/>
        <xdr:cNvSpPr/>
      </xdr:nvSpPr>
      <xdr:spPr>
        <a:xfrm>
          <a:off x="19494500" y="90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42915</xdr:rowOff>
    </xdr:from>
    <xdr:ext cx="534377" cy="259045"/>
    <xdr:sp macro="" textlink="">
      <xdr:nvSpPr>
        <xdr:cNvPr id="800" name="テキスト ボックス 799"/>
        <xdr:cNvSpPr txBox="1"/>
      </xdr:nvSpPr>
      <xdr:spPr>
        <a:xfrm>
          <a:off x="19278111" y="87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67000</xdr:rowOff>
    </xdr:from>
    <xdr:to>
      <xdr:col>98</xdr:col>
      <xdr:colOff>38100</xdr:colOff>
      <xdr:row>53</xdr:row>
      <xdr:rowOff>168600</xdr:rowOff>
    </xdr:to>
    <xdr:sp macro="" textlink="">
      <xdr:nvSpPr>
        <xdr:cNvPr id="801" name="楕円 800"/>
        <xdr:cNvSpPr/>
      </xdr:nvSpPr>
      <xdr:spPr>
        <a:xfrm>
          <a:off x="18605500" y="91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13677</xdr:rowOff>
    </xdr:from>
    <xdr:ext cx="534377" cy="259045"/>
    <xdr:sp macro="" textlink="">
      <xdr:nvSpPr>
        <xdr:cNvPr id="802" name="テキスト ボックス 801"/>
        <xdr:cNvSpPr txBox="1"/>
      </xdr:nvSpPr>
      <xdr:spPr>
        <a:xfrm>
          <a:off x="18389111" y="892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33020</xdr:rowOff>
    </xdr:from>
    <xdr:to>
      <xdr:col>116</xdr:col>
      <xdr:colOff>63500</xdr:colOff>
      <xdr:row>75</xdr:row>
      <xdr:rowOff>133109</xdr:rowOff>
    </xdr:to>
    <xdr:cxnSp macro="">
      <xdr:nvCxnSpPr>
        <xdr:cNvPr id="832" name="直線コネクタ 831"/>
        <xdr:cNvCxnSpPr/>
      </xdr:nvCxnSpPr>
      <xdr:spPr>
        <a:xfrm>
          <a:off x="21323300" y="12891770"/>
          <a:ext cx="838200" cy="10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3" name="繰出金平均値テキスト"/>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33020</xdr:rowOff>
    </xdr:from>
    <xdr:to>
      <xdr:col>111</xdr:col>
      <xdr:colOff>177800</xdr:colOff>
      <xdr:row>75</xdr:row>
      <xdr:rowOff>45783</xdr:rowOff>
    </xdr:to>
    <xdr:cxnSp macro="">
      <xdr:nvCxnSpPr>
        <xdr:cNvPr id="835" name="直線コネクタ 834"/>
        <xdr:cNvCxnSpPr/>
      </xdr:nvCxnSpPr>
      <xdr:spPr>
        <a:xfrm flipV="1">
          <a:off x="20434300" y="12891770"/>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25057</xdr:rowOff>
    </xdr:from>
    <xdr:to>
      <xdr:col>107</xdr:col>
      <xdr:colOff>50800</xdr:colOff>
      <xdr:row>75</xdr:row>
      <xdr:rowOff>45783</xdr:rowOff>
    </xdr:to>
    <xdr:cxnSp macro="">
      <xdr:nvCxnSpPr>
        <xdr:cNvPr id="838" name="直線コネクタ 837"/>
        <xdr:cNvCxnSpPr/>
      </xdr:nvCxnSpPr>
      <xdr:spPr>
        <a:xfrm>
          <a:off x="19545300" y="12883807"/>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25057</xdr:rowOff>
    </xdr:from>
    <xdr:to>
      <xdr:col>102</xdr:col>
      <xdr:colOff>114300</xdr:colOff>
      <xdr:row>75</xdr:row>
      <xdr:rowOff>91160</xdr:rowOff>
    </xdr:to>
    <xdr:cxnSp macro="">
      <xdr:nvCxnSpPr>
        <xdr:cNvPr id="841" name="直線コネクタ 840"/>
        <xdr:cNvCxnSpPr/>
      </xdr:nvCxnSpPr>
      <xdr:spPr>
        <a:xfrm flipV="1">
          <a:off x="18656300" y="12883807"/>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82309</xdr:rowOff>
    </xdr:from>
    <xdr:to>
      <xdr:col>116</xdr:col>
      <xdr:colOff>114300</xdr:colOff>
      <xdr:row>76</xdr:row>
      <xdr:rowOff>12458</xdr:rowOff>
    </xdr:to>
    <xdr:sp macro="" textlink="">
      <xdr:nvSpPr>
        <xdr:cNvPr id="851" name="楕円 850"/>
        <xdr:cNvSpPr/>
      </xdr:nvSpPr>
      <xdr:spPr>
        <a:xfrm>
          <a:off x="22110700" y="129410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105186</xdr:rowOff>
    </xdr:from>
    <xdr:ext cx="534377" cy="259045"/>
    <xdr:sp macro="" textlink="">
      <xdr:nvSpPr>
        <xdr:cNvPr id="852" name="繰出金該当値テキスト"/>
        <xdr:cNvSpPr txBox="1"/>
      </xdr:nvSpPr>
      <xdr:spPr>
        <a:xfrm>
          <a:off x="22212300" y="1279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153670</xdr:rowOff>
    </xdr:from>
    <xdr:to>
      <xdr:col>112</xdr:col>
      <xdr:colOff>38100</xdr:colOff>
      <xdr:row>75</xdr:row>
      <xdr:rowOff>83820</xdr:rowOff>
    </xdr:to>
    <xdr:sp macro="" textlink="">
      <xdr:nvSpPr>
        <xdr:cNvPr id="853" name="楕円 852"/>
        <xdr:cNvSpPr/>
      </xdr:nvSpPr>
      <xdr:spPr>
        <a:xfrm>
          <a:off x="212725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100347</xdr:rowOff>
    </xdr:from>
    <xdr:ext cx="534377" cy="259045"/>
    <xdr:sp macro="" textlink="">
      <xdr:nvSpPr>
        <xdr:cNvPr id="854" name="テキスト ボックス 853"/>
        <xdr:cNvSpPr txBox="1"/>
      </xdr:nvSpPr>
      <xdr:spPr>
        <a:xfrm>
          <a:off x="21056111" y="126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166433</xdr:rowOff>
    </xdr:from>
    <xdr:to>
      <xdr:col>107</xdr:col>
      <xdr:colOff>101600</xdr:colOff>
      <xdr:row>75</xdr:row>
      <xdr:rowOff>96583</xdr:rowOff>
    </xdr:to>
    <xdr:sp macro="" textlink="">
      <xdr:nvSpPr>
        <xdr:cNvPr id="855" name="楕円 854"/>
        <xdr:cNvSpPr/>
      </xdr:nvSpPr>
      <xdr:spPr>
        <a:xfrm>
          <a:off x="20383500" y="128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113110</xdr:rowOff>
    </xdr:from>
    <xdr:ext cx="534377" cy="259045"/>
    <xdr:sp macro="" textlink="">
      <xdr:nvSpPr>
        <xdr:cNvPr id="856" name="テキスト ボックス 855"/>
        <xdr:cNvSpPr txBox="1"/>
      </xdr:nvSpPr>
      <xdr:spPr>
        <a:xfrm>
          <a:off x="20167111" y="1262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145707</xdr:rowOff>
    </xdr:from>
    <xdr:to>
      <xdr:col>102</xdr:col>
      <xdr:colOff>165100</xdr:colOff>
      <xdr:row>75</xdr:row>
      <xdr:rowOff>75857</xdr:rowOff>
    </xdr:to>
    <xdr:sp macro="" textlink="">
      <xdr:nvSpPr>
        <xdr:cNvPr id="857" name="楕円 856"/>
        <xdr:cNvSpPr/>
      </xdr:nvSpPr>
      <xdr:spPr>
        <a:xfrm>
          <a:off x="19494500" y="128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92384</xdr:rowOff>
    </xdr:from>
    <xdr:ext cx="534377" cy="259045"/>
    <xdr:sp macro="" textlink="">
      <xdr:nvSpPr>
        <xdr:cNvPr id="858" name="テキスト ボックス 857"/>
        <xdr:cNvSpPr txBox="1"/>
      </xdr:nvSpPr>
      <xdr:spPr>
        <a:xfrm>
          <a:off x="19278111" y="126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40360</xdr:rowOff>
    </xdr:from>
    <xdr:to>
      <xdr:col>98</xdr:col>
      <xdr:colOff>38100</xdr:colOff>
      <xdr:row>75</xdr:row>
      <xdr:rowOff>141960</xdr:rowOff>
    </xdr:to>
    <xdr:sp macro="" textlink="">
      <xdr:nvSpPr>
        <xdr:cNvPr id="859" name="楕円 858"/>
        <xdr:cNvSpPr/>
      </xdr:nvSpPr>
      <xdr:spPr>
        <a:xfrm>
          <a:off x="18605500" y="128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158487</xdr:rowOff>
    </xdr:from>
    <xdr:ext cx="534377" cy="259045"/>
    <xdr:sp macro="" textlink="">
      <xdr:nvSpPr>
        <xdr:cNvPr id="860" name="テキスト ボックス 859"/>
        <xdr:cNvSpPr txBox="1"/>
      </xdr:nvSpPr>
      <xdr:spPr>
        <a:xfrm>
          <a:off x="18389111" y="126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530,754</a:t>
          </a:r>
          <a:r>
            <a:rPr kumimoji="1" lang="ja-JP" altLang="en-US" sz="1300">
              <a:latin typeface="ＭＳ Ｐゴシック" panose="020B0600070205080204" pitchFamily="50" charset="-128"/>
              <a:ea typeface="ＭＳ Ｐゴシック" panose="020B0600070205080204" pitchFamily="50" charset="-128"/>
            </a:rPr>
            <a:t>千円となっています。補助費等については住民一人当たり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78,332</a:t>
          </a:r>
          <a:r>
            <a:rPr kumimoji="1" lang="ja-JP" altLang="en-US" sz="1300">
              <a:latin typeface="ＭＳ Ｐゴシック" panose="020B0600070205080204" pitchFamily="50" charset="-128"/>
              <a:ea typeface="ＭＳ Ｐゴシック" panose="020B0600070205080204" pitchFamily="50" charset="-128"/>
            </a:rPr>
            <a:t>円、貸付金については住民一人当たり</a:t>
          </a:r>
          <a:r>
            <a:rPr kumimoji="1" lang="en-US" altLang="ja-JP" sz="1300">
              <a:latin typeface="ＭＳ Ｐゴシック" panose="020B0600070205080204" pitchFamily="50" charset="-128"/>
              <a:ea typeface="ＭＳ Ｐゴシック" panose="020B0600070205080204" pitchFamily="50" charset="-128"/>
            </a:rPr>
            <a:t>54,618</a:t>
          </a:r>
          <a:r>
            <a:rPr kumimoji="1" lang="ja-JP" altLang="en-US" sz="1300">
              <a:latin typeface="ＭＳ Ｐゴシック" panose="020B0600070205080204" pitchFamily="50" charset="-128"/>
              <a:ea typeface="ＭＳ Ｐゴシック" panose="020B0600070205080204" pitchFamily="50" charset="-128"/>
            </a:rPr>
            <a:t>円となっており、類似団体内順位１位で一人当たりコストが非常に高い状況となっています。</a:t>
          </a:r>
        </a:p>
        <a:p>
          <a:r>
            <a:rPr kumimoji="1" lang="ja-JP" altLang="en-US" sz="1300">
              <a:latin typeface="ＭＳ Ｐゴシック" panose="020B0600070205080204" pitchFamily="50" charset="-128"/>
              <a:ea typeface="ＭＳ Ｐゴシック" panose="020B0600070205080204" pitchFamily="50" charset="-128"/>
            </a:rPr>
            <a:t>　これは、補助費等は簡易水道事業が水道事業と統合したことによる繰出金の増加や可燃物処理施設の整備に伴う広域負担金の増加などによるもので、貸付金については、地域の活性化を目的としたふるさと融資（地域総合整備資金貸付）や中小企業の経営の安定化を目的とした制度融資資金を積極的に行った結果によるものですが、補助金・貸付金の公平性・透明性の確保や、実績報告の精査及び支出効果を検証するなどにより、必要に応じて見直しを行っています。</a:t>
          </a:r>
        </a:p>
        <a:p>
          <a:r>
            <a:rPr kumimoji="1" lang="ja-JP" altLang="en-US" sz="1300">
              <a:latin typeface="ＭＳ Ｐゴシック" panose="020B0600070205080204" pitchFamily="50" charset="-128"/>
              <a:ea typeface="ＭＳ Ｐゴシック" panose="020B0600070205080204" pitchFamily="50" charset="-128"/>
            </a:rPr>
            <a:t>　また、普通建設事業費は住民一人当たり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71,640</a:t>
          </a:r>
          <a:r>
            <a:rPr kumimoji="1" lang="ja-JP" altLang="en-US" sz="1300">
              <a:latin typeface="ＭＳ Ｐゴシック" panose="020B0600070205080204" pitchFamily="50" charset="-128"/>
              <a:ea typeface="ＭＳ Ｐゴシック" panose="020B0600070205080204" pitchFamily="50" charset="-128"/>
            </a:rPr>
            <a:t>円（特に更新整備では</a:t>
          </a:r>
          <a:r>
            <a:rPr kumimoji="1" lang="en-US" altLang="ja-JP" sz="1300">
              <a:latin typeface="ＭＳ Ｐゴシック" panose="020B0600070205080204" pitchFamily="50" charset="-128"/>
              <a:ea typeface="ＭＳ Ｐゴシック" panose="020B0600070205080204" pitchFamily="50" charset="-128"/>
            </a:rPr>
            <a:t>51,827</a:t>
          </a:r>
          <a:r>
            <a:rPr kumimoji="1" lang="ja-JP" altLang="en-US" sz="1300">
              <a:latin typeface="ＭＳ Ｐゴシック" panose="020B0600070205080204" pitchFamily="50" charset="-128"/>
              <a:ea typeface="ＭＳ Ｐゴシック" panose="020B0600070205080204" pitchFamily="50" charset="-128"/>
            </a:rPr>
            <a:t>円）となっており、前年度に比べて大きく増加していますが、これは、新市庁舎整備の本格的な着手や総合支所の耐震化整備を進めたためです。災害復旧事業費も前年度に比べて大きく増加していますが、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月にかけて相次いで発生した台風や豪雨により、農林水産業施設災害復旧費、公共土木災害復旧費が共に増加したためです。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中核市移行に伴う経費の増加や新市庁舎整備などの大型事業の推進により投資的経費の増加が見込まれますが、国県補助金などの有利な財源の活用や徹底した行財政改革の取り組みなどを行い経費の抑制・財政の健全化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189,799
188,465
765.31
102,870,076
100,736,674
2,015,966
50,211,523
101,278,427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151130</xdr:rowOff>
    </xdr:from>
    <xdr:to>
      <xdr:col>24</xdr:col>
      <xdr:colOff>63500</xdr:colOff>
      <xdr:row>33</xdr:row>
      <xdr:rowOff>156573</xdr:rowOff>
    </xdr:to>
    <xdr:cxnSp macro="">
      <xdr:nvCxnSpPr>
        <xdr:cNvPr id="63" name="直線コネクタ 62"/>
        <xdr:cNvCxnSpPr/>
      </xdr:nvCxnSpPr>
      <xdr:spPr>
        <a:xfrm>
          <a:off x="3797300" y="580898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119017</xdr:rowOff>
    </xdr:from>
    <xdr:to>
      <xdr:col>19</xdr:col>
      <xdr:colOff>177800</xdr:colOff>
      <xdr:row>33</xdr:row>
      <xdr:rowOff>151130</xdr:rowOff>
    </xdr:to>
    <xdr:cxnSp macro="">
      <xdr:nvCxnSpPr>
        <xdr:cNvPr id="66" name="直線コネクタ 65"/>
        <xdr:cNvCxnSpPr/>
      </xdr:nvCxnSpPr>
      <xdr:spPr>
        <a:xfrm>
          <a:off x="2908300" y="5605417"/>
          <a:ext cx="889000" cy="2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30843</xdr:rowOff>
    </xdr:from>
    <xdr:to>
      <xdr:col>15</xdr:col>
      <xdr:colOff>50800</xdr:colOff>
      <xdr:row>32</xdr:row>
      <xdr:rowOff>119017</xdr:rowOff>
    </xdr:to>
    <xdr:cxnSp macro="">
      <xdr:nvCxnSpPr>
        <xdr:cNvPr id="69" name="直線コネクタ 68"/>
        <xdr:cNvCxnSpPr/>
      </xdr:nvCxnSpPr>
      <xdr:spPr>
        <a:xfrm>
          <a:off x="2019300" y="551724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30843</xdr:rowOff>
    </xdr:from>
    <xdr:to>
      <xdr:col>10</xdr:col>
      <xdr:colOff>114300</xdr:colOff>
      <xdr:row>32</xdr:row>
      <xdr:rowOff>38463</xdr:rowOff>
    </xdr:to>
    <xdr:cxnSp macro="">
      <xdr:nvCxnSpPr>
        <xdr:cNvPr id="72" name="直線コネクタ 71"/>
        <xdr:cNvCxnSpPr/>
      </xdr:nvCxnSpPr>
      <xdr:spPr>
        <a:xfrm flipV="1">
          <a:off x="1130300" y="55172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67327</xdr:rowOff>
    </xdr:from>
    <xdr:ext cx="469744" cy="259045"/>
    <xdr:sp macro="" textlink="">
      <xdr:nvSpPr>
        <xdr:cNvPr id="76" name="テキスト ボックス 75"/>
        <xdr:cNvSpPr txBox="1"/>
      </xdr:nvSpPr>
      <xdr:spPr>
        <a:xfrm>
          <a:off x="89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105773</xdr:rowOff>
    </xdr:from>
    <xdr:to>
      <xdr:col>24</xdr:col>
      <xdr:colOff>114300</xdr:colOff>
      <xdr:row>34</xdr:row>
      <xdr:rowOff>35923</xdr:rowOff>
    </xdr:to>
    <xdr:sp macro="" textlink="">
      <xdr:nvSpPr>
        <xdr:cNvPr id="82" name="楕円 81"/>
        <xdr:cNvSpPr/>
      </xdr:nvSpPr>
      <xdr:spPr>
        <a:xfrm>
          <a:off x="4584700" y="57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128650</xdr:rowOff>
    </xdr:from>
    <xdr:ext cx="469744" cy="259045"/>
    <xdr:sp macro="" textlink="">
      <xdr:nvSpPr>
        <xdr:cNvPr id="83" name="議会費該当値テキスト"/>
        <xdr:cNvSpPr txBox="1"/>
      </xdr:nvSpPr>
      <xdr:spPr>
        <a:xfrm>
          <a:off x="4686300"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100330</xdr:rowOff>
    </xdr:from>
    <xdr:to>
      <xdr:col>20</xdr:col>
      <xdr:colOff>38100</xdr:colOff>
      <xdr:row>34</xdr:row>
      <xdr:rowOff>30480</xdr:rowOff>
    </xdr:to>
    <xdr:sp macro="" textlink="">
      <xdr:nvSpPr>
        <xdr:cNvPr id="84" name="楕円 83"/>
        <xdr:cNvSpPr/>
      </xdr:nvSpPr>
      <xdr:spPr>
        <a:xfrm>
          <a:off x="3746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47007</xdr:rowOff>
    </xdr:from>
    <xdr:ext cx="469744" cy="259045"/>
    <xdr:sp macro="" textlink="">
      <xdr:nvSpPr>
        <xdr:cNvPr id="85" name="テキスト ボックス 84"/>
        <xdr:cNvSpPr txBox="1"/>
      </xdr:nvSpPr>
      <xdr:spPr>
        <a:xfrm>
          <a:off x="3562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68217</xdr:rowOff>
    </xdr:from>
    <xdr:to>
      <xdr:col>15</xdr:col>
      <xdr:colOff>101600</xdr:colOff>
      <xdr:row>32</xdr:row>
      <xdr:rowOff>169817</xdr:rowOff>
    </xdr:to>
    <xdr:sp macro="" textlink="">
      <xdr:nvSpPr>
        <xdr:cNvPr id="86" name="楕円 85"/>
        <xdr:cNvSpPr/>
      </xdr:nvSpPr>
      <xdr:spPr>
        <a:xfrm>
          <a:off x="2857500" y="555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14894</xdr:rowOff>
    </xdr:from>
    <xdr:ext cx="469744" cy="259045"/>
    <xdr:sp macro="" textlink="">
      <xdr:nvSpPr>
        <xdr:cNvPr id="87" name="テキスト ボックス 86"/>
        <xdr:cNvSpPr txBox="1"/>
      </xdr:nvSpPr>
      <xdr:spPr>
        <a:xfrm>
          <a:off x="2673428" y="532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151493</xdr:rowOff>
    </xdr:from>
    <xdr:to>
      <xdr:col>10</xdr:col>
      <xdr:colOff>165100</xdr:colOff>
      <xdr:row>32</xdr:row>
      <xdr:rowOff>81643</xdr:rowOff>
    </xdr:to>
    <xdr:sp macro="" textlink="">
      <xdr:nvSpPr>
        <xdr:cNvPr id="88" name="楕円 87"/>
        <xdr:cNvSpPr/>
      </xdr:nvSpPr>
      <xdr:spPr>
        <a:xfrm>
          <a:off x="1968500" y="54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98170</xdr:rowOff>
    </xdr:from>
    <xdr:ext cx="469744" cy="259045"/>
    <xdr:sp macro="" textlink="">
      <xdr:nvSpPr>
        <xdr:cNvPr id="89" name="テキスト ボックス 88"/>
        <xdr:cNvSpPr txBox="1"/>
      </xdr:nvSpPr>
      <xdr:spPr>
        <a:xfrm>
          <a:off x="1784428" y="52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159113</xdr:rowOff>
    </xdr:from>
    <xdr:to>
      <xdr:col>6</xdr:col>
      <xdr:colOff>38100</xdr:colOff>
      <xdr:row>32</xdr:row>
      <xdr:rowOff>89263</xdr:rowOff>
    </xdr:to>
    <xdr:sp macro="" textlink="">
      <xdr:nvSpPr>
        <xdr:cNvPr id="90" name="楕円 89"/>
        <xdr:cNvSpPr/>
      </xdr:nvSpPr>
      <xdr:spPr>
        <a:xfrm>
          <a:off x="1079500" y="54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105790</xdr:rowOff>
    </xdr:from>
    <xdr:ext cx="469744" cy="259045"/>
    <xdr:sp macro="" textlink="">
      <xdr:nvSpPr>
        <xdr:cNvPr id="91" name="テキスト ボックス 90"/>
        <xdr:cNvSpPr txBox="1"/>
      </xdr:nvSpPr>
      <xdr:spPr>
        <a:xfrm>
          <a:off x="895428" y="52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48165</xdr:rowOff>
    </xdr:from>
    <xdr:to>
      <xdr:col>24</xdr:col>
      <xdr:colOff>63500</xdr:colOff>
      <xdr:row>56</xdr:row>
      <xdr:rowOff>80969</xdr:rowOff>
    </xdr:to>
    <xdr:cxnSp macro="">
      <xdr:nvCxnSpPr>
        <xdr:cNvPr id="121" name="直線コネクタ 120"/>
        <xdr:cNvCxnSpPr/>
      </xdr:nvCxnSpPr>
      <xdr:spPr>
        <a:xfrm flipV="1">
          <a:off x="3797300" y="9306465"/>
          <a:ext cx="838200" cy="37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5395</xdr:rowOff>
    </xdr:from>
    <xdr:ext cx="534377" cy="259045"/>
    <xdr:sp macro="" textlink="">
      <xdr:nvSpPr>
        <xdr:cNvPr id="122" name="総務費平均値テキスト"/>
        <xdr:cNvSpPr txBox="1"/>
      </xdr:nvSpPr>
      <xdr:spPr>
        <a:xfrm>
          <a:off x="4686300" y="9778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161207</xdr:rowOff>
    </xdr:from>
    <xdr:to>
      <xdr:col>19</xdr:col>
      <xdr:colOff>177800</xdr:colOff>
      <xdr:row>56</xdr:row>
      <xdr:rowOff>80969</xdr:rowOff>
    </xdr:to>
    <xdr:cxnSp macro="">
      <xdr:nvCxnSpPr>
        <xdr:cNvPr id="124" name="直線コネクタ 123"/>
        <xdr:cNvCxnSpPr/>
      </xdr:nvCxnSpPr>
      <xdr:spPr>
        <a:xfrm>
          <a:off x="2908300" y="9590957"/>
          <a:ext cx="8890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122191</xdr:rowOff>
    </xdr:from>
    <xdr:ext cx="534377" cy="259045"/>
    <xdr:sp macro="" textlink="">
      <xdr:nvSpPr>
        <xdr:cNvPr id="126" name="テキスト ボックス 125"/>
        <xdr:cNvSpPr txBox="1"/>
      </xdr:nvSpPr>
      <xdr:spPr>
        <a:xfrm>
          <a:off x="3530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161207</xdr:rowOff>
    </xdr:from>
    <xdr:to>
      <xdr:col>15</xdr:col>
      <xdr:colOff>50800</xdr:colOff>
      <xdr:row>56</xdr:row>
      <xdr:rowOff>147015</xdr:rowOff>
    </xdr:to>
    <xdr:cxnSp macro="">
      <xdr:nvCxnSpPr>
        <xdr:cNvPr id="127" name="直線コネクタ 126"/>
        <xdr:cNvCxnSpPr/>
      </xdr:nvCxnSpPr>
      <xdr:spPr>
        <a:xfrm flipV="1">
          <a:off x="2019300" y="9590957"/>
          <a:ext cx="889000" cy="15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38295</xdr:rowOff>
    </xdr:from>
    <xdr:ext cx="534377" cy="259045"/>
    <xdr:sp macro="" textlink="">
      <xdr:nvSpPr>
        <xdr:cNvPr id="129" name="テキスト ボックス 128"/>
        <xdr:cNvSpPr txBox="1"/>
      </xdr:nvSpPr>
      <xdr:spPr>
        <a:xfrm>
          <a:off x="2641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114954</xdr:rowOff>
    </xdr:from>
    <xdr:to>
      <xdr:col>10</xdr:col>
      <xdr:colOff>114300</xdr:colOff>
      <xdr:row>56</xdr:row>
      <xdr:rowOff>147015</xdr:rowOff>
    </xdr:to>
    <xdr:cxnSp macro="">
      <xdr:nvCxnSpPr>
        <xdr:cNvPr id="130" name="直線コネクタ 129"/>
        <xdr:cNvCxnSpPr/>
      </xdr:nvCxnSpPr>
      <xdr:spPr>
        <a:xfrm>
          <a:off x="1130300" y="9716154"/>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78052</xdr:rowOff>
    </xdr:from>
    <xdr:ext cx="534377" cy="259045"/>
    <xdr:sp macro="" textlink="">
      <xdr:nvSpPr>
        <xdr:cNvPr id="134" name="テキスト ボックス 133"/>
        <xdr:cNvSpPr txBox="1"/>
      </xdr:nvSpPr>
      <xdr:spPr>
        <a:xfrm>
          <a:off x="863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168815</xdr:rowOff>
    </xdr:from>
    <xdr:to>
      <xdr:col>24</xdr:col>
      <xdr:colOff>114300</xdr:colOff>
      <xdr:row>54</xdr:row>
      <xdr:rowOff>98965</xdr:rowOff>
    </xdr:to>
    <xdr:sp macro="" textlink="">
      <xdr:nvSpPr>
        <xdr:cNvPr id="140" name="楕円 139"/>
        <xdr:cNvSpPr/>
      </xdr:nvSpPr>
      <xdr:spPr>
        <a:xfrm>
          <a:off x="4584700" y="92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20242</xdr:rowOff>
    </xdr:from>
    <xdr:ext cx="534377" cy="259045"/>
    <xdr:sp macro="" textlink="">
      <xdr:nvSpPr>
        <xdr:cNvPr id="141" name="総務費該当値テキスト"/>
        <xdr:cNvSpPr txBox="1"/>
      </xdr:nvSpPr>
      <xdr:spPr>
        <a:xfrm>
          <a:off x="4686300" y="91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30169</xdr:rowOff>
    </xdr:from>
    <xdr:to>
      <xdr:col>20</xdr:col>
      <xdr:colOff>38100</xdr:colOff>
      <xdr:row>56</xdr:row>
      <xdr:rowOff>131769</xdr:rowOff>
    </xdr:to>
    <xdr:sp macro="" textlink="">
      <xdr:nvSpPr>
        <xdr:cNvPr id="142" name="楕円 141"/>
        <xdr:cNvSpPr/>
      </xdr:nvSpPr>
      <xdr:spPr>
        <a:xfrm>
          <a:off x="3746500" y="96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148296</xdr:rowOff>
    </xdr:from>
    <xdr:ext cx="534377" cy="259045"/>
    <xdr:sp macro="" textlink="">
      <xdr:nvSpPr>
        <xdr:cNvPr id="143" name="テキスト ボックス 142"/>
        <xdr:cNvSpPr txBox="1"/>
      </xdr:nvSpPr>
      <xdr:spPr>
        <a:xfrm>
          <a:off x="3530111" y="940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110407</xdr:rowOff>
    </xdr:from>
    <xdr:to>
      <xdr:col>15</xdr:col>
      <xdr:colOff>101600</xdr:colOff>
      <xdr:row>56</xdr:row>
      <xdr:rowOff>40557</xdr:rowOff>
    </xdr:to>
    <xdr:sp macro="" textlink="">
      <xdr:nvSpPr>
        <xdr:cNvPr id="144" name="楕円 143"/>
        <xdr:cNvSpPr/>
      </xdr:nvSpPr>
      <xdr:spPr>
        <a:xfrm>
          <a:off x="2857500" y="95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57084</xdr:rowOff>
    </xdr:from>
    <xdr:ext cx="534377" cy="259045"/>
    <xdr:sp macro="" textlink="">
      <xdr:nvSpPr>
        <xdr:cNvPr id="145" name="テキスト ボックス 144"/>
        <xdr:cNvSpPr txBox="1"/>
      </xdr:nvSpPr>
      <xdr:spPr>
        <a:xfrm>
          <a:off x="2641111" y="93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96215</xdr:rowOff>
    </xdr:from>
    <xdr:to>
      <xdr:col>10</xdr:col>
      <xdr:colOff>165100</xdr:colOff>
      <xdr:row>57</xdr:row>
      <xdr:rowOff>26365</xdr:rowOff>
    </xdr:to>
    <xdr:sp macro="" textlink="">
      <xdr:nvSpPr>
        <xdr:cNvPr id="146" name="楕円 145"/>
        <xdr:cNvSpPr/>
      </xdr:nvSpPr>
      <xdr:spPr>
        <a:xfrm>
          <a:off x="1968500" y="96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42892</xdr:rowOff>
    </xdr:from>
    <xdr:ext cx="534377" cy="259045"/>
    <xdr:sp macro="" textlink="">
      <xdr:nvSpPr>
        <xdr:cNvPr id="147" name="テキスト ボックス 146"/>
        <xdr:cNvSpPr txBox="1"/>
      </xdr:nvSpPr>
      <xdr:spPr>
        <a:xfrm>
          <a:off x="1752111" y="94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64154</xdr:rowOff>
    </xdr:from>
    <xdr:to>
      <xdr:col>6</xdr:col>
      <xdr:colOff>38100</xdr:colOff>
      <xdr:row>56</xdr:row>
      <xdr:rowOff>165754</xdr:rowOff>
    </xdr:to>
    <xdr:sp macro="" textlink="">
      <xdr:nvSpPr>
        <xdr:cNvPr id="148" name="楕円 147"/>
        <xdr:cNvSpPr/>
      </xdr:nvSpPr>
      <xdr:spPr>
        <a:xfrm>
          <a:off x="1079500" y="96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10831</xdr:rowOff>
    </xdr:from>
    <xdr:ext cx="534377" cy="259045"/>
    <xdr:sp macro="" textlink="">
      <xdr:nvSpPr>
        <xdr:cNvPr id="149" name="テキスト ボックス 148"/>
        <xdr:cNvSpPr txBox="1"/>
      </xdr:nvSpPr>
      <xdr:spPr>
        <a:xfrm>
          <a:off x="863111" y="94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30582</xdr:rowOff>
    </xdr:from>
    <xdr:to>
      <xdr:col>24</xdr:col>
      <xdr:colOff>63500</xdr:colOff>
      <xdr:row>73</xdr:row>
      <xdr:rowOff>140271</xdr:rowOff>
    </xdr:to>
    <xdr:cxnSp macro="">
      <xdr:nvCxnSpPr>
        <xdr:cNvPr id="179" name="直線コネクタ 178"/>
        <xdr:cNvCxnSpPr/>
      </xdr:nvCxnSpPr>
      <xdr:spPr>
        <a:xfrm flipV="1">
          <a:off x="3797300" y="12546432"/>
          <a:ext cx="838200" cy="10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155319</xdr:rowOff>
    </xdr:from>
    <xdr:ext cx="599010" cy="259045"/>
    <xdr:sp macro="" textlink="">
      <xdr:nvSpPr>
        <xdr:cNvPr id="180" name="民生費平均値テキスト"/>
        <xdr:cNvSpPr txBox="1"/>
      </xdr:nvSpPr>
      <xdr:spPr>
        <a:xfrm>
          <a:off x="4686300" y="13014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140271</xdr:rowOff>
    </xdr:from>
    <xdr:to>
      <xdr:col>19</xdr:col>
      <xdr:colOff>177800</xdr:colOff>
      <xdr:row>74</xdr:row>
      <xdr:rowOff>36697</xdr:rowOff>
    </xdr:to>
    <xdr:cxnSp macro="">
      <xdr:nvCxnSpPr>
        <xdr:cNvPr id="182" name="直線コネクタ 181"/>
        <xdr:cNvCxnSpPr/>
      </xdr:nvCxnSpPr>
      <xdr:spPr>
        <a:xfrm flipV="1">
          <a:off x="2908300" y="12656121"/>
          <a:ext cx="8890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159566</xdr:rowOff>
    </xdr:from>
    <xdr:ext cx="599010" cy="259045"/>
    <xdr:sp macro="" textlink="">
      <xdr:nvSpPr>
        <xdr:cNvPr id="184" name="テキスト ボックス 183"/>
        <xdr:cNvSpPr txBox="1"/>
      </xdr:nvSpPr>
      <xdr:spPr>
        <a:xfrm>
          <a:off x="3497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36697</xdr:rowOff>
    </xdr:from>
    <xdr:to>
      <xdr:col>15</xdr:col>
      <xdr:colOff>50800</xdr:colOff>
      <xdr:row>74</xdr:row>
      <xdr:rowOff>37420</xdr:rowOff>
    </xdr:to>
    <xdr:cxnSp macro="">
      <xdr:nvCxnSpPr>
        <xdr:cNvPr id="185" name="直線コネクタ 184"/>
        <xdr:cNvCxnSpPr/>
      </xdr:nvCxnSpPr>
      <xdr:spPr>
        <a:xfrm flipV="1">
          <a:off x="2019300" y="12723997"/>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59878</xdr:rowOff>
    </xdr:from>
    <xdr:ext cx="599010" cy="259045"/>
    <xdr:sp macro="" textlink="">
      <xdr:nvSpPr>
        <xdr:cNvPr id="187" name="テキスト ボックス 186"/>
        <xdr:cNvSpPr txBox="1"/>
      </xdr:nvSpPr>
      <xdr:spPr>
        <a:xfrm>
          <a:off x="2608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37420</xdr:rowOff>
    </xdr:from>
    <xdr:to>
      <xdr:col>10</xdr:col>
      <xdr:colOff>114300</xdr:colOff>
      <xdr:row>75</xdr:row>
      <xdr:rowOff>77388</xdr:rowOff>
    </xdr:to>
    <xdr:cxnSp macro="">
      <xdr:nvCxnSpPr>
        <xdr:cNvPr id="188" name="直線コネクタ 187"/>
        <xdr:cNvCxnSpPr/>
      </xdr:nvCxnSpPr>
      <xdr:spPr>
        <a:xfrm flipV="1">
          <a:off x="1130300" y="12724720"/>
          <a:ext cx="889000" cy="2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150652</xdr:rowOff>
    </xdr:from>
    <xdr:ext cx="599010" cy="259045"/>
    <xdr:sp macro="" textlink="">
      <xdr:nvSpPr>
        <xdr:cNvPr id="190" name="テキスト ボックス 189"/>
        <xdr:cNvSpPr txBox="1"/>
      </xdr:nvSpPr>
      <xdr:spPr>
        <a:xfrm>
          <a:off x="1719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150728</xdr:rowOff>
    </xdr:from>
    <xdr:ext cx="599010" cy="259045"/>
    <xdr:sp macro="" textlink="">
      <xdr:nvSpPr>
        <xdr:cNvPr id="192" name="テキスト ボックス 191"/>
        <xdr:cNvSpPr txBox="1"/>
      </xdr:nvSpPr>
      <xdr:spPr>
        <a:xfrm>
          <a:off x="830795"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151232</xdr:rowOff>
    </xdr:from>
    <xdr:to>
      <xdr:col>24</xdr:col>
      <xdr:colOff>114300</xdr:colOff>
      <xdr:row>73</xdr:row>
      <xdr:rowOff>81382</xdr:rowOff>
    </xdr:to>
    <xdr:sp macro="" textlink="">
      <xdr:nvSpPr>
        <xdr:cNvPr id="198" name="楕円 197"/>
        <xdr:cNvSpPr/>
      </xdr:nvSpPr>
      <xdr:spPr>
        <a:xfrm>
          <a:off x="4584700" y="124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2659</xdr:rowOff>
    </xdr:from>
    <xdr:ext cx="599010" cy="259045"/>
    <xdr:sp macro="" textlink="">
      <xdr:nvSpPr>
        <xdr:cNvPr id="199" name="民生費該当値テキスト"/>
        <xdr:cNvSpPr txBox="1"/>
      </xdr:nvSpPr>
      <xdr:spPr>
        <a:xfrm>
          <a:off x="4686300" y="1234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89471</xdr:rowOff>
    </xdr:from>
    <xdr:to>
      <xdr:col>20</xdr:col>
      <xdr:colOff>38100</xdr:colOff>
      <xdr:row>74</xdr:row>
      <xdr:rowOff>19621</xdr:rowOff>
    </xdr:to>
    <xdr:sp macro="" textlink="">
      <xdr:nvSpPr>
        <xdr:cNvPr id="200" name="楕円 199"/>
        <xdr:cNvSpPr/>
      </xdr:nvSpPr>
      <xdr:spPr>
        <a:xfrm>
          <a:off x="3746500" y="126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36148</xdr:rowOff>
    </xdr:from>
    <xdr:ext cx="599010" cy="259045"/>
    <xdr:sp macro="" textlink="">
      <xdr:nvSpPr>
        <xdr:cNvPr id="201" name="テキスト ボックス 200"/>
        <xdr:cNvSpPr txBox="1"/>
      </xdr:nvSpPr>
      <xdr:spPr>
        <a:xfrm>
          <a:off x="3497795" y="123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157347</xdr:rowOff>
    </xdr:from>
    <xdr:to>
      <xdr:col>15</xdr:col>
      <xdr:colOff>101600</xdr:colOff>
      <xdr:row>74</xdr:row>
      <xdr:rowOff>87497</xdr:rowOff>
    </xdr:to>
    <xdr:sp macro="" textlink="">
      <xdr:nvSpPr>
        <xdr:cNvPr id="202" name="楕円 201"/>
        <xdr:cNvSpPr/>
      </xdr:nvSpPr>
      <xdr:spPr>
        <a:xfrm>
          <a:off x="2857500" y="126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104024</xdr:rowOff>
    </xdr:from>
    <xdr:ext cx="599010" cy="259045"/>
    <xdr:sp macro="" textlink="">
      <xdr:nvSpPr>
        <xdr:cNvPr id="203" name="テキスト ボックス 202"/>
        <xdr:cNvSpPr txBox="1"/>
      </xdr:nvSpPr>
      <xdr:spPr>
        <a:xfrm>
          <a:off x="2608795" y="124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158070</xdr:rowOff>
    </xdr:from>
    <xdr:to>
      <xdr:col>10</xdr:col>
      <xdr:colOff>165100</xdr:colOff>
      <xdr:row>74</xdr:row>
      <xdr:rowOff>88220</xdr:rowOff>
    </xdr:to>
    <xdr:sp macro="" textlink="">
      <xdr:nvSpPr>
        <xdr:cNvPr id="204" name="楕円 203"/>
        <xdr:cNvSpPr/>
      </xdr:nvSpPr>
      <xdr:spPr>
        <a:xfrm>
          <a:off x="1968500" y="126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104747</xdr:rowOff>
    </xdr:from>
    <xdr:ext cx="599010" cy="259045"/>
    <xdr:sp macro="" textlink="">
      <xdr:nvSpPr>
        <xdr:cNvPr id="205" name="テキスト ボックス 204"/>
        <xdr:cNvSpPr txBox="1"/>
      </xdr:nvSpPr>
      <xdr:spPr>
        <a:xfrm>
          <a:off x="1719795" y="1244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26588</xdr:rowOff>
    </xdr:from>
    <xdr:to>
      <xdr:col>6</xdr:col>
      <xdr:colOff>38100</xdr:colOff>
      <xdr:row>75</xdr:row>
      <xdr:rowOff>128188</xdr:rowOff>
    </xdr:to>
    <xdr:sp macro="" textlink="">
      <xdr:nvSpPr>
        <xdr:cNvPr id="206" name="楕円 205"/>
        <xdr:cNvSpPr/>
      </xdr:nvSpPr>
      <xdr:spPr>
        <a:xfrm>
          <a:off x="1079500" y="128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144715</xdr:rowOff>
    </xdr:from>
    <xdr:ext cx="599010" cy="259045"/>
    <xdr:sp macro="" textlink="">
      <xdr:nvSpPr>
        <xdr:cNvPr id="207" name="テキスト ボックス 206"/>
        <xdr:cNvSpPr txBox="1"/>
      </xdr:nvSpPr>
      <xdr:spPr>
        <a:xfrm>
          <a:off x="830795" y="1266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160502</xdr:rowOff>
    </xdr:from>
    <xdr:to>
      <xdr:col>24</xdr:col>
      <xdr:colOff>63500</xdr:colOff>
      <xdr:row>95</xdr:row>
      <xdr:rowOff>98735</xdr:rowOff>
    </xdr:to>
    <xdr:cxnSp macro="">
      <xdr:nvCxnSpPr>
        <xdr:cNvPr id="235" name="直線コネクタ 234"/>
        <xdr:cNvCxnSpPr/>
      </xdr:nvCxnSpPr>
      <xdr:spPr>
        <a:xfrm flipV="1">
          <a:off x="3797300" y="16105352"/>
          <a:ext cx="838200" cy="28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49587</xdr:rowOff>
    </xdr:from>
    <xdr:ext cx="534377" cy="259045"/>
    <xdr:sp macro="" textlink="">
      <xdr:nvSpPr>
        <xdr:cNvPr id="236" name="衛生費平均値テキスト"/>
        <xdr:cNvSpPr txBox="1"/>
      </xdr:nvSpPr>
      <xdr:spPr>
        <a:xfrm>
          <a:off x="4686300" y="1633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96631</xdr:rowOff>
    </xdr:from>
    <xdr:to>
      <xdr:col>19</xdr:col>
      <xdr:colOff>177800</xdr:colOff>
      <xdr:row>95</xdr:row>
      <xdr:rowOff>98735</xdr:rowOff>
    </xdr:to>
    <xdr:cxnSp macro="">
      <xdr:nvCxnSpPr>
        <xdr:cNvPr id="238" name="直線コネクタ 237"/>
        <xdr:cNvCxnSpPr/>
      </xdr:nvCxnSpPr>
      <xdr:spPr>
        <a:xfrm>
          <a:off x="2908300" y="16212931"/>
          <a:ext cx="889000" cy="17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96631</xdr:rowOff>
    </xdr:from>
    <xdr:to>
      <xdr:col>15</xdr:col>
      <xdr:colOff>50800</xdr:colOff>
      <xdr:row>95</xdr:row>
      <xdr:rowOff>127127</xdr:rowOff>
    </xdr:to>
    <xdr:cxnSp macro="">
      <xdr:nvCxnSpPr>
        <xdr:cNvPr id="241" name="直線コネクタ 240"/>
        <xdr:cNvCxnSpPr/>
      </xdr:nvCxnSpPr>
      <xdr:spPr>
        <a:xfrm flipV="1">
          <a:off x="2019300" y="16212931"/>
          <a:ext cx="889000" cy="20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28191</xdr:rowOff>
    </xdr:from>
    <xdr:ext cx="534377" cy="259045"/>
    <xdr:sp macro="" textlink="">
      <xdr:nvSpPr>
        <xdr:cNvPr id="243" name="テキスト ボックス 242"/>
        <xdr:cNvSpPr txBox="1"/>
      </xdr:nvSpPr>
      <xdr:spPr>
        <a:xfrm>
          <a:off x="2641111" y="164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96952</xdr:rowOff>
    </xdr:from>
    <xdr:to>
      <xdr:col>10</xdr:col>
      <xdr:colOff>114300</xdr:colOff>
      <xdr:row>95</xdr:row>
      <xdr:rowOff>127127</xdr:rowOff>
    </xdr:to>
    <xdr:cxnSp macro="">
      <xdr:nvCxnSpPr>
        <xdr:cNvPr id="244" name="直線コネクタ 243"/>
        <xdr:cNvCxnSpPr/>
      </xdr:nvCxnSpPr>
      <xdr:spPr>
        <a:xfrm>
          <a:off x="1130300" y="16384702"/>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95034</xdr:rowOff>
    </xdr:from>
    <xdr:ext cx="534377" cy="259045"/>
    <xdr:sp macro="" textlink="">
      <xdr:nvSpPr>
        <xdr:cNvPr id="246" name="テキスト ボックス 245"/>
        <xdr:cNvSpPr txBox="1"/>
      </xdr:nvSpPr>
      <xdr:spPr>
        <a:xfrm>
          <a:off x="1752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140388</xdr:rowOff>
    </xdr:from>
    <xdr:ext cx="534377" cy="259045"/>
    <xdr:sp macro="" textlink="">
      <xdr:nvSpPr>
        <xdr:cNvPr id="248" name="テキスト ボックス 247"/>
        <xdr:cNvSpPr txBox="1"/>
      </xdr:nvSpPr>
      <xdr:spPr>
        <a:xfrm>
          <a:off x="863111" y="1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109702</xdr:rowOff>
    </xdr:from>
    <xdr:to>
      <xdr:col>24</xdr:col>
      <xdr:colOff>114300</xdr:colOff>
      <xdr:row>94</xdr:row>
      <xdr:rowOff>39852</xdr:rowOff>
    </xdr:to>
    <xdr:sp macro="" textlink="">
      <xdr:nvSpPr>
        <xdr:cNvPr id="254" name="楕円 253"/>
        <xdr:cNvSpPr/>
      </xdr:nvSpPr>
      <xdr:spPr>
        <a:xfrm>
          <a:off x="4584700" y="160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132579</xdr:rowOff>
    </xdr:from>
    <xdr:ext cx="534377" cy="259045"/>
    <xdr:sp macro="" textlink="">
      <xdr:nvSpPr>
        <xdr:cNvPr id="255" name="衛生費該当値テキスト"/>
        <xdr:cNvSpPr txBox="1"/>
      </xdr:nvSpPr>
      <xdr:spPr>
        <a:xfrm>
          <a:off x="4686300" y="1590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47935</xdr:rowOff>
    </xdr:from>
    <xdr:to>
      <xdr:col>20</xdr:col>
      <xdr:colOff>38100</xdr:colOff>
      <xdr:row>95</xdr:row>
      <xdr:rowOff>149535</xdr:rowOff>
    </xdr:to>
    <xdr:sp macro="" textlink="">
      <xdr:nvSpPr>
        <xdr:cNvPr id="256" name="楕円 255"/>
        <xdr:cNvSpPr/>
      </xdr:nvSpPr>
      <xdr:spPr>
        <a:xfrm>
          <a:off x="3746500" y="163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140662</xdr:rowOff>
    </xdr:from>
    <xdr:ext cx="534377" cy="259045"/>
    <xdr:sp macro="" textlink="">
      <xdr:nvSpPr>
        <xdr:cNvPr id="257" name="テキスト ボックス 256"/>
        <xdr:cNvSpPr txBox="1"/>
      </xdr:nvSpPr>
      <xdr:spPr>
        <a:xfrm>
          <a:off x="3530111" y="1642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45831</xdr:rowOff>
    </xdr:from>
    <xdr:to>
      <xdr:col>15</xdr:col>
      <xdr:colOff>101600</xdr:colOff>
      <xdr:row>94</xdr:row>
      <xdr:rowOff>147431</xdr:rowOff>
    </xdr:to>
    <xdr:sp macro="" textlink="">
      <xdr:nvSpPr>
        <xdr:cNvPr id="258" name="楕円 257"/>
        <xdr:cNvSpPr/>
      </xdr:nvSpPr>
      <xdr:spPr>
        <a:xfrm>
          <a:off x="2857500" y="161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163958</xdr:rowOff>
    </xdr:from>
    <xdr:ext cx="534377" cy="259045"/>
    <xdr:sp macro="" textlink="">
      <xdr:nvSpPr>
        <xdr:cNvPr id="259" name="テキスト ボックス 258"/>
        <xdr:cNvSpPr txBox="1"/>
      </xdr:nvSpPr>
      <xdr:spPr>
        <a:xfrm>
          <a:off x="2641111" y="1593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76327</xdr:rowOff>
    </xdr:from>
    <xdr:to>
      <xdr:col>10</xdr:col>
      <xdr:colOff>165100</xdr:colOff>
      <xdr:row>96</xdr:row>
      <xdr:rowOff>6477</xdr:rowOff>
    </xdr:to>
    <xdr:sp macro="" textlink="">
      <xdr:nvSpPr>
        <xdr:cNvPr id="260" name="楕円 259"/>
        <xdr:cNvSpPr/>
      </xdr:nvSpPr>
      <xdr:spPr>
        <a:xfrm>
          <a:off x="1968500" y="1636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23004</xdr:rowOff>
    </xdr:from>
    <xdr:ext cx="534377" cy="259045"/>
    <xdr:sp macro="" textlink="">
      <xdr:nvSpPr>
        <xdr:cNvPr id="261" name="テキスト ボックス 260"/>
        <xdr:cNvSpPr txBox="1"/>
      </xdr:nvSpPr>
      <xdr:spPr>
        <a:xfrm>
          <a:off x="1752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46152</xdr:rowOff>
    </xdr:from>
    <xdr:to>
      <xdr:col>6</xdr:col>
      <xdr:colOff>38100</xdr:colOff>
      <xdr:row>95</xdr:row>
      <xdr:rowOff>147752</xdr:rowOff>
    </xdr:to>
    <xdr:sp macro="" textlink="">
      <xdr:nvSpPr>
        <xdr:cNvPr id="262" name="楕円 261"/>
        <xdr:cNvSpPr/>
      </xdr:nvSpPr>
      <xdr:spPr>
        <a:xfrm>
          <a:off x="1079500" y="163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164279</xdr:rowOff>
    </xdr:from>
    <xdr:ext cx="534377" cy="259045"/>
    <xdr:sp macro="" textlink="">
      <xdr:nvSpPr>
        <xdr:cNvPr id="263" name="テキスト ボックス 262"/>
        <xdr:cNvSpPr txBox="1"/>
      </xdr:nvSpPr>
      <xdr:spPr>
        <a:xfrm>
          <a:off x="863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136042</xdr:rowOff>
    </xdr:from>
    <xdr:to>
      <xdr:col>55</xdr:col>
      <xdr:colOff>0</xdr:colOff>
      <xdr:row>38</xdr:row>
      <xdr:rowOff>139700</xdr:rowOff>
    </xdr:to>
    <xdr:cxnSp macro="">
      <xdr:nvCxnSpPr>
        <xdr:cNvPr id="290" name="直線コネクタ 289"/>
        <xdr:cNvCxnSpPr/>
      </xdr:nvCxnSpPr>
      <xdr:spPr>
        <a:xfrm>
          <a:off x="9639300" y="665114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1"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86893</xdr:rowOff>
    </xdr:from>
    <xdr:to>
      <xdr:col>50</xdr:col>
      <xdr:colOff>114300</xdr:colOff>
      <xdr:row>38</xdr:row>
      <xdr:rowOff>136042</xdr:rowOff>
    </xdr:to>
    <xdr:cxnSp macro="">
      <xdr:nvCxnSpPr>
        <xdr:cNvPr id="293" name="直線コネクタ 292"/>
        <xdr:cNvCxnSpPr/>
      </xdr:nvCxnSpPr>
      <xdr:spPr>
        <a:xfrm>
          <a:off x="8750300" y="660199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78435</xdr:rowOff>
    </xdr:from>
    <xdr:to>
      <xdr:col>45</xdr:col>
      <xdr:colOff>177800</xdr:colOff>
      <xdr:row>38</xdr:row>
      <xdr:rowOff>86893</xdr:rowOff>
    </xdr:to>
    <xdr:cxnSp macro="">
      <xdr:nvCxnSpPr>
        <xdr:cNvPr id="296" name="直線コネクタ 295"/>
        <xdr:cNvCxnSpPr/>
      </xdr:nvCxnSpPr>
      <xdr:spPr>
        <a:xfrm>
          <a:off x="7861300" y="6422085"/>
          <a:ext cx="8890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129413</xdr:rowOff>
    </xdr:from>
    <xdr:to>
      <xdr:col>41</xdr:col>
      <xdr:colOff>50800</xdr:colOff>
      <xdr:row>37</xdr:row>
      <xdr:rowOff>78435</xdr:rowOff>
    </xdr:to>
    <xdr:cxnSp macro="">
      <xdr:nvCxnSpPr>
        <xdr:cNvPr id="299" name="直線コネクタ 298"/>
        <xdr:cNvCxnSpPr/>
      </xdr:nvCxnSpPr>
      <xdr:spPr>
        <a:xfrm>
          <a:off x="6972300" y="6130163"/>
          <a:ext cx="889000" cy="2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140250</xdr:rowOff>
    </xdr:from>
    <xdr:ext cx="469744" cy="259045"/>
    <xdr:sp macro="" textlink="">
      <xdr:nvSpPr>
        <xdr:cNvPr id="303" name="テキスト ボックス 302"/>
        <xdr:cNvSpPr txBox="1"/>
      </xdr:nvSpPr>
      <xdr:spPr>
        <a:xfrm>
          <a:off x="6737428"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85242</xdr:rowOff>
    </xdr:from>
    <xdr:to>
      <xdr:col>50</xdr:col>
      <xdr:colOff>165100</xdr:colOff>
      <xdr:row>39</xdr:row>
      <xdr:rowOff>15392</xdr:rowOff>
    </xdr:to>
    <xdr:sp macro="" textlink="">
      <xdr:nvSpPr>
        <xdr:cNvPr id="311" name="楕円 310"/>
        <xdr:cNvSpPr/>
      </xdr:nvSpPr>
      <xdr:spPr>
        <a:xfrm>
          <a:off x="9588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6519</xdr:rowOff>
    </xdr:from>
    <xdr:ext cx="313932" cy="259045"/>
    <xdr:sp macro="" textlink="">
      <xdr:nvSpPr>
        <xdr:cNvPr id="312" name="テキスト ボックス 311"/>
        <xdr:cNvSpPr txBox="1"/>
      </xdr:nvSpPr>
      <xdr:spPr>
        <a:xfrm>
          <a:off x="9482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36093</xdr:rowOff>
    </xdr:from>
    <xdr:to>
      <xdr:col>46</xdr:col>
      <xdr:colOff>38100</xdr:colOff>
      <xdr:row>38</xdr:row>
      <xdr:rowOff>137693</xdr:rowOff>
    </xdr:to>
    <xdr:sp macro="" textlink="">
      <xdr:nvSpPr>
        <xdr:cNvPr id="313" name="楕円 312"/>
        <xdr:cNvSpPr/>
      </xdr:nvSpPr>
      <xdr:spPr>
        <a:xfrm>
          <a:off x="8699500" y="65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128820</xdr:rowOff>
    </xdr:from>
    <xdr:ext cx="378565" cy="259045"/>
    <xdr:sp macro="" textlink="">
      <xdr:nvSpPr>
        <xdr:cNvPr id="314" name="テキスト ボックス 313"/>
        <xdr:cNvSpPr txBox="1"/>
      </xdr:nvSpPr>
      <xdr:spPr>
        <a:xfrm>
          <a:off x="8561017" y="6643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27635</xdr:rowOff>
    </xdr:from>
    <xdr:to>
      <xdr:col>41</xdr:col>
      <xdr:colOff>101600</xdr:colOff>
      <xdr:row>37</xdr:row>
      <xdr:rowOff>129235</xdr:rowOff>
    </xdr:to>
    <xdr:sp macro="" textlink="">
      <xdr:nvSpPr>
        <xdr:cNvPr id="315" name="楕円 314"/>
        <xdr:cNvSpPr/>
      </xdr:nvSpPr>
      <xdr:spPr>
        <a:xfrm>
          <a:off x="7810500" y="6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120362</xdr:rowOff>
    </xdr:from>
    <xdr:ext cx="469744" cy="259045"/>
    <xdr:sp macro="" textlink="">
      <xdr:nvSpPr>
        <xdr:cNvPr id="316" name="テキスト ボックス 315"/>
        <xdr:cNvSpPr txBox="1"/>
      </xdr:nvSpPr>
      <xdr:spPr>
        <a:xfrm>
          <a:off x="7626428"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78613</xdr:rowOff>
    </xdr:from>
    <xdr:to>
      <xdr:col>36</xdr:col>
      <xdr:colOff>165100</xdr:colOff>
      <xdr:row>36</xdr:row>
      <xdr:rowOff>8763</xdr:rowOff>
    </xdr:to>
    <xdr:sp macro="" textlink="">
      <xdr:nvSpPr>
        <xdr:cNvPr id="317" name="楕円 316"/>
        <xdr:cNvSpPr/>
      </xdr:nvSpPr>
      <xdr:spPr>
        <a:xfrm>
          <a:off x="6921500" y="60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25290</xdr:rowOff>
    </xdr:from>
    <xdr:ext cx="469744" cy="259045"/>
    <xdr:sp macro="" textlink="">
      <xdr:nvSpPr>
        <xdr:cNvPr id="318" name="テキスト ボックス 317"/>
        <xdr:cNvSpPr txBox="1"/>
      </xdr:nvSpPr>
      <xdr:spPr>
        <a:xfrm>
          <a:off x="6737428" y="585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574</xdr:rowOff>
    </xdr:from>
    <xdr:to>
      <xdr:col>55</xdr:col>
      <xdr:colOff>0</xdr:colOff>
      <xdr:row>53</xdr:row>
      <xdr:rowOff>119309</xdr:rowOff>
    </xdr:to>
    <xdr:cxnSp macro="">
      <xdr:nvCxnSpPr>
        <xdr:cNvPr id="345" name="直線コネクタ 344"/>
        <xdr:cNvCxnSpPr/>
      </xdr:nvCxnSpPr>
      <xdr:spPr>
        <a:xfrm flipV="1">
          <a:off x="9639300" y="8915974"/>
          <a:ext cx="838200" cy="29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9262</xdr:rowOff>
    </xdr:from>
    <xdr:ext cx="469744" cy="259045"/>
    <xdr:sp macro="" textlink="">
      <xdr:nvSpPr>
        <xdr:cNvPr id="346" name="農林水産業費平均値テキスト"/>
        <xdr:cNvSpPr txBox="1"/>
      </xdr:nvSpPr>
      <xdr:spPr>
        <a:xfrm>
          <a:off x="10528300" y="9781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169738</xdr:rowOff>
    </xdr:from>
    <xdr:to>
      <xdr:col>50</xdr:col>
      <xdr:colOff>114300</xdr:colOff>
      <xdr:row>53</xdr:row>
      <xdr:rowOff>119309</xdr:rowOff>
    </xdr:to>
    <xdr:cxnSp macro="">
      <xdr:nvCxnSpPr>
        <xdr:cNvPr id="348" name="直線コネクタ 347"/>
        <xdr:cNvCxnSpPr/>
      </xdr:nvCxnSpPr>
      <xdr:spPr>
        <a:xfrm>
          <a:off x="8750300" y="9085138"/>
          <a:ext cx="889000" cy="12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111675</xdr:rowOff>
    </xdr:from>
    <xdr:ext cx="469744" cy="259045"/>
    <xdr:sp macro="" textlink="">
      <xdr:nvSpPr>
        <xdr:cNvPr id="350" name="テキスト ボックス 349"/>
        <xdr:cNvSpPr txBox="1"/>
      </xdr:nvSpPr>
      <xdr:spPr>
        <a:xfrm>
          <a:off x="9404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169738</xdr:rowOff>
    </xdr:from>
    <xdr:to>
      <xdr:col>45</xdr:col>
      <xdr:colOff>177800</xdr:colOff>
      <xdr:row>53</xdr:row>
      <xdr:rowOff>151587</xdr:rowOff>
    </xdr:to>
    <xdr:cxnSp macro="">
      <xdr:nvCxnSpPr>
        <xdr:cNvPr id="351" name="直線コネクタ 350"/>
        <xdr:cNvCxnSpPr/>
      </xdr:nvCxnSpPr>
      <xdr:spPr>
        <a:xfrm flipV="1">
          <a:off x="7861300" y="9085138"/>
          <a:ext cx="889000" cy="1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81089</xdr:rowOff>
    </xdr:from>
    <xdr:ext cx="469744" cy="259045"/>
    <xdr:sp macro="" textlink="">
      <xdr:nvSpPr>
        <xdr:cNvPr id="353" name="テキスト ボックス 352"/>
        <xdr:cNvSpPr txBox="1"/>
      </xdr:nvSpPr>
      <xdr:spPr>
        <a:xfrm>
          <a:off x="8515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78024</xdr:rowOff>
    </xdr:from>
    <xdr:to>
      <xdr:col>41</xdr:col>
      <xdr:colOff>50800</xdr:colOff>
      <xdr:row>53</xdr:row>
      <xdr:rowOff>151587</xdr:rowOff>
    </xdr:to>
    <xdr:cxnSp macro="">
      <xdr:nvCxnSpPr>
        <xdr:cNvPr id="354" name="直線コネクタ 353"/>
        <xdr:cNvCxnSpPr/>
      </xdr:nvCxnSpPr>
      <xdr:spPr>
        <a:xfrm>
          <a:off x="6972300" y="9164874"/>
          <a:ext cx="889000" cy="7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113870</xdr:rowOff>
    </xdr:from>
    <xdr:ext cx="469744" cy="259045"/>
    <xdr:sp macro="" textlink="">
      <xdr:nvSpPr>
        <xdr:cNvPr id="356" name="テキスト ボックス 355"/>
        <xdr:cNvSpPr txBox="1"/>
      </xdr:nvSpPr>
      <xdr:spPr>
        <a:xfrm>
          <a:off x="7626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134124</xdr:rowOff>
    </xdr:from>
    <xdr:ext cx="469744" cy="259045"/>
    <xdr:sp macro="" textlink="">
      <xdr:nvSpPr>
        <xdr:cNvPr id="358" name="テキスト ボックス 357"/>
        <xdr:cNvSpPr txBox="1"/>
      </xdr:nvSpPr>
      <xdr:spPr>
        <a:xfrm>
          <a:off x="6737428"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121224</xdr:rowOff>
    </xdr:from>
    <xdr:to>
      <xdr:col>55</xdr:col>
      <xdr:colOff>50800</xdr:colOff>
      <xdr:row>52</xdr:row>
      <xdr:rowOff>51374</xdr:rowOff>
    </xdr:to>
    <xdr:sp macro="" textlink="">
      <xdr:nvSpPr>
        <xdr:cNvPr id="364" name="楕円 363"/>
        <xdr:cNvSpPr/>
      </xdr:nvSpPr>
      <xdr:spPr>
        <a:xfrm>
          <a:off x="10426700" y="88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38864</xdr:rowOff>
    </xdr:from>
    <xdr:ext cx="534377" cy="259045"/>
    <xdr:sp macro="" textlink="">
      <xdr:nvSpPr>
        <xdr:cNvPr id="365" name="農林水産業費該当値テキスト"/>
        <xdr:cNvSpPr txBox="1"/>
      </xdr:nvSpPr>
      <xdr:spPr>
        <a:xfrm>
          <a:off x="10528300" y="87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68509</xdr:rowOff>
    </xdr:from>
    <xdr:to>
      <xdr:col>50</xdr:col>
      <xdr:colOff>165100</xdr:colOff>
      <xdr:row>53</xdr:row>
      <xdr:rowOff>170109</xdr:rowOff>
    </xdr:to>
    <xdr:sp macro="" textlink="">
      <xdr:nvSpPr>
        <xdr:cNvPr id="366" name="楕円 365"/>
        <xdr:cNvSpPr/>
      </xdr:nvSpPr>
      <xdr:spPr>
        <a:xfrm>
          <a:off x="9588500" y="91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15186</xdr:rowOff>
    </xdr:from>
    <xdr:ext cx="534377" cy="259045"/>
    <xdr:sp macro="" textlink="">
      <xdr:nvSpPr>
        <xdr:cNvPr id="367" name="テキスト ボックス 366"/>
        <xdr:cNvSpPr txBox="1"/>
      </xdr:nvSpPr>
      <xdr:spPr>
        <a:xfrm>
          <a:off x="9372111" y="893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118938</xdr:rowOff>
    </xdr:from>
    <xdr:to>
      <xdr:col>46</xdr:col>
      <xdr:colOff>38100</xdr:colOff>
      <xdr:row>53</xdr:row>
      <xdr:rowOff>49088</xdr:rowOff>
    </xdr:to>
    <xdr:sp macro="" textlink="">
      <xdr:nvSpPr>
        <xdr:cNvPr id="368" name="楕円 367"/>
        <xdr:cNvSpPr/>
      </xdr:nvSpPr>
      <xdr:spPr>
        <a:xfrm>
          <a:off x="8699500" y="90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65615</xdr:rowOff>
    </xdr:from>
    <xdr:ext cx="534377" cy="259045"/>
    <xdr:sp macro="" textlink="">
      <xdr:nvSpPr>
        <xdr:cNvPr id="369" name="テキスト ボックス 368"/>
        <xdr:cNvSpPr txBox="1"/>
      </xdr:nvSpPr>
      <xdr:spPr>
        <a:xfrm>
          <a:off x="8483111" y="88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100787</xdr:rowOff>
    </xdr:from>
    <xdr:to>
      <xdr:col>41</xdr:col>
      <xdr:colOff>101600</xdr:colOff>
      <xdr:row>54</xdr:row>
      <xdr:rowOff>30937</xdr:rowOff>
    </xdr:to>
    <xdr:sp macro="" textlink="">
      <xdr:nvSpPr>
        <xdr:cNvPr id="370" name="楕円 369"/>
        <xdr:cNvSpPr/>
      </xdr:nvSpPr>
      <xdr:spPr>
        <a:xfrm>
          <a:off x="7810500" y="91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47464</xdr:rowOff>
    </xdr:from>
    <xdr:ext cx="534377" cy="259045"/>
    <xdr:sp macro="" textlink="">
      <xdr:nvSpPr>
        <xdr:cNvPr id="371" name="テキスト ボックス 370"/>
        <xdr:cNvSpPr txBox="1"/>
      </xdr:nvSpPr>
      <xdr:spPr>
        <a:xfrm>
          <a:off x="7594111" y="896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27224</xdr:rowOff>
    </xdr:from>
    <xdr:to>
      <xdr:col>36</xdr:col>
      <xdr:colOff>165100</xdr:colOff>
      <xdr:row>53</xdr:row>
      <xdr:rowOff>128824</xdr:rowOff>
    </xdr:to>
    <xdr:sp macro="" textlink="">
      <xdr:nvSpPr>
        <xdr:cNvPr id="372" name="楕円 371"/>
        <xdr:cNvSpPr/>
      </xdr:nvSpPr>
      <xdr:spPr>
        <a:xfrm>
          <a:off x="6921500" y="91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145351</xdr:rowOff>
    </xdr:from>
    <xdr:ext cx="534377" cy="259045"/>
    <xdr:sp macro="" textlink="">
      <xdr:nvSpPr>
        <xdr:cNvPr id="373" name="テキスト ボックス 372"/>
        <xdr:cNvSpPr txBox="1"/>
      </xdr:nvSpPr>
      <xdr:spPr>
        <a:xfrm>
          <a:off x="6705111" y="888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75749</xdr:rowOff>
    </xdr:from>
    <xdr:to>
      <xdr:col>55</xdr:col>
      <xdr:colOff>0</xdr:colOff>
      <xdr:row>71</xdr:row>
      <xdr:rowOff>28696</xdr:rowOff>
    </xdr:to>
    <xdr:cxnSp macro="">
      <xdr:nvCxnSpPr>
        <xdr:cNvPr id="402" name="直線コネクタ 401"/>
        <xdr:cNvCxnSpPr/>
      </xdr:nvCxnSpPr>
      <xdr:spPr>
        <a:xfrm>
          <a:off x="9639300" y="12077249"/>
          <a:ext cx="838200" cy="1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156100</xdr:rowOff>
    </xdr:from>
    <xdr:ext cx="469744" cy="259045"/>
    <xdr:sp macro="" textlink="">
      <xdr:nvSpPr>
        <xdr:cNvPr id="403" name="商工費平均値テキスト"/>
        <xdr:cNvSpPr txBox="1"/>
      </xdr:nvSpPr>
      <xdr:spPr>
        <a:xfrm>
          <a:off x="10528300" y="1335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75749</xdr:rowOff>
    </xdr:from>
    <xdr:to>
      <xdr:col>50</xdr:col>
      <xdr:colOff>114300</xdr:colOff>
      <xdr:row>72</xdr:row>
      <xdr:rowOff>84722</xdr:rowOff>
    </xdr:to>
    <xdr:cxnSp macro="">
      <xdr:nvCxnSpPr>
        <xdr:cNvPr id="405" name="直線コネクタ 404"/>
        <xdr:cNvCxnSpPr/>
      </xdr:nvCxnSpPr>
      <xdr:spPr>
        <a:xfrm flipV="1">
          <a:off x="8750300" y="12077249"/>
          <a:ext cx="889000" cy="3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83557</xdr:rowOff>
    </xdr:from>
    <xdr:ext cx="469744" cy="259045"/>
    <xdr:sp macro="" textlink="">
      <xdr:nvSpPr>
        <xdr:cNvPr id="407" name="テキスト ボックス 406"/>
        <xdr:cNvSpPr txBox="1"/>
      </xdr:nvSpPr>
      <xdr:spPr>
        <a:xfrm>
          <a:off x="9404428"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84722</xdr:rowOff>
    </xdr:from>
    <xdr:to>
      <xdr:col>45</xdr:col>
      <xdr:colOff>177800</xdr:colOff>
      <xdr:row>72</xdr:row>
      <xdr:rowOff>157550</xdr:rowOff>
    </xdr:to>
    <xdr:cxnSp macro="">
      <xdr:nvCxnSpPr>
        <xdr:cNvPr id="408" name="直線コネクタ 407"/>
        <xdr:cNvCxnSpPr/>
      </xdr:nvCxnSpPr>
      <xdr:spPr>
        <a:xfrm flipV="1">
          <a:off x="7861300" y="12429122"/>
          <a:ext cx="889000" cy="7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46448</xdr:rowOff>
    </xdr:from>
    <xdr:ext cx="534377" cy="259045"/>
    <xdr:sp macro="" textlink="">
      <xdr:nvSpPr>
        <xdr:cNvPr id="410" name="テキスト ボックス 409"/>
        <xdr:cNvSpPr txBox="1"/>
      </xdr:nvSpPr>
      <xdr:spPr>
        <a:xfrm>
          <a:off x="8483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75140</xdr:rowOff>
    </xdr:from>
    <xdr:to>
      <xdr:col>41</xdr:col>
      <xdr:colOff>50800</xdr:colOff>
      <xdr:row>72</xdr:row>
      <xdr:rowOff>157550</xdr:rowOff>
    </xdr:to>
    <xdr:cxnSp macro="">
      <xdr:nvCxnSpPr>
        <xdr:cNvPr id="411" name="直線コネクタ 410"/>
        <xdr:cNvCxnSpPr/>
      </xdr:nvCxnSpPr>
      <xdr:spPr>
        <a:xfrm>
          <a:off x="6972300" y="12419540"/>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64222</xdr:rowOff>
    </xdr:from>
    <xdr:ext cx="534377" cy="259045"/>
    <xdr:sp macro="" textlink="">
      <xdr:nvSpPr>
        <xdr:cNvPr id="413" name="テキスト ボックス 412"/>
        <xdr:cNvSpPr txBox="1"/>
      </xdr:nvSpPr>
      <xdr:spPr>
        <a:xfrm>
          <a:off x="7594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68699</xdr:rowOff>
    </xdr:from>
    <xdr:ext cx="469744" cy="259045"/>
    <xdr:sp macro="" textlink="">
      <xdr:nvSpPr>
        <xdr:cNvPr id="415" name="テキスト ボックス 414"/>
        <xdr:cNvSpPr txBox="1"/>
      </xdr:nvSpPr>
      <xdr:spPr>
        <a:xfrm>
          <a:off x="6737428"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149346</xdr:rowOff>
    </xdr:from>
    <xdr:to>
      <xdr:col>55</xdr:col>
      <xdr:colOff>50800</xdr:colOff>
      <xdr:row>71</xdr:row>
      <xdr:rowOff>79496</xdr:rowOff>
    </xdr:to>
    <xdr:sp macro="" textlink="">
      <xdr:nvSpPr>
        <xdr:cNvPr id="421" name="楕円 420"/>
        <xdr:cNvSpPr/>
      </xdr:nvSpPr>
      <xdr:spPr>
        <a:xfrm>
          <a:off x="10426700" y="121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102373</xdr:rowOff>
    </xdr:from>
    <xdr:ext cx="534377" cy="259045"/>
    <xdr:sp macro="" textlink="">
      <xdr:nvSpPr>
        <xdr:cNvPr id="422" name="商工費該当値テキスト"/>
        <xdr:cNvSpPr txBox="1"/>
      </xdr:nvSpPr>
      <xdr:spPr>
        <a:xfrm>
          <a:off x="10528300" y="1210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24949</xdr:rowOff>
    </xdr:from>
    <xdr:to>
      <xdr:col>50</xdr:col>
      <xdr:colOff>165100</xdr:colOff>
      <xdr:row>70</xdr:row>
      <xdr:rowOff>126549</xdr:rowOff>
    </xdr:to>
    <xdr:sp macro="" textlink="">
      <xdr:nvSpPr>
        <xdr:cNvPr id="423" name="楕円 422"/>
        <xdr:cNvSpPr/>
      </xdr:nvSpPr>
      <xdr:spPr>
        <a:xfrm>
          <a:off x="9588500" y="1202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143076</xdr:rowOff>
    </xdr:from>
    <xdr:ext cx="534377" cy="259045"/>
    <xdr:sp macro="" textlink="">
      <xdr:nvSpPr>
        <xdr:cNvPr id="424" name="テキスト ボックス 423"/>
        <xdr:cNvSpPr txBox="1"/>
      </xdr:nvSpPr>
      <xdr:spPr>
        <a:xfrm>
          <a:off x="9372111" y="1180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33922</xdr:rowOff>
    </xdr:from>
    <xdr:to>
      <xdr:col>46</xdr:col>
      <xdr:colOff>38100</xdr:colOff>
      <xdr:row>72</xdr:row>
      <xdr:rowOff>135522</xdr:rowOff>
    </xdr:to>
    <xdr:sp macro="" textlink="">
      <xdr:nvSpPr>
        <xdr:cNvPr id="425" name="楕円 424"/>
        <xdr:cNvSpPr/>
      </xdr:nvSpPr>
      <xdr:spPr>
        <a:xfrm>
          <a:off x="8699500" y="1237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152049</xdr:rowOff>
    </xdr:from>
    <xdr:ext cx="534377" cy="259045"/>
    <xdr:sp macro="" textlink="">
      <xdr:nvSpPr>
        <xdr:cNvPr id="426" name="テキスト ボックス 425"/>
        <xdr:cNvSpPr txBox="1"/>
      </xdr:nvSpPr>
      <xdr:spPr>
        <a:xfrm>
          <a:off x="8483111" y="121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106750</xdr:rowOff>
    </xdr:from>
    <xdr:to>
      <xdr:col>41</xdr:col>
      <xdr:colOff>101600</xdr:colOff>
      <xdr:row>73</xdr:row>
      <xdr:rowOff>36900</xdr:rowOff>
    </xdr:to>
    <xdr:sp macro="" textlink="">
      <xdr:nvSpPr>
        <xdr:cNvPr id="427" name="楕円 426"/>
        <xdr:cNvSpPr/>
      </xdr:nvSpPr>
      <xdr:spPr>
        <a:xfrm>
          <a:off x="7810500" y="124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53427</xdr:rowOff>
    </xdr:from>
    <xdr:ext cx="534377" cy="259045"/>
    <xdr:sp macro="" textlink="">
      <xdr:nvSpPr>
        <xdr:cNvPr id="428" name="テキスト ボックス 427"/>
        <xdr:cNvSpPr txBox="1"/>
      </xdr:nvSpPr>
      <xdr:spPr>
        <a:xfrm>
          <a:off x="7594111" y="1222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24340</xdr:rowOff>
    </xdr:from>
    <xdr:to>
      <xdr:col>36</xdr:col>
      <xdr:colOff>165100</xdr:colOff>
      <xdr:row>72</xdr:row>
      <xdr:rowOff>125940</xdr:rowOff>
    </xdr:to>
    <xdr:sp macro="" textlink="">
      <xdr:nvSpPr>
        <xdr:cNvPr id="429" name="楕円 428"/>
        <xdr:cNvSpPr/>
      </xdr:nvSpPr>
      <xdr:spPr>
        <a:xfrm>
          <a:off x="6921500" y="123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142467</xdr:rowOff>
    </xdr:from>
    <xdr:ext cx="534377" cy="259045"/>
    <xdr:sp macro="" textlink="">
      <xdr:nvSpPr>
        <xdr:cNvPr id="430" name="テキスト ボックス 429"/>
        <xdr:cNvSpPr txBox="1"/>
      </xdr:nvSpPr>
      <xdr:spPr>
        <a:xfrm>
          <a:off x="6705111" y="1214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5435</xdr:rowOff>
    </xdr:from>
    <xdr:to>
      <xdr:col>55</xdr:col>
      <xdr:colOff>0</xdr:colOff>
      <xdr:row>97</xdr:row>
      <xdr:rowOff>31096</xdr:rowOff>
    </xdr:to>
    <xdr:cxnSp macro="">
      <xdr:nvCxnSpPr>
        <xdr:cNvPr id="460" name="直線コネクタ 459"/>
        <xdr:cNvCxnSpPr/>
      </xdr:nvCxnSpPr>
      <xdr:spPr>
        <a:xfrm>
          <a:off x="9639300" y="16636085"/>
          <a:ext cx="8382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5435</xdr:rowOff>
    </xdr:from>
    <xdr:to>
      <xdr:col>50</xdr:col>
      <xdr:colOff>114300</xdr:colOff>
      <xdr:row>97</xdr:row>
      <xdr:rowOff>53384</xdr:rowOff>
    </xdr:to>
    <xdr:cxnSp macro="">
      <xdr:nvCxnSpPr>
        <xdr:cNvPr id="463" name="直線コネクタ 462"/>
        <xdr:cNvCxnSpPr/>
      </xdr:nvCxnSpPr>
      <xdr:spPr>
        <a:xfrm flipV="1">
          <a:off x="8750300" y="16636085"/>
          <a:ext cx="889000" cy="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27876</xdr:rowOff>
    </xdr:from>
    <xdr:to>
      <xdr:col>45</xdr:col>
      <xdr:colOff>177800</xdr:colOff>
      <xdr:row>97</xdr:row>
      <xdr:rowOff>53384</xdr:rowOff>
    </xdr:to>
    <xdr:cxnSp macro="">
      <xdr:nvCxnSpPr>
        <xdr:cNvPr id="466" name="直線コネクタ 465"/>
        <xdr:cNvCxnSpPr/>
      </xdr:nvCxnSpPr>
      <xdr:spPr>
        <a:xfrm>
          <a:off x="7861300" y="16658526"/>
          <a:ext cx="8890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68" name="テキスト ボックス 467"/>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58528</xdr:rowOff>
    </xdr:from>
    <xdr:to>
      <xdr:col>41</xdr:col>
      <xdr:colOff>50800</xdr:colOff>
      <xdr:row>97</xdr:row>
      <xdr:rowOff>27876</xdr:rowOff>
    </xdr:to>
    <xdr:cxnSp macro="">
      <xdr:nvCxnSpPr>
        <xdr:cNvPr id="469" name="直線コネクタ 468"/>
        <xdr:cNvCxnSpPr/>
      </xdr:nvCxnSpPr>
      <xdr:spPr>
        <a:xfrm>
          <a:off x="6972300" y="16517728"/>
          <a:ext cx="889000" cy="14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136631</xdr:rowOff>
    </xdr:from>
    <xdr:ext cx="534377" cy="259045"/>
    <xdr:sp macro="" textlink="">
      <xdr:nvSpPr>
        <xdr:cNvPr id="473" name="テキスト ボックス 472"/>
        <xdr:cNvSpPr txBox="1"/>
      </xdr:nvSpPr>
      <xdr:spPr>
        <a:xfrm>
          <a:off x="6705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151746</xdr:rowOff>
    </xdr:from>
    <xdr:to>
      <xdr:col>55</xdr:col>
      <xdr:colOff>50800</xdr:colOff>
      <xdr:row>97</xdr:row>
      <xdr:rowOff>81896</xdr:rowOff>
    </xdr:to>
    <xdr:sp macro="" textlink="">
      <xdr:nvSpPr>
        <xdr:cNvPr id="479" name="楕円 478"/>
        <xdr:cNvSpPr/>
      </xdr:nvSpPr>
      <xdr:spPr>
        <a:xfrm>
          <a:off x="10426700" y="166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130173</xdr:rowOff>
    </xdr:from>
    <xdr:ext cx="534377" cy="259045"/>
    <xdr:sp macro="" textlink="">
      <xdr:nvSpPr>
        <xdr:cNvPr id="480" name="土木費該当値テキスト"/>
        <xdr:cNvSpPr txBox="1"/>
      </xdr:nvSpPr>
      <xdr:spPr>
        <a:xfrm>
          <a:off x="10528300" y="165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126085</xdr:rowOff>
    </xdr:from>
    <xdr:to>
      <xdr:col>50</xdr:col>
      <xdr:colOff>165100</xdr:colOff>
      <xdr:row>97</xdr:row>
      <xdr:rowOff>56235</xdr:rowOff>
    </xdr:to>
    <xdr:sp macro="" textlink="">
      <xdr:nvSpPr>
        <xdr:cNvPr id="481" name="楕円 480"/>
        <xdr:cNvSpPr/>
      </xdr:nvSpPr>
      <xdr:spPr>
        <a:xfrm>
          <a:off x="9588500" y="165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47362</xdr:rowOff>
    </xdr:from>
    <xdr:ext cx="534377" cy="259045"/>
    <xdr:sp macro="" textlink="">
      <xdr:nvSpPr>
        <xdr:cNvPr id="482" name="テキスト ボックス 481"/>
        <xdr:cNvSpPr txBox="1"/>
      </xdr:nvSpPr>
      <xdr:spPr>
        <a:xfrm>
          <a:off x="9372111" y="166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2584</xdr:rowOff>
    </xdr:from>
    <xdr:to>
      <xdr:col>46</xdr:col>
      <xdr:colOff>38100</xdr:colOff>
      <xdr:row>97</xdr:row>
      <xdr:rowOff>104184</xdr:rowOff>
    </xdr:to>
    <xdr:sp macro="" textlink="">
      <xdr:nvSpPr>
        <xdr:cNvPr id="483" name="楕円 482"/>
        <xdr:cNvSpPr/>
      </xdr:nvSpPr>
      <xdr:spPr>
        <a:xfrm>
          <a:off x="8699500" y="1663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95311</xdr:rowOff>
    </xdr:from>
    <xdr:ext cx="534377" cy="259045"/>
    <xdr:sp macro="" textlink="">
      <xdr:nvSpPr>
        <xdr:cNvPr id="484" name="テキスト ボックス 483"/>
        <xdr:cNvSpPr txBox="1"/>
      </xdr:nvSpPr>
      <xdr:spPr>
        <a:xfrm>
          <a:off x="8483111" y="167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148526</xdr:rowOff>
    </xdr:from>
    <xdr:to>
      <xdr:col>41</xdr:col>
      <xdr:colOff>101600</xdr:colOff>
      <xdr:row>97</xdr:row>
      <xdr:rowOff>78676</xdr:rowOff>
    </xdr:to>
    <xdr:sp macro="" textlink="">
      <xdr:nvSpPr>
        <xdr:cNvPr id="485" name="楕円 484"/>
        <xdr:cNvSpPr/>
      </xdr:nvSpPr>
      <xdr:spPr>
        <a:xfrm>
          <a:off x="7810500" y="166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69803</xdr:rowOff>
    </xdr:from>
    <xdr:ext cx="534377" cy="259045"/>
    <xdr:sp macro="" textlink="">
      <xdr:nvSpPr>
        <xdr:cNvPr id="486" name="テキスト ボックス 485"/>
        <xdr:cNvSpPr txBox="1"/>
      </xdr:nvSpPr>
      <xdr:spPr>
        <a:xfrm>
          <a:off x="7594111" y="1670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7728</xdr:rowOff>
    </xdr:from>
    <xdr:to>
      <xdr:col>36</xdr:col>
      <xdr:colOff>165100</xdr:colOff>
      <xdr:row>96</xdr:row>
      <xdr:rowOff>109328</xdr:rowOff>
    </xdr:to>
    <xdr:sp macro="" textlink="">
      <xdr:nvSpPr>
        <xdr:cNvPr id="487" name="楕円 486"/>
        <xdr:cNvSpPr/>
      </xdr:nvSpPr>
      <xdr:spPr>
        <a:xfrm>
          <a:off x="6921500" y="164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125855</xdr:rowOff>
    </xdr:from>
    <xdr:ext cx="534377" cy="259045"/>
    <xdr:sp macro="" textlink="">
      <xdr:nvSpPr>
        <xdr:cNvPr id="488" name="テキスト ボックス 487"/>
        <xdr:cNvSpPr txBox="1"/>
      </xdr:nvSpPr>
      <xdr:spPr>
        <a:xfrm>
          <a:off x="6705111" y="162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75057</xdr:rowOff>
    </xdr:from>
    <xdr:to>
      <xdr:col>85</xdr:col>
      <xdr:colOff>127000</xdr:colOff>
      <xdr:row>35</xdr:row>
      <xdr:rowOff>99060</xdr:rowOff>
    </xdr:to>
    <xdr:cxnSp macro="">
      <xdr:nvCxnSpPr>
        <xdr:cNvPr id="518" name="直線コネクタ 517"/>
        <xdr:cNvCxnSpPr/>
      </xdr:nvCxnSpPr>
      <xdr:spPr>
        <a:xfrm>
          <a:off x="15481300" y="6075807"/>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89298</xdr:rowOff>
    </xdr:from>
    <xdr:ext cx="534377" cy="259045"/>
    <xdr:sp macro="" textlink="">
      <xdr:nvSpPr>
        <xdr:cNvPr id="519" name="消防費平均値テキスト"/>
        <xdr:cNvSpPr txBox="1"/>
      </xdr:nvSpPr>
      <xdr:spPr>
        <a:xfrm>
          <a:off x="16370300" y="6261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54102</xdr:rowOff>
    </xdr:from>
    <xdr:to>
      <xdr:col>81</xdr:col>
      <xdr:colOff>50800</xdr:colOff>
      <xdr:row>35</xdr:row>
      <xdr:rowOff>75057</xdr:rowOff>
    </xdr:to>
    <xdr:cxnSp macro="">
      <xdr:nvCxnSpPr>
        <xdr:cNvPr id="521" name="直線コネクタ 520"/>
        <xdr:cNvCxnSpPr/>
      </xdr:nvCxnSpPr>
      <xdr:spPr>
        <a:xfrm>
          <a:off x="14592300" y="6054852"/>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22877</xdr:rowOff>
    </xdr:from>
    <xdr:ext cx="534377" cy="259045"/>
    <xdr:sp macro="" textlink="">
      <xdr:nvSpPr>
        <xdr:cNvPr id="523" name="テキスト ボックス 522"/>
        <xdr:cNvSpPr txBox="1"/>
      </xdr:nvSpPr>
      <xdr:spPr>
        <a:xfrm>
          <a:off x="15214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54102</xdr:rowOff>
    </xdr:from>
    <xdr:to>
      <xdr:col>76</xdr:col>
      <xdr:colOff>114300</xdr:colOff>
      <xdr:row>35</xdr:row>
      <xdr:rowOff>158623</xdr:rowOff>
    </xdr:to>
    <xdr:cxnSp macro="">
      <xdr:nvCxnSpPr>
        <xdr:cNvPr id="524" name="直線コネクタ 523"/>
        <xdr:cNvCxnSpPr/>
      </xdr:nvCxnSpPr>
      <xdr:spPr>
        <a:xfrm flipV="1">
          <a:off x="13703300" y="6054852"/>
          <a:ext cx="889000" cy="10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81678</xdr:rowOff>
    </xdr:from>
    <xdr:ext cx="534377" cy="259045"/>
    <xdr:sp macro="" textlink="">
      <xdr:nvSpPr>
        <xdr:cNvPr id="526" name="テキスト ボックス 525"/>
        <xdr:cNvSpPr txBox="1"/>
      </xdr:nvSpPr>
      <xdr:spPr>
        <a:xfrm>
          <a:off x="14325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113284</xdr:rowOff>
    </xdr:from>
    <xdr:to>
      <xdr:col>71</xdr:col>
      <xdr:colOff>177800</xdr:colOff>
      <xdr:row>35</xdr:row>
      <xdr:rowOff>158623</xdr:rowOff>
    </xdr:to>
    <xdr:cxnSp macro="">
      <xdr:nvCxnSpPr>
        <xdr:cNvPr id="527" name="直線コネクタ 526"/>
        <xdr:cNvCxnSpPr/>
      </xdr:nvCxnSpPr>
      <xdr:spPr>
        <a:xfrm>
          <a:off x="12814300" y="5771134"/>
          <a:ext cx="889000" cy="3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119016</xdr:rowOff>
    </xdr:from>
    <xdr:ext cx="534377" cy="259045"/>
    <xdr:sp macro="" textlink="">
      <xdr:nvSpPr>
        <xdr:cNvPr id="529" name="テキスト ボックス 528"/>
        <xdr:cNvSpPr txBox="1"/>
      </xdr:nvSpPr>
      <xdr:spPr>
        <a:xfrm>
          <a:off x="13436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3446</xdr:rowOff>
    </xdr:from>
    <xdr:ext cx="534377" cy="259045"/>
    <xdr:sp macro="" textlink="">
      <xdr:nvSpPr>
        <xdr:cNvPr id="531" name="テキスト ボックス 530"/>
        <xdr:cNvSpPr txBox="1"/>
      </xdr:nvSpPr>
      <xdr:spPr>
        <a:xfrm>
          <a:off x="12547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537" name="楕円 536"/>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71137</xdr:rowOff>
    </xdr:from>
    <xdr:ext cx="534377" cy="259045"/>
    <xdr:sp macro="" textlink="">
      <xdr:nvSpPr>
        <xdr:cNvPr id="538" name="消防費該当値テキスト"/>
        <xdr:cNvSpPr txBox="1"/>
      </xdr:nvSpPr>
      <xdr:spPr>
        <a:xfrm>
          <a:off x="16370300" y="59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24257</xdr:rowOff>
    </xdr:from>
    <xdr:to>
      <xdr:col>81</xdr:col>
      <xdr:colOff>101600</xdr:colOff>
      <xdr:row>35</xdr:row>
      <xdr:rowOff>125857</xdr:rowOff>
    </xdr:to>
    <xdr:sp macro="" textlink="">
      <xdr:nvSpPr>
        <xdr:cNvPr id="539" name="楕円 538"/>
        <xdr:cNvSpPr/>
      </xdr:nvSpPr>
      <xdr:spPr>
        <a:xfrm>
          <a:off x="15430500" y="602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142384</xdr:rowOff>
    </xdr:from>
    <xdr:ext cx="534377" cy="259045"/>
    <xdr:sp macro="" textlink="">
      <xdr:nvSpPr>
        <xdr:cNvPr id="540" name="テキスト ボックス 539"/>
        <xdr:cNvSpPr txBox="1"/>
      </xdr:nvSpPr>
      <xdr:spPr>
        <a:xfrm>
          <a:off x="15214111" y="580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3302</xdr:rowOff>
    </xdr:from>
    <xdr:to>
      <xdr:col>76</xdr:col>
      <xdr:colOff>165100</xdr:colOff>
      <xdr:row>35</xdr:row>
      <xdr:rowOff>104902</xdr:rowOff>
    </xdr:to>
    <xdr:sp macro="" textlink="">
      <xdr:nvSpPr>
        <xdr:cNvPr id="541" name="楕円 540"/>
        <xdr:cNvSpPr/>
      </xdr:nvSpPr>
      <xdr:spPr>
        <a:xfrm>
          <a:off x="14541500" y="60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121429</xdr:rowOff>
    </xdr:from>
    <xdr:ext cx="534377" cy="259045"/>
    <xdr:sp macro="" textlink="">
      <xdr:nvSpPr>
        <xdr:cNvPr id="542" name="テキスト ボックス 541"/>
        <xdr:cNvSpPr txBox="1"/>
      </xdr:nvSpPr>
      <xdr:spPr>
        <a:xfrm>
          <a:off x="14325111" y="577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107823</xdr:rowOff>
    </xdr:from>
    <xdr:to>
      <xdr:col>72</xdr:col>
      <xdr:colOff>38100</xdr:colOff>
      <xdr:row>36</xdr:row>
      <xdr:rowOff>37973</xdr:rowOff>
    </xdr:to>
    <xdr:sp macro="" textlink="">
      <xdr:nvSpPr>
        <xdr:cNvPr id="543" name="楕円 542"/>
        <xdr:cNvSpPr/>
      </xdr:nvSpPr>
      <xdr:spPr>
        <a:xfrm>
          <a:off x="13652500" y="610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54500</xdr:rowOff>
    </xdr:from>
    <xdr:ext cx="534377" cy="259045"/>
    <xdr:sp macro="" textlink="">
      <xdr:nvSpPr>
        <xdr:cNvPr id="544" name="テキスト ボックス 543"/>
        <xdr:cNvSpPr txBox="1"/>
      </xdr:nvSpPr>
      <xdr:spPr>
        <a:xfrm>
          <a:off x="13436111" y="588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62484</xdr:rowOff>
    </xdr:from>
    <xdr:to>
      <xdr:col>67</xdr:col>
      <xdr:colOff>101600</xdr:colOff>
      <xdr:row>33</xdr:row>
      <xdr:rowOff>164084</xdr:rowOff>
    </xdr:to>
    <xdr:sp macro="" textlink="">
      <xdr:nvSpPr>
        <xdr:cNvPr id="545" name="楕円 544"/>
        <xdr:cNvSpPr/>
      </xdr:nvSpPr>
      <xdr:spPr>
        <a:xfrm>
          <a:off x="12763500" y="57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9161</xdr:rowOff>
    </xdr:from>
    <xdr:ext cx="534377" cy="259045"/>
    <xdr:sp macro="" textlink="">
      <xdr:nvSpPr>
        <xdr:cNvPr id="546" name="テキスト ボックス 545"/>
        <xdr:cNvSpPr txBox="1"/>
      </xdr:nvSpPr>
      <xdr:spPr>
        <a:xfrm>
          <a:off x="12547111" y="54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70755</xdr:rowOff>
    </xdr:from>
    <xdr:to>
      <xdr:col>85</xdr:col>
      <xdr:colOff>127000</xdr:colOff>
      <xdr:row>55</xdr:row>
      <xdr:rowOff>98118</xdr:rowOff>
    </xdr:to>
    <xdr:cxnSp macro="">
      <xdr:nvCxnSpPr>
        <xdr:cNvPr id="574" name="直線コネクタ 573"/>
        <xdr:cNvCxnSpPr/>
      </xdr:nvCxnSpPr>
      <xdr:spPr>
        <a:xfrm>
          <a:off x="15481300" y="9500505"/>
          <a:ext cx="838200" cy="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113619</xdr:rowOff>
    </xdr:from>
    <xdr:ext cx="534377" cy="259045"/>
    <xdr:sp macro="" textlink="">
      <xdr:nvSpPr>
        <xdr:cNvPr id="575" name="教育費平均値テキスト"/>
        <xdr:cNvSpPr txBox="1"/>
      </xdr:nvSpPr>
      <xdr:spPr>
        <a:xfrm>
          <a:off x="16370300" y="9543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70755</xdr:rowOff>
    </xdr:from>
    <xdr:to>
      <xdr:col>81</xdr:col>
      <xdr:colOff>50800</xdr:colOff>
      <xdr:row>55</xdr:row>
      <xdr:rowOff>96083</xdr:rowOff>
    </xdr:to>
    <xdr:cxnSp macro="">
      <xdr:nvCxnSpPr>
        <xdr:cNvPr id="577" name="直線コネクタ 576"/>
        <xdr:cNvCxnSpPr/>
      </xdr:nvCxnSpPr>
      <xdr:spPr>
        <a:xfrm flipV="1">
          <a:off x="14592300" y="9500505"/>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98234</xdr:rowOff>
    </xdr:from>
    <xdr:ext cx="534377" cy="259045"/>
    <xdr:sp macro="" textlink="">
      <xdr:nvSpPr>
        <xdr:cNvPr id="579" name="テキスト ボックス 578"/>
        <xdr:cNvSpPr txBox="1"/>
      </xdr:nvSpPr>
      <xdr:spPr>
        <a:xfrm>
          <a:off x="15214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96083</xdr:rowOff>
    </xdr:from>
    <xdr:to>
      <xdr:col>76</xdr:col>
      <xdr:colOff>114300</xdr:colOff>
      <xdr:row>56</xdr:row>
      <xdr:rowOff>34933</xdr:rowOff>
    </xdr:to>
    <xdr:cxnSp macro="">
      <xdr:nvCxnSpPr>
        <xdr:cNvPr id="580" name="直線コネクタ 579"/>
        <xdr:cNvCxnSpPr/>
      </xdr:nvCxnSpPr>
      <xdr:spPr>
        <a:xfrm flipV="1">
          <a:off x="13703300" y="9525833"/>
          <a:ext cx="8890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2" name="テキスト ボックス 581"/>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17833</xdr:rowOff>
    </xdr:from>
    <xdr:to>
      <xdr:col>71</xdr:col>
      <xdr:colOff>177800</xdr:colOff>
      <xdr:row>56</xdr:row>
      <xdr:rowOff>34933</xdr:rowOff>
    </xdr:to>
    <xdr:cxnSp macro="">
      <xdr:nvCxnSpPr>
        <xdr:cNvPr id="583" name="直線コネクタ 582"/>
        <xdr:cNvCxnSpPr/>
      </xdr:nvCxnSpPr>
      <xdr:spPr>
        <a:xfrm>
          <a:off x="12814300" y="9619033"/>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85" name="テキスト ボックス 584"/>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87" name="テキスト ボックス 586"/>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47318</xdr:rowOff>
    </xdr:from>
    <xdr:to>
      <xdr:col>85</xdr:col>
      <xdr:colOff>177800</xdr:colOff>
      <xdr:row>55</xdr:row>
      <xdr:rowOff>148918</xdr:rowOff>
    </xdr:to>
    <xdr:sp macro="" textlink="">
      <xdr:nvSpPr>
        <xdr:cNvPr id="593" name="楕円 592"/>
        <xdr:cNvSpPr/>
      </xdr:nvSpPr>
      <xdr:spPr>
        <a:xfrm>
          <a:off x="16268700" y="94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70195</xdr:rowOff>
    </xdr:from>
    <xdr:ext cx="534377" cy="259045"/>
    <xdr:sp macro="" textlink="">
      <xdr:nvSpPr>
        <xdr:cNvPr id="594" name="教育費該当値テキスト"/>
        <xdr:cNvSpPr txBox="1"/>
      </xdr:nvSpPr>
      <xdr:spPr>
        <a:xfrm>
          <a:off x="16370300" y="932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19955</xdr:rowOff>
    </xdr:from>
    <xdr:to>
      <xdr:col>81</xdr:col>
      <xdr:colOff>101600</xdr:colOff>
      <xdr:row>55</xdr:row>
      <xdr:rowOff>121555</xdr:rowOff>
    </xdr:to>
    <xdr:sp macro="" textlink="">
      <xdr:nvSpPr>
        <xdr:cNvPr id="595" name="楕円 594"/>
        <xdr:cNvSpPr/>
      </xdr:nvSpPr>
      <xdr:spPr>
        <a:xfrm>
          <a:off x="15430500" y="944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138082</xdr:rowOff>
    </xdr:from>
    <xdr:ext cx="534377" cy="259045"/>
    <xdr:sp macro="" textlink="">
      <xdr:nvSpPr>
        <xdr:cNvPr id="596" name="テキスト ボックス 595"/>
        <xdr:cNvSpPr txBox="1"/>
      </xdr:nvSpPr>
      <xdr:spPr>
        <a:xfrm>
          <a:off x="15214111" y="92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45283</xdr:rowOff>
    </xdr:from>
    <xdr:to>
      <xdr:col>76</xdr:col>
      <xdr:colOff>165100</xdr:colOff>
      <xdr:row>55</xdr:row>
      <xdr:rowOff>146883</xdr:rowOff>
    </xdr:to>
    <xdr:sp macro="" textlink="">
      <xdr:nvSpPr>
        <xdr:cNvPr id="597" name="楕円 596"/>
        <xdr:cNvSpPr/>
      </xdr:nvSpPr>
      <xdr:spPr>
        <a:xfrm>
          <a:off x="14541500" y="94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163410</xdr:rowOff>
    </xdr:from>
    <xdr:ext cx="534377" cy="259045"/>
    <xdr:sp macro="" textlink="">
      <xdr:nvSpPr>
        <xdr:cNvPr id="598" name="テキスト ボックス 597"/>
        <xdr:cNvSpPr txBox="1"/>
      </xdr:nvSpPr>
      <xdr:spPr>
        <a:xfrm>
          <a:off x="14325111" y="92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155583</xdr:rowOff>
    </xdr:from>
    <xdr:to>
      <xdr:col>72</xdr:col>
      <xdr:colOff>38100</xdr:colOff>
      <xdr:row>56</xdr:row>
      <xdr:rowOff>85733</xdr:rowOff>
    </xdr:to>
    <xdr:sp macro="" textlink="">
      <xdr:nvSpPr>
        <xdr:cNvPr id="599" name="楕円 598"/>
        <xdr:cNvSpPr/>
      </xdr:nvSpPr>
      <xdr:spPr>
        <a:xfrm>
          <a:off x="13652500" y="958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102260</xdr:rowOff>
    </xdr:from>
    <xdr:ext cx="534377" cy="259045"/>
    <xdr:sp macro="" textlink="">
      <xdr:nvSpPr>
        <xdr:cNvPr id="600" name="テキスト ボックス 599"/>
        <xdr:cNvSpPr txBox="1"/>
      </xdr:nvSpPr>
      <xdr:spPr>
        <a:xfrm>
          <a:off x="13436111" y="936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138483</xdr:rowOff>
    </xdr:from>
    <xdr:to>
      <xdr:col>67</xdr:col>
      <xdr:colOff>101600</xdr:colOff>
      <xdr:row>56</xdr:row>
      <xdr:rowOff>68633</xdr:rowOff>
    </xdr:to>
    <xdr:sp macro="" textlink="">
      <xdr:nvSpPr>
        <xdr:cNvPr id="601" name="楕円 600"/>
        <xdr:cNvSpPr/>
      </xdr:nvSpPr>
      <xdr:spPr>
        <a:xfrm>
          <a:off x="12763500" y="956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85160</xdr:rowOff>
    </xdr:from>
    <xdr:ext cx="534377" cy="259045"/>
    <xdr:sp macro="" textlink="">
      <xdr:nvSpPr>
        <xdr:cNvPr id="602" name="テキスト ボックス 601"/>
        <xdr:cNvSpPr txBox="1"/>
      </xdr:nvSpPr>
      <xdr:spPr>
        <a:xfrm>
          <a:off x="12547111" y="934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31344</xdr:rowOff>
    </xdr:from>
    <xdr:to>
      <xdr:col>85</xdr:col>
      <xdr:colOff>127000</xdr:colOff>
      <xdr:row>77</xdr:row>
      <xdr:rowOff>109982</xdr:rowOff>
    </xdr:to>
    <xdr:cxnSp macro="">
      <xdr:nvCxnSpPr>
        <xdr:cNvPr id="629" name="直線コネクタ 628"/>
        <xdr:cNvCxnSpPr/>
      </xdr:nvCxnSpPr>
      <xdr:spPr>
        <a:xfrm flipV="1">
          <a:off x="15481300" y="12547194"/>
          <a:ext cx="838200" cy="76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118076</xdr:rowOff>
    </xdr:from>
    <xdr:ext cx="378565" cy="259045"/>
    <xdr:sp macro="" textlink="">
      <xdr:nvSpPr>
        <xdr:cNvPr id="630" name="災害復旧費平均値テキスト"/>
        <xdr:cNvSpPr txBox="1"/>
      </xdr:nvSpPr>
      <xdr:spPr>
        <a:xfrm>
          <a:off x="16370300" y="13319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167132</xdr:rowOff>
    </xdr:from>
    <xdr:to>
      <xdr:col>81</xdr:col>
      <xdr:colOff>50800</xdr:colOff>
      <xdr:row>77</xdr:row>
      <xdr:rowOff>109982</xdr:rowOff>
    </xdr:to>
    <xdr:cxnSp macro="">
      <xdr:nvCxnSpPr>
        <xdr:cNvPr id="632" name="直線コネクタ 631"/>
        <xdr:cNvCxnSpPr/>
      </xdr:nvCxnSpPr>
      <xdr:spPr>
        <a:xfrm>
          <a:off x="14592300" y="131973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133621</xdr:rowOff>
    </xdr:from>
    <xdr:ext cx="378565" cy="259045"/>
    <xdr:sp macro="" textlink="">
      <xdr:nvSpPr>
        <xdr:cNvPr id="634" name="テキスト ボックス 633"/>
        <xdr:cNvSpPr txBox="1"/>
      </xdr:nvSpPr>
      <xdr:spPr>
        <a:xfrm>
          <a:off x="15292017" y="13506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137413</xdr:rowOff>
    </xdr:from>
    <xdr:to>
      <xdr:col>76</xdr:col>
      <xdr:colOff>114300</xdr:colOff>
      <xdr:row>76</xdr:row>
      <xdr:rowOff>167132</xdr:rowOff>
    </xdr:to>
    <xdr:cxnSp macro="">
      <xdr:nvCxnSpPr>
        <xdr:cNvPr id="635" name="直線コネクタ 634"/>
        <xdr:cNvCxnSpPr/>
      </xdr:nvCxnSpPr>
      <xdr:spPr>
        <a:xfrm>
          <a:off x="13703300" y="1316761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42181</xdr:rowOff>
    </xdr:from>
    <xdr:ext cx="378565" cy="259045"/>
    <xdr:sp macro="" textlink="">
      <xdr:nvSpPr>
        <xdr:cNvPr id="637" name="テキスト ボックス 636"/>
        <xdr:cNvSpPr txBox="1"/>
      </xdr:nvSpPr>
      <xdr:spPr>
        <a:xfrm>
          <a:off x="14403017" y="1341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29972</xdr:rowOff>
    </xdr:from>
    <xdr:to>
      <xdr:col>71</xdr:col>
      <xdr:colOff>177800</xdr:colOff>
      <xdr:row>76</xdr:row>
      <xdr:rowOff>137413</xdr:rowOff>
    </xdr:to>
    <xdr:cxnSp macro="">
      <xdr:nvCxnSpPr>
        <xdr:cNvPr id="638" name="直線コネクタ 637"/>
        <xdr:cNvCxnSpPr/>
      </xdr:nvCxnSpPr>
      <xdr:spPr>
        <a:xfrm>
          <a:off x="12814300" y="13060172"/>
          <a:ext cx="8890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33495</xdr:rowOff>
    </xdr:from>
    <xdr:ext cx="378565" cy="259045"/>
    <xdr:sp macro="" textlink="">
      <xdr:nvSpPr>
        <xdr:cNvPr id="640" name="テキスト ボックス 639"/>
        <xdr:cNvSpPr txBox="1"/>
      </xdr:nvSpPr>
      <xdr:spPr>
        <a:xfrm>
          <a:off x="13514017" y="1340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154652</xdr:rowOff>
    </xdr:from>
    <xdr:ext cx="378565" cy="259045"/>
    <xdr:sp macro="" textlink="">
      <xdr:nvSpPr>
        <xdr:cNvPr id="642" name="テキスト ボックス 641"/>
        <xdr:cNvSpPr txBox="1"/>
      </xdr:nvSpPr>
      <xdr:spPr>
        <a:xfrm>
          <a:off x="12625017" y="1335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151994</xdr:rowOff>
    </xdr:from>
    <xdr:to>
      <xdr:col>85</xdr:col>
      <xdr:colOff>177800</xdr:colOff>
      <xdr:row>73</xdr:row>
      <xdr:rowOff>82144</xdr:rowOff>
    </xdr:to>
    <xdr:sp macro="" textlink="">
      <xdr:nvSpPr>
        <xdr:cNvPr id="648" name="楕円 647"/>
        <xdr:cNvSpPr/>
      </xdr:nvSpPr>
      <xdr:spPr>
        <a:xfrm>
          <a:off x="16268700" y="124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3421</xdr:rowOff>
    </xdr:from>
    <xdr:ext cx="469744" cy="259045"/>
    <xdr:sp macro="" textlink="">
      <xdr:nvSpPr>
        <xdr:cNvPr id="649" name="災害復旧費該当値テキスト"/>
        <xdr:cNvSpPr txBox="1"/>
      </xdr:nvSpPr>
      <xdr:spPr>
        <a:xfrm>
          <a:off x="16370300" y="1234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59182</xdr:rowOff>
    </xdr:from>
    <xdr:to>
      <xdr:col>81</xdr:col>
      <xdr:colOff>101600</xdr:colOff>
      <xdr:row>77</xdr:row>
      <xdr:rowOff>160782</xdr:rowOff>
    </xdr:to>
    <xdr:sp macro="" textlink="">
      <xdr:nvSpPr>
        <xdr:cNvPr id="650" name="楕円 649"/>
        <xdr:cNvSpPr/>
      </xdr:nvSpPr>
      <xdr:spPr>
        <a:xfrm>
          <a:off x="15430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5859</xdr:rowOff>
    </xdr:from>
    <xdr:ext cx="378565" cy="259045"/>
    <xdr:sp macro="" textlink="">
      <xdr:nvSpPr>
        <xdr:cNvPr id="651" name="テキスト ボックス 650"/>
        <xdr:cNvSpPr txBox="1"/>
      </xdr:nvSpPr>
      <xdr:spPr>
        <a:xfrm>
          <a:off x="15292017" y="1303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116332</xdr:rowOff>
    </xdr:from>
    <xdr:to>
      <xdr:col>76</xdr:col>
      <xdr:colOff>165100</xdr:colOff>
      <xdr:row>77</xdr:row>
      <xdr:rowOff>46482</xdr:rowOff>
    </xdr:to>
    <xdr:sp macro="" textlink="">
      <xdr:nvSpPr>
        <xdr:cNvPr id="652" name="楕円 651"/>
        <xdr:cNvSpPr/>
      </xdr:nvSpPr>
      <xdr:spPr>
        <a:xfrm>
          <a:off x="14541500" y="131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63009</xdr:rowOff>
    </xdr:from>
    <xdr:ext cx="378565" cy="259045"/>
    <xdr:sp macro="" textlink="">
      <xdr:nvSpPr>
        <xdr:cNvPr id="653" name="テキスト ボックス 652"/>
        <xdr:cNvSpPr txBox="1"/>
      </xdr:nvSpPr>
      <xdr:spPr>
        <a:xfrm>
          <a:off x="14403017" y="1292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86613</xdr:rowOff>
    </xdr:from>
    <xdr:to>
      <xdr:col>72</xdr:col>
      <xdr:colOff>38100</xdr:colOff>
      <xdr:row>77</xdr:row>
      <xdr:rowOff>16763</xdr:rowOff>
    </xdr:to>
    <xdr:sp macro="" textlink="">
      <xdr:nvSpPr>
        <xdr:cNvPr id="654" name="楕円 653"/>
        <xdr:cNvSpPr/>
      </xdr:nvSpPr>
      <xdr:spPr>
        <a:xfrm>
          <a:off x="13652500" y="131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75</xdr:row>
      <xdr:rowOff>33291</xdr:rowOff>
    </xdr:from>
    <xdr:ext cx="378565" cy="259045"/>
    <xdr:sp macro="" textlink="">
      <xdr:nvSpPr>
        <xdr:cNvPr id="655" name="テキスト ボックス 654"/>
        <xdr:cNvSpPr txBox="1"/>
      </xdr:nvSpPr>
      <xdr:spPr>
        <a:xfrm>
          <a:off x="13514017" y="12892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150622</xdr:rowOff>
    </xdr:from>
    <xdr:to>
      <xdr:col>67</xdr:col>
      <xdr:colOff>101600</xdr:colOff>
      <xdr:row>76</xdr:row>
      <xdr:rowOff>80772</xdr:rowOff>
    </xdr:to>
    <xdr:sp macro="" textlink="">
      <xdr:nvSpPr>
        <xdr:cNvPr id="656" name="楕円 655"/>
        <xdr:cNvSpPr/>
      </xdr:nvSpPr>
      <xdr:spPr>
        <a:xfrm>
          <a:off x="12763500" y="13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74</xdr:row>
      <xdr:rowOff>97299</xdr:rowOff>
    </xdr:from>
    <xdr:ext cx="378565" cy="259045"/>
    <xdr:sp macro="" textlink="">
      <xdr:nvSpPr>
        <xdr:cNvPr id="657" name="テキスト ボックス 656"/>
        <xdr:cNvSpPr txBox="1"/>
      </xdr:nvSpPr>
      <xdr:spPr>
        <a:xfrm>
          <a:off x="12625017" y="12784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62300</xdr:rowOff>
    </xdr:from>
    <xdr:to>
      <xdr:col>85</xdr:col>
      <xdr:colOff>127000</xdr:colOff>
      <xdr:row>93</xdr:row>
      <xdr:rowOff>70358</xdr:rowOff>
    </xdr:to>
    <xdr:cxnSp macro="">
      <xdr:nvCxnSpPr>
        <xdr:cNvPr id="686" name="直線コネクタ 685"/>
        <xdr:cNvCxnSpPr/>
      </xdr:nvCxnSpPr>
      <xdr:spPr>
        <a:xfrm flipV="1">
          <a:off x="15481300" y="16007150"/>
          <a:ext cx="8382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87"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20143</xdr:rowOff>
    </xdr:from>
    <xdr:to>
      <xdr:col>81</xdr:col>
      <xdr:colOff>50800</xdr:colOff>
      <xdr:row>93</xdr:row>
      <xdr:rowOff>70358</xdr:rowOff>
    </xdr:to>
    <xdr:cxnSp macro="">
      <xdr:nvCxnSpPr>
        <xdr:cNvPr id="689" name="直線コネクタ 688"/>
        <xdr:cNvCxnSpPr/>
      </xdr:nvCxnSpPr>
      <xdr:spPr>
        <a:xfrm>
          <a:off x="14592300" y="15964993"/>
          <a:ext cx="889000" cy="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1" name="テキスト ボックス 690"/>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51936</xdr:rowOff>
    </xdr:from>
    <xdr:to>
      <xdr:col>76</xdr:col>
      <xdr:colOff>114300</xdr:colOff>
      <xdr:row>93</xdr:row>
      <xdr:rowOff>20143</xdr:rowOff>
    </xdr:to>
    <xdr:cxnSp macro="">
      <xdr:nvCxnSpPr>
        <xdr:cNvPr id="692" name="直線コネクタ 691"/>
        <xdr:cNvCxnSpPr/>
      </xdr:nvCxnSpPr>
      <xdr:spPr>
        <a:xfrm>
          <a:off x="13703300" y="15825336"/>
          <a:ext cx="889000" cy="13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133259</xdr:rowOff>
    </xdr:from>
    <xdr:ext cx="534377" cy="259045"/>
    <xdr:sp macro="" textlink="">
      <xdr:nvSpPr>
        <xdr:cNvPr id="694" name="テキスト ボックス 693"/>
        <xdr:cNvSpPr txBox="1"/>
      </xdr:nvSpPr>
      <xdr:spPr>
        <a:xfrm>
          <a:off x="14325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51936</xdr:rowOff>
    </xdr:from>
    <xdr:to>
      <xdr:col>71</xdr:col>
      <xdr:colOff>177800</xdr:colOff>
      <xdr:row>92</xdr:row>
      <xdr:rowOff>87161</xdr:rowOff>
    </xdr:to>
    <xdr:cxnSp macro="">
      <xdr:nvCxnSpPr>
        <xdr:cNvPr id="695" name="直線コネクタ 694"/>
        <xdr:cNvCxnSpPr/>
      </xdr:nvCxnSpPr>
      <xdr:spPr>
        <a:xfrm flipV="1">
          <a:off x="12814300" y="15825336"/>
          <a:ext cx="889000" cy="3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98511</xdr:rowOff>
    </xdr:from>
    <xdr:ext cx="534377" cy="259045"/>
    <xdr:sp macro="" textlink="">
      <xdr:nvSpPr>
        <xdr:cNvPr id="697" name="テキスト ボックス 696"/>
        <xdr:cNvSpPr txBox="1"/>
      </xdr:nvSpPr>
      <xdr:spPr>
        <a:xfrm>
          <a:off x="13436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100035</xdr:rowOff>
    </xdr:from>
    <xdr:ext cx="534377" cy="259045"/>
    <xdr:sp macro="" textlink="">
      <xdr:nvSpPr>
        <xdr:cNvPr id="699" name="テキスト ボックス 698"/>
        <xdr:cNvSpPr txBox="1"/>
      </xdr:nvSpPr>
      <xdr:spPr>
        <a:xfrm>
          <a:off x="12547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11500</xdr:rowOff>
    </xdr:from>
    <xdr:to>
      <xdr:col>85</xdr:col>
      <xdr:colOff>177800</xdr:colOff>
      <xdr:row>93</xdr:row>
      <xdr:rowOff>113100</xdr:rowOff>
    </xdr:to>
    <xdr:sp macro="" textlink="">
      <xdr:nvSpPr>
        <xdr:cNvPr id="705" name="楕円 704"/>
        <xdr:cNvSpPr/>
      </xdr:nvSpPr>
      <xdr:spPr>
        <a:xfrm>
          <a:off x="16268700" y="159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34377</xdr:rowOff>
    </xdr:from>
    <xdr:ext cx="534377" cy="259045"/>
    <xdr:sp macro="" textlink="">
      <xdr:nvSpPr>
        <xdr:cNvPr id="706" name="公債費該当値テキスト"/>
        <xdr:cNvSpPr txBox="1"/>
      </xdr:nvSpPr>
      <xdr:spPr>
        <a:xfrm>
          <a:off x="16370300" y="158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19558</xdr:rowOff>
    </xdr:from>
    <xdr:to>
      <xdr:col>81</xdr:col>
      <xdr:colOff>101600</xdr:colOff>
      <xdr:row>93</xdr:row>
      <xdr:rowOff>121158</xdr:rowOff>
    </xdr:to>
    <xdr:sp macro="" textlink="">
      <xdr:nvSpPr>
        <xdr:cNvPr id="707" name="楕円 706"/>
        <xdr:cNvSpPr/>
      </xdr:nvSpPr>
      <xdr:spPr>
        <a:xfrm>
          <a:off x="15430500" y="1596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137685</xdr:rowOff>
    </xdr:from>
    <xdr:ext cx="534377" cy="259045"/>
    <xdr:sp macro="" textlink="">
      <xdr:nvSpPr>
        <xdr:cNvPr id="708" name="テキスト ボックス 707"/>
        <xdr:cNvSpPr txBox="1"/>
      </xdr:nvSpPr>
      <xdr:spPr>
        <a:xfrm>
          <a:off x="15214111" y="1573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140793</xdr:rowOff>
    </xdr:from>
    <xdr:to>
      <xdr:col>76</xdr:col>
      <xdr:colOff>165100</xdr:colOff>
      <xdr:row>93</xdr:row>
      <xdr:rowOff>70943</xdr:rowOff>
    </xdr:to>
    <xdr:sp macro="" textlink="">
      <xdr:nvSpPr>
        <xdr:cNvPr id="709" name="楕円 708"/>
        <xdr:cNvSpPr/>
      </xdr:nvSpPr>
      <xdr:spPr>
        <a:xfrm>
          <a:off x="14541500" y="1591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87470</xdr:rowOff>
    </xdr:from>
    <xdr:ext cx="534377" cy="259045"/>
    <xdr:sp macro="" textlink="">
      <xdr:nvSpPr>
        <xdr:cNvPr id="710" name="テキスト ボックス 709"/>
        <xdr:cNvSpPr txBox="1"/>
      </xdr:nvSpPr>
      <xdr:spPr>
        <a:xfrm>
          <a:off x="14325111" y="15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1136</xdr:rowOff>
    </xdr:from>
    <xdr:to>
      <xdr:col>72</xdr:col>
      <xdr:colOff>38100</xdr:colOff>
      <xdr:row>92</xdr:row>
      <xdr:rowOff>102736</xdr:rowOff>
    </xdr:to>
    <xdr:sp macro="" textlink="">
      <xdr:nvSpPr>
        <xdr:cNvPr id="711" name="楕円 710"/>
        <xdr:cNvSpPr/>
      </xdr:nvSpPr>
      <xdr:spPr>
        <a:xfrm>
          <a:off x="13652500" y="157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119263</xdr:rowOff>
    </xdr:from>
    <xdr:ext cx="534377" cy="259045"/>
    <xdr:sp macro="" textlink="">
      <xdr:nvSpPr>
        <xdr:cNvPr id="712" name="テキスト ボックス 711"/>
        <xdr:cNvSpPr txBox="1"/>
      </xdr:nvSpPr>
      <xdr:spPr>
        <a:xfrm>
          <a:off x="13436111" y="155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36361</xdr:rowOff>
    </xdr:from>
    <xdr:to>
      <xdr:col>67</xdr:col>
      <xdr:colOff>101600</xdr:colOff>
      <xdr:row>92</xdr:row>
      <xdr:rowOff>137961</xdr:rowOff>
    </xdr:to>
    <xdr:sp macro="" textlink="">
      <xdr:nvSpPr>
        <xdr:cNvPr id="713" name="楕円 712"/>
        <xdr:cNvSpPr/>
      </xdr:nvSpPr>
      <xdr:spPr>
        <a:xfrm>
          <a:off x="12763500" y="158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154488</xdr:rowOff>
    </xdr:from>
    <xdr:ext cx="534377" cy="259045"/>
    <xdr:sp macro="" textlink="">
      <xdr:nvSpPr>
        <xdr:cNvPr id="714" name="テキスト ボックス 713"/>
        <xdr:cNvSpPr txBox="1"/>
      </xdr:nvSpPr>
      <xdr:spPr>
        <a:xfrm>
          <a:off x="12547111" y="1558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4"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48" name="テキスト ボックス 747"/>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1" name="テキスト ボックス 750"/>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4" name="テキスト ボックス 753"/>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6" name="テキスト ボックス 755"/>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64,805</a:t>
          </a:r>
          <a:r>
            <a:rPr kumimoji="1" lang="ja-JP" altLang="en-US" sz="1300">
              <a:latin typeface="ＭＳ Ｐゴシック" panose="020B0600070205080204" pitchFamily="50" charset="-128"/>
              <a:ea typeface="ＭＳ Ｐゴシック" panose="020B0600070205080204" pitchFamily="50" charset="-128"/>
            </a:rPr>
            <a:t>円と前年度に比べて大きく増加していますが、これは、新市庁舎整備の本格的な着手や総合支所の耐震化整備を進めたためです。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民生費は、歳出総額の</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を占めており、住民一人当たり</a:t>
          </a:r>
          <a:r>
            <a:rPr kumimoji="1" lang="en-US" altLang="ja-JP" sz="1300">
              <a:latin typeface="ＭＳ Ｐゴシック" panose="020B0600070205080204" pitchFamily="50" charset="-128"/>
              <a:ea typeface="ＭＳ Ｐゴシック" panose="020B0600070205080204" pitchFamily="50" charset="-128"/>
            </a:rPr>
            <a:t>174,728</a:t>
          </a:r>
          <a:r>
            <a:rPr kumimoji="1" lang="ja-JP" altLang="en-US" sz="1300">
              <a:latin typeface="ＭＳ Ｐゴシック" panose="020B0600070205080204" pitchFamily="50" charset="-128"/>
              <a:ea typeface="ＭＳ Ｐゴシック" panose="020B0600070205080204" pitchFamily="50" charset="-128"/>
            </a:rPr>
            <a:t>円と類似団体平均に比べ高い状況となっています。これは、国の経済対策に呼応した臨時給付金支給事業費や私立保育園運営費、保育園耐震改修事業費などの増が主な要因です。</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25,543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円となっており、類似団体と比較して一人当たりコストが高い状況となっています。これは、畜産業の振興のための施設整備補助金が主な要因です。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72,827</a:t>
          </a:r>
          <a:r>
            <a:rPr kumimoji="1" lang="ja-JP" altLang="en-US" sz="1300">
              <a:latin typeface="ＭＳ Ｐゴシック" panose="020B0600070205080204" pitchFamily="50" charset="-128"/>
              <a:ea typeface="ＭＳ Ｐゴシック" panose="020B0600070205080204" pitchFamily="50" charset="-128"/>
            </a:rPr>
            <a:t>円となっており、前年度よりは減少したものの、類似団体平均に比べ高止まりしています。これは、地域活性化のためのふるさと融資（地域総合整備資金貸付）や中小企業の経営の安定化を目的とした制度融資資金を積極的に行ったこと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2,112</a:t>
          </a:r>
          <a:r>
            <a:rPr kumimoji="1" lang="ja-JP" altLang="en-US" sz="1300">
              <a:latin typeface="ＭＳ Ｐゴシック" panose="020B0600070205080204" pitchFamily="50" charset="-128"/>
              <a:ea typeface="ＭＳ Ｐゴシック" panose="020B0600070205080204" pitchFamily="50" charset="-128"/>
            </a:rPr>
            <a:t>円となっており、金額は他に比べると少額ですが前年度に比べて大きく増加し、類似団体平均に比べ高い状況となっています。これは、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月にかけて相次いで発生した台風や豪雨により、農林水産業施設災害復旧費、公共土木災害復旧費が共に増加したことが主な要因です。</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財政調整基金残高は、取り崩しを回避しており、災害等の将来の不測の事態への備えとして引き続き適正な残高の確保に努めます。</a:t>
          </a:r>
        </a:p>
        <a:p>
          <a:r>
            <a:rPr kumimoji="1" lang="ja-JP" altLang="en-US" sz="1200">
              <a:latin typeface="ＭＳ ゴシック" pitchFamily="49" charset="-128"/>
              <a:ea typeface="ＭＳ ゴシック" pitchFamily="49" charset="-128"/>
            </a:rPr>
            <a:t>　行財政改革を着実に進めていることから、実質収支は黒字で推移しています。</a:t>
          </a:r>
        </a:p>
        <a:p>
          <a:r>
            <a:rPr kumimoji="1" lang="ja-JP" altLang="en-US" sz="1200">
              <a:latin typeface="ＭＳ ゴシック" pitchFamily="49" charset="-128"/>
              <a:ea typeface="ＭＳ ゴシック" pitchFamily="49" charset="-128"/>
            </a:rPr>
            <a:t>　実質単年度収支は、前年度は赤字となっていましたが、今年度は景気の回復基調などにより税収が増え、かねてより活用を念頭に積み増してきた基金繰入金の増などにより黒字になっています。</a:t>
          </a:r>
        </a:p>
        <a:p>
          <a:r>
            <a:rPr kumimoji="1" lang="ja-JP" altLang="en-US" sz="1200">
              <a:latin typeface="ＭＳ ゴシック" pitchFamily="49" charset="-128"/>
              <a:ea typeface="ＭＳ ゴシック" pitchFamily="49" charset="-128"/>
            </a:rPr>
            <a:t>　今後とも歳入歳出のバランスを重視し、適正な財政運営を目指していきます。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病院事業は、患者数の減少に伴い経常収支赤字となり、非常に厳しい経営状況が続いています。また、資金不足額の算定方法にかかる</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年間の経過措置が終了したことによる影響で、前年度より</a:t>
          </a:r>
          <a:r>
            <a:rPr kumimoji="1" lang="en-US" altLang="ja-JP" sz="1200">
              <a:latin typeface="ＭＳ ゴシック" pitchFamily="49" charset="-128"/>
              <a:ea typeface="ＭＳ ゴシック" pitchFamily="49" charset="-128"/>
            </a:rPr>
            <a:t>1.28</a:t>
          </a:r>
          <a:r>
            <a:rPr kumimoji="1" lang="ja-JP" altLang="en-US" sz="1200">
              <a:latin typeface="ＭＳ ゴシック" pitchFamily="49" charset="-128"/>
              <a:ea typeface="ＭＳ ゴシック" pitchFamily="49" charset="-128"/>
            </a:rPr>
            <a:t>ポイント悪化しています。</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年度には救急科を新設して救急患者の受入体制を強化し、「治す医療」と地域での「支える医療」の双方の機能が十分に発揮できる医療提供の充実に努めます。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下水道事業は、将来にわたって安定した運営を維持していくため、平成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月に料金改定を実施し、営業収益が増加したことなどにより</a:t>
          </a:r>
          <a:r>
            <a:rPr kumimoji="1" lang="en-US" altLang="ja-JP" sz="1200">
              <a:latin typeface="ＭＳ ゴシック" pitchFamily="49" charset="-128"/>
              <a:ea typeface="ＭＳ ゴシック" pitchFamily="49" charset="-128"/>
            </a:rPr>
            <a:t>0.89</a:t>
          </a:r>
          <a:r>
            <a:rPr kumimoji="1" lang="ja-JP" altLang="en-US" sz="1200">
              <a:latin typeface="ＭＳ ゴシック" pitchFamily="49" charset="-128"/>
              <a:ea typeface="ＭＳ ゴシック" pitchFamily="49" charset="-128"/>
            </a:rPr>
            <a:t>ポイント改善しています。平成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月には、中長期的な視点に立った「下水道等事業経営戦略」を策定し、人口減少や施設の老朽化に伴う大規模な更新時期の到来を見据えながら、今後も投資の合理化と財政の健全化の実現に向けて努めます。</a:t>
          </a:r>
        </a:p>
        <a:p>
          <a:r>
            <a:rPr kumimoji="1" lang="ja-JP" altLang="en-US" sz="1200">
              <a:latin typeface="ＭＳ ゴシック" pitchFamily="49" charset="-128"/>
              <a:ea typeface="ＭＳ ゴシック" pitchFamily="49" charset="-128"/>
            </a:rPr>
            <a:t>　国民健康保険費特別会計は、平成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年度からの制度改正を控え保険料率を据え置きする中、保険料の収納率の上昇に加え、平成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年度の精算に伴う交付金の増により見込みを上回る歳入が確保できました。一方、歳出は、一人当たり医療費が増加したものの、保険給付費の総額は想定以下に留まったため、前年度より</a:t>
          </a:r>
          <a:r>
            <a:rPr kumimoji="1" lang="en-US" altLang="ja-JP" sz="1200">
              <a:latin typeface="ＭＳ ゴシック" pitchFamily="49" charset="-128"/>
              <a:ea typeface="ＭＳ ゴシック" pitchFamily="49" charset="-128"/>
            </a:rPr>
            <a:t>0.43</a:t>
          </a:r>
          <a:r>
            <a:rPr kumimoji="1" lang="ja-JP" altLang="en-US" sz="1200">
              <a:latin typeface="ＭＳ ゴシック" pitchFamily="49" charset="-128"/>
              <a:ea typeface="ＭＳ ゴシック" pitchFamily="49" charset="-128"/>
            </a:rPr>
            <a:t>ポイント改善しています。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般会計の歳入は、合併算定替えによる縮減により地方交付税が減少となりましたが、景気の回復基調により税収が増えたことなどにより増加しました。歳出も新市庁舎整備等の投資的経費の増により増加となりましたが、前年度より</a:t>
          </a:r>
          <a:r>
            <a:rPr kumimoji="1" lang="en-US" altLang="ja-JP" sz="1200">
              <a:latin typeface="ＭＳ ゴシック" pitchFamily="49" charset="-128"/>
              <a:ea typeface="ＭＳ ゴシック" pitchFamily="49" charset="-128"/>
            </a:rPr>
            <a:t>1.53</a:t>
          </a:r>
          <a:r>
            <a:rPr kumimoji="1" lang="ja-JP" altLang="en-US" sz="1200">
              <a:latin typeface="ＭＳ ゴシック" pitchFamily="49" charset="-128"/>
              <a:ea typeface="ＭＳ ゴシック" pitchFamily="49" charset="-128"/>
            </a:rPr>
            <a:t>ポイント改善しています。今後、新市庁舎整備などの大型事業が控えていますが、交付税算入率が高く有利な市債や国県補助金などの有利な財源を活用するとともに、行財政改革の取り組みを行い、健全な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102870076</v>
      </c>
      <c r="BO4" s="441"/>
      <c r="BP4" s="441"/>
      <c r="BQ4" s="441"/>
      <c r="BR4" s="441"/>
      <c r="BS4" s="441"/>
      <c r="BT4" s="441"/>
      <c r="BU4" s="442"/>
      <c r="BV4" s="440">
        <v>96885665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v>
      </c>
      <c r="CU4" s="622"/>
      <c r="CV4" s="622"/>
      <c r="CW4" s="622"/>
      <c r="CX4" s="622"/>
      <c r="CY4" s="622"/>
      <c r="CZ4" s="622"/>
      <c r="DA4" s="623"/>
      <c r="DB4" s="621">
        <v>2.5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100736674</v>
      </c>
      <c r="BO5" s="446"/>
      <c r="BP5" s="446"/>
      <c r="BQ5" s="446"/>
      <c r="BR5" s="446"/>
      <c r="BS5" s="446"/>
      <c r="BT5" s="446"/>
      <c r="BU5" s="447"/>
      <c r="BV5" s="445">
        <v>95475847</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86.6</v>
      </c>
      <c r="CU5" s="416"/>
      <c r="CV5" s="416"/>
      <c r="CW5" s="416"/>
      <c r="CX5" s="416"/>
      <c r="CY5" s="416"/>
      <c r="CZ5" s="416"/>
      <c r="DA5" s="417"/>
      <c r="DB5" s="415">
        <v>87.9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2133402</v>
      </c>
      <c r="BO6" s="446"/>
      <c r="BP6" s="446"/>
      <c r="BQ6" s="446"/>
      <c r="BR6" s="446"/>
      <c r="BS6" s="446"/>
      <c r="BT6" s="446"/>
      <c r="BU6" s="447"/>
      <c r="BV6" s="445">
        <v>1409818</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92.1</v>
      </c>
      <c r="CU6" s="596"/>
      <c r="CV6" s="596"/>
      <c r="CW6" s="596"/>
      <c r="CX6" s="596"/>
      <c r="CY6" s="596"/>
      <c r="CZ6" s="596"/>
      <c r="DA6" s="597"/>
      <c r="DB6" s="595">
        <v>93.3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117436</v>
      </c>
      <c r="BO7" s="446"/>
      <c r="BP7" s="446"/>
      <c r="BQ7" s="446"/>
      <c r="BR7" s="446"/>
      <c r="BS7" s="446"/>
      <c r="BT7" s="446"/>
      <c r="BU7" s="447"/>
      <c r="BV7" s="445">
        <v>158769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50211523</v>
      </c>
      <c r="CU7" s="446"/>
      <c r="CV7" s="446"/>
      <c r="CW7" s="446"/>
      <c r="CX7" s="446"/>
      <c r="CY7" s="446"/>
      <c r="CZ7" s="446"/>
      <c r="DA7" s="447"/>
      <c r="DB7" s="445">
        <v>50520040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2015966</v>
      </c>
      <c r="BO8" s="446"/>
      <c r="BP8" s="446"/>
      <c r="BQ8" s="446"/>
      <c r="BR8" s="446"/>
      <c r="BS8" s="446"/>
      <c r="BT8" s="446"/>
      <c r="BU8" s="447"/>
      <c r="BV8" s="445">
        <v>1251049</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0.52</v>
      </c>
      <c r="CU8" s="559"/>
      <c r="CV8" s="559"/>
      <c r="CW8" s="559"/>
      <c r="CX8" s="559"/>
      <c r="CY8" s="559"/>
      <c r="CZ8" s="559"/>
      <c r="DA8" s="560"/>
      <c r="DB8" s="558">
        <v>0.52</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193717</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764917</v>
      </c>
      <c r="BO9" s="446"/>
      <c r="BP9" s="446"/>
      <c r="BQ9" s="446"/>
      <c r="BR9" s="446"/>
      <c r="BS9" s="446"/>
      <c r="BT9" s="446"/>
      <c r="BU9" s="447"/>
      <c r="BV9" s="445">
        <v>-472491</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16.600000000000001</v>
      </c>
      <c r="CU9" s="416"/>
      <c r="CV9" s="416"/>
      <c r="CW9" s="416"/>
      <c r="CX9" s="416"/>
      <c r="CY9" s="416"/>
      <c r="CZ9" s="416"/>
      <c r="DA9" s="417"/>
      <c r="DB9" s="415">
        <v>16.8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197449</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13615</v>
      </c>
      <c r="BO10" s="446"/>
      <c r="BP10" s="446"/>
      <c r="BQ10" s="446"/>
      <c r="BR10" s="446"/>
      <c r="BS10" s="446"/>
      <c r="BT10" s="446"/>
      <c r="BU10" s="447"/>
      <c r="BV10" s="445">
        <v>112256</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67271</v>
      </c>
      <c r="BO11" s="446"/>
      <c r="BP11" s="446"/>
      <c r="BQ11" s="446"/>
      <c r="BR11" s="446"/>
      <c r="BS11" s="446"/>
      <c r="BT11" s="446"/>
      <c r="BU11" s="447"/>
      <c r="BV11" s="445">
        <v>16734</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189799</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34716</v>
      </c>
      <c r="BO12" s="446"/>
      <c r="BP12" s="446"/>
      <c r="BQ12" s="446"/>
      <c r="BR12" s="446"/>
      <c r="BS12" s="446"/>
      <c r="BT12" s="446"/>
      <c r="BU12" s="447"/>
      <c r="BV12" s="445">
        <v>15574</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188465</v>
      </c>
      <c r="S13" s="549"/>
      <c r="T13" s="549"/>
      <c r="U13" s="549"/>
      <c r="V13" s="550"/>
      <c r="W13" s="536" t="s">
        <v>133</v>
      </c>
      <c r="X13" s="458"/>
      <c r="Y13" s="458"/>
      <c r="Z13" s="458"/>
      <c r="AA13" s="458"/>
      <c r="AB13" s="459"/>
      <c r="AC13" s="421">
        <v>5219</v>
      </c>
      <c r="AD13" s="422"/>
      <c r="AE13" s="422"/>
      <c r="AF13" s="422"/>
      <c r="AG13" s="423"/>
      <c r="AH13" s="421">
        <v>5321</v>
      </c>
      <c r="AI13" s="422"/>
      <c r="AJ13" s="422"/>
      <c r="AK13" s="422"/>
      <c r="AL13" s="424"/>
      <c r="AM13" s="514" t="s">
        <v>134</v>
      </c>
      <c r="AN13" s="419"/>
      <c r="AO13" s="419"/>
      <c r="AP13" s="419"/>
      <c r="AQ13" s="419"/>
      <c r="AR13" s="419"/>
      <c r="AS13" s="419"/>
      <c r="AT13" s="420"/>
      <c r="AU13" s="502" t="s">
        <v>128</v>
      </c>
      <c r="AV13" s="503"/>
      <c r="AW13" s="503"/>
      <c r="AX13" s="503"/>
      <c r="AY13" s="425" t="s">
        <v>135</v>
      </c>
      <c r="AZ13" s="426"/>
      <c r="BA13" s="426"/>
      <c r="BB13" s="426"/>
      <c r="BC13" s="426"/>
      <c r="BD13" s="426"/>
      <c r="BE13" s="426"/>
      <c r="BF13" s="426"/>
      <c r="BG13" s="426"/>
      <c r="BH13" s="426"/>
      <c r="BI13" s="426"/>
      <c r="BJ13" s="426"/>
      <c r="BK13" s="426"/>
      <c r="BL13" s="426"/>
      <c r="BM13" s="427"/>
      <c r="BN13" s="445">
        <v>811087</v>
      </c>
      <c r="BO13" s="446"/>
      <c r="BP13" s="446"/>
      <c r="BQ13" s="446"/>
      <c r="BR13" s="446"/>
      <c r="BS13" s="446"/>
      <c r="BT13" s="446"/>
      <c r="BU13" s="447"/>
      <c r="BV13" s="445">
        <v>-359075</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11.2</v>
      </c>
      <c r="CU13" s="416"/>
      <c r="CV13" s="416"/>
      <c r="CW13" s="416"/>
      <c r="CX13" s="416"/>
      <c r="CY13" s="416"/>
      <c r="CZ13" s="416"/>
      <c r="DA13" s="417"/>
      <c r="DB13" s="415">
        <v>11.4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190960</v>
      </c>
      <c r="S14" s="549"/>
      <c r="T14" s="549"/>
      <c r="U14" s="549"/>
      <c r="V14" s="550"/>
      <c r="W14" s="551"/>
      <c r="X14" s="461"/>
      <c r="Y14" s="461"/>
      <c r="Z14" s="461"/>
      <c r="AA14" s="461"/>
      <c r="AB14" s="462"/>
      <c r="AC14" s="541">
        <v>5.9</v>
      </c>
      <c r="AD14" s="542"/>
      <c r="AE14" s="542"/>
      <c r="AF14" s="542"/>
      <c r="AG14" s="543"/>
      <c r="AH14" s="541">
        <v>6.1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68.7</v>
      </c>
      <c r="CU14" s="553"/>
      <c r="CV14" s="553"/>
      <c r="CW14" s="553"/>
      <c r="CX14" s="553"/>
      <c r="CY14" s="553"/>
      <c r="CZ14" s="553"/>
      <c r="DA14" s="554"/>
      <c r="DB14" s="552">
        <v>72.099999999999994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189702</v>
      </c>
      <c r="S15" s="549"/>
      <c r="T15" s="549"/>
      <c r="U15" s="549"/>
      <c r="V15" s="550"/>
      <c r="W15" s="536" t="s">
        <v>139</v>
      </c>
      <c r="X15" s="458"/>
      <c r="Y15" s="458"/>
      <c r="Z15" s="458"/>
      <c r="AA15" s="458"/>
      <c r="AB15" s="459"/>
      <c r="AC15" s="421">
        <v>19037</v>
      </c>
      <c r="AD15" s="422"/>
      <c r="AE15" s="422"/>
      <c r="AF15" s="422"/>
      <c r="AG15" s="423"/>
      <c r="AH15" s="421">
        <v>20825</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20625871</v>
      </c>
      <c r="BO15" s="441"/>
      <c r="BP15" s="441"/>
      <c r="BQ15" s="441"/>
      <c r="BR15" s="441"/>
      <c r="BS15" s="441"/>
      <c r="BT15" s="441"/>
      <c r="BU15" s="442"/>
      <c r="BV15" s="440">
        <v>20494488</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21.4</v>
      </c>
      <c r="AD16" s="542"/>
      <c r="AE16" s="542"/>
      <c r="AF16" s="542"/>
      <c r="AG16" s="543"/>
      <c r="AH16" s="541">
        <v>23.7</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39600006</v>
      </c>
      <c r="BO16" s="446"/>
      <c r="BP16" s="446"/>
      <c r="BQ16" s="446"/>
      <c r="BR16" s="446"/>
      <c r="BS16" s="446"/>
      <c r="BT16" s="446"/>
      <c r="BU16" s="447"/>
      <c r="BV16" s="445">
        <v>39141222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64810</v>
      </c>
      <c r="AD17" s="422"/>
      <c r="AE17" s="422"/>
      <c r="AF17" s="422"/>
      <c r="AG17" s="423"/>
      <c r="AH17" s="421">
        <v>61790</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26265813</v>
      </c>
      <c r="BO17" s="446"/>
      <c r="BP17" s="446"/>
      <c r="BQ17" s="446"/>
      <c r="BR17" s="446"/>
      <c r="BS17" s="446"/>
      <c r="BT17" s="446"/>
      <c r="BU17" s="447"/>
      <c r="BV17" s="445">
        <v>26059846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765.31</v>
      </c>
      <c r="M18" s="510"/>
      <c r="N18" s="510"/>
      <c r="O18" s="510"/>
      <c r="P18" s="510"/>
      <c r="Q18" s="510"/>
      <c r="R18" s="511"/>
      <c r="S18" s="511"/>
      <c r="T18" s="511"/>
      <c r="U18" s="511"/>
      <c r="V18" s="512"/>
      <c r="W18" s="526"/>
      <c r="X18" s="527"/>
      <c r="Y18" s="527"/>
      <c r="Z18" s="527"/>
      <c r="AA18" s="527"/>
      <c r="AB18" s="537"/>
      <c r="AC18" s="409">
        <v>72.8</v>
      </c>
      <c r="AD18" s="410"/>
      <c r="AE18" s="410"/>
      <c r="AF18" s="410"/>
      <c r="AG18" s="513"/>
      <c r="AH18" s="409">
        <v>70.3</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44770200</v>
      </c>
      <c r="BO18" s="446"/>
      <c r="BP18" s="446"/>
      <c r="BQ18" s="446"/>
      <c r="BR18" s="446"/>
      <c r="BS18" s="446"/>
      <c r="BT18" s="446"/>
      <c r="BU18" s="447"/>
      <c r="BV18" s="445">
        <v>45313613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253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56645057</v>
      </c>
      <c r="BO19" s="446"/>
      <c r="BP19" s="446"/>
      <c r="BQ19" s="446"/>
      <c r="BR19" s="446"/>
      <c r="BS19" s="446"/>
      <c r="BT19" s="446"/>
      <c r="BU19" s="447"/>
      <c r="BV19" s="445">
        <v>57071665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75941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101278427</v>
      </c>
      <c r="BO23" s="446"/>
      <c r="BP23" s="446"/>
      <c r="BQ23" s="446"/>
      <c r="BR23" s="446"/>
      <c r="BS23" s="446"/>
      <c r="BT23" s="446"/>
      <c r="BU23" s="447"/>
      <c r="BV23" s="445">
        <v>96778778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10260</v>
      </c>
      <c r="R24" s="422"/>
      <c r="S24" s="422"/>
      <c r="T24" s="422"/>
      <c r="U24" s="422"/>
      <c r="V24" s="423"/>
      <c r="W24" s="487"/>
      <c r="X24" s="478"/>
      <c r="Y24" s="479"/>
      <c r="Z24" s="418" t="s">
        <v>163</v>
      </c>
      <c r="AA24" s="419"/>
      <c r="AB24" s="419"/>
      <c r="AC24" s="419"/>
      <c r="AD24" s="419"/>
      <c r="AE24" s="419"/>
      <c r="AF24" s="419"/>
      <c r="AG24" s="420"/>
      <c r="AH24" s="421">
        <v>1126</v>
      </c>
      <c r="AI24" s="422"/>
      <c r="AJ24" s="422"/>
      <c r="AK24" s="422"/>
      <c r="AL24" s="423"/>
      <c r="AM24" s="421">
        <v>3648240</v>
      </c>
      <c r="AN24" s="422"/>
      <c r="AO24" s="422"/>
      <c r="AP24" s="422"/>
      <c r="AQ24" s="422"/>
      <c r="AR24" s="423"/>
      <c r="AS24" s="421">
        <v>3240</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59879491</v>
      </c>
      <c r="BO24" s="446"/>
      <c r="BP24" s="446"/>
      <c r="BQ24" s="446"/>
      <c r="BR24" s="446"/>
      <c r="BS24" s="446"/>
      <c r="BT24" s="446"/>
      <c r="BU24" s="447"/>
      <c r="BV24" s="445">
        <v>61641746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8500</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168</v>
      </c>
      <c r="AN25" s="422"/>
      <c r="AO25" s="422"/>
      <c r="AP25" s="422"/>
      <c r="AQ25" s="422"/>
      <c r="AR25" s="423"/>
      <c r="AS25" s="421" t="s">
        <v>167</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14508282</v>
      </c>
      <c r="BO25" s="441"/>
      <c r="BP25" s="441"/>
      <c r="BQ25" s="441"/>
      <c r="BR25" s="441"/>
      <c r="BS25" s="441"/>
      <c r="BT25" s="441"/>
      <c r="BU25" s="442"/>
      <c r="BV25" s="440">
        <v>12284456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7220</v>
      </c>
      <c r="R26" s="422"/>
      <c r="S26" s="422"/>
      <c r="T26" s="422"/>
      <c r="U26" s="422"/>
      <c r="V26" s="423"/>
      <c r="W26" s="487"/>
      <c r="X26" s="478"/>
      <c r="Y26" s="479"/>
      <c r="Z26" s="418" t="s">
        <v>171</v>
      </c>
      <c r="AA26" s="500"/>
      <c r="AB26" s="500"/>
      <c r="AC26" s="500"/>
      <c r="AD26" s="500"/>
      <c r="AE26" s="500"/>
      <c r="AF26" s="500"/>
      <c r="AG26" s="501"/>
      <c r="AH26" s="421">
        <v>57</v>
      </c>
      <c r="AI26" s="422"/>
      <c r="AJ26" s="422"/>
      <c r="AK26" s="422"/>
      <c r="AL26" s="423"/>
      <c r="AM26" s="421">
        <v>188385</v>
      </c>
      <c r="AN26" s="422"/>
      <c r="AO26" s="422"/>
      <c r="AP26" s="422"/>
      <c r="AQ26" s="422"/>
      <c r="AR26" s="423"/>
      <c r="AS26" s="421">
        <v>3305</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5840</v>
      </c>
      <c r="R27" s="422"/>
      <c r="S27" s="422"/>
      <c r="T27" s="422"/>
      <c r="U27" s="422"/>
      <c r="V27" s="423"/>
      <c r="W27" s="487"/>
      <c r="X27" s="478"/>
      <c r="Y27" s="479"/>
      <c r="Z27" s="418" t="s">
        <v>174</v>
      </c>
      <c r="AA27" s="419"/>
      <c r="AB27" s="419"/>
      <c r="AC27" s="419"/>
      <c r="AD27" s="419"/>
      <c r="AE27" s="419"/>
      <c r="AF27" s="419"/>
      <c r="AG27" s="420"/>
      <c r="AH27" s="421">
        <v>27</v>
      </c>
      <c r="AI27" s="422"/>
      <c r="AJ27" s="422"/>
      <c r="AK27" s="422"/>
      <c r="AL27" s="423"/>
      <c r="AM27" s="421">
        <v>95472</v>
      </c>
      <c r="AN27" s="422"/>
      <c r="AO27" s="422"/>
      <c r="AP27" s="422"/>
      <c r="AQ27" s="422"/>
      <c r="AR27" s="423"/>
      <c r="AS27" s="421">
        <v>3536</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2232448</v>
      </c>
      <c r="BO27" s="449"/>
      <c r="BP27" s="449"/>
      <c r="BQ27" s="449"/>
      <c r="BR27" s="449"/>
      <c r="BS27" s="449"/>
      <c r="BT27" s="449"/>
      <c r="BU27" s="450"/>
      <c r="BV27" s="448">
        <v>2231446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5130</v>
      </c>
      <c r="R28" s="422"/>
      <c r="S28" s="422"/>
      <c r="T28" s="422"/>
      <c r="U28" s="422"/>
      <c r="V28" s="423"/>
      <c r="W28" s="487"/>
      <c r="X28" s="478"/>
      <c r="Y28" s="479"/>
      <c r="Z28" s="418" t="s">
        <v>177</v>
      </c>
      <c r="AA28" s="419"/>
      <c r="AB28" s="419"/>
      <c r="AC28" s="419"/>
      <c r="AD28" s="419"/>
      <c r="AE28" s="419"/>
      <c r="AF28" s="419"/>
      <c r="AG28" s="420"/>
      <c r="AH28" s="421">
        <v>36</v>
      </c>
      <c r="AI28" s="422"/>
      <c r="AJ28" s="422"/>
      <c r="AK28" s="422"/>
      <c r="AL28" s="423"/>
      <c r="AM28" s="421">
        <v>56880</v>
      </c>
      <c r="AN28" s="422"/>
      <c r="AO28" s="422"/>
      <c r="AP28" s="422"/>
      <c r="AQ28" s="422"/>
      <c r="AR28" s="423"/>
      <c r="AS28" s="421">
        <v>1580</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3411337</v>
      </c>
      <c r="BO28" s="441"/>
      <c r="BP28" s="441"/>
      <c r="BQ28" s="441"/>
      <c r="BR28" s="441"/>
      <c r="BS28" s="441"/>
      <c r="BT28" s="441"/>
      <c r="BU28" s="442"/>
      <c r="BV28" s="440">
        <v>3432438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30</v>
      </c>
      <c r="M29" s="422"/>
      <c r="N29" s="422"/>
      <c r="O29" s="422"/>
      <c r="P29" s="423"/>
      <c r="Q29" s="421">
        <v>4750</v>
      </c>
      <c r="R29" s="422"/>
      <c r="S29" s="422"/>
      <c r="T29" s="422"/>
      <c r="U29" s="422"/>
      <c r="V29" s="423"/>
      <c r="W29" s="488"/>
      <c r="X29" s="489"/>
      <c r="Y29" s="490"/>
      <c r="Z29" s="418" t="s">
        <v>180</v>
      </c>
      <c r="AA29" s="419"/>
      <c r="AB29" s="419"/>
      <c r="AC29" s="419"/>
      <c r="AD29" s="419"/>
      <c r="AE29" s="419"/>
      <c r="AF29" s="419"/>
      <c r="AG29" s="420"/>
      <c r="AH29" s="421">
        <v>1189</v>
      </c>
      <c r="AI29" s="422"/>
      <c r="AJ29" s="422"/>
      <c r="AK29" s="422"/>
      <c r="AL29" s="423"/>
      <c r="AM29" s="421">
        <v>3800592</v>
      </c>
      <c r="AN29" s="422"/>
      <c r="AO29" s="422"/>
      <c r="AP29" s="422"/>
      <c r="AQ29" s="422"/>
      <c r="AR29" s="423"/>
      <c r="AS29" s="421">
        <v>3196</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999345</v>
      </c>
      <c r="BO29" s="446"/>
      <c r="BP29" s="446"/>
      <c r="BQ29" s="446"/>
      <c r="BR29" s="446"/>
      <c r="BS29" s="446"/>
      <c r="BT29" s="446"/>
      <c r="BU29" s="447"/>
      <c r="BV29" s="445">
        <v>990510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9067227</v>
      </c>
      <c r="BO30" s="449"/>
      <c r="BP30" s="449"/>
      <c r="BQ30" s="449"/>
      <c r="BR30" s="449"/>
      <c r="BS30" s="449"/>
      <c r="BT30" s="449"/>
      <c r="BU30" s="450"/>
      <c r="BV30" s="448">
        <v>11020542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192</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7</v>
      </c>
      <c r="V34" s="404"/>
      <c r="W34" s="403" t="str">
        <f>IF('各会計、関係団体の財政状況及び健全化判断比率'!B28="","",'各会計、関係団体の財政状況及び健全化判断比率'!B28)</f>
        <v>国民健康保険費</v>
      </c>
      <c r="X34" s="403"/>
      <c r="Y34" s="403"/>
      <c r="Z34" s="403"/>
      <c r="AA34" s="403"/>
      <c r="AB34" s="403"/>
      <c r="AC34" s="403"/>
      <c r="AD34" s="403"/>
      <c r="AE34" s="403"/>
      <c r="AF34" s="403"/>
      <c r="AG34" s="403"/>
      <c r="AH34" s="403"/>
      <c r="AI34" s="403"/>
      <c r="AJ34" s="403"/>
      <c r="AK34" s="403"/>
      <c r="AL34" s="193"/>
      <c r="AM34" s="404">
        <f>IF(AO34="","",MAX(C34:D43,U34:V43)+1)</f>
        <v>12</v>
      </c>
      <c r="AN34" s="404"/>
      <c r="AO34" s="403" t="str">
        <f>IF('各会計、関係団体の財政状況及び健全化判断比率'!B33="","",'各会計、関係団体の財政状況及び健全化判断比率'!B33)</f>
        <v>水道事業</v>
      </c>
      <c r="AP34" s="403"/>
      <c r="AQ34" s="403"/>
      <c r="AR34" s="403"/>
      <c r="AS34" s="403"/>
      <c r="AT34" s="403"/>
      <c r="AU34" s="403"/>
      <c r="AV34" s="403"/>
      <c r="AW34" s="403"/>
      <c r="AX34" s="403"/>
      <c r="AY34" s="403"/>
      <c r="AZ34" s="403"/>
      <c r="BA34" s="403"/>
      <c r="BB34" s="403"/>
      <c r="BC34" s="403"/>
      <c r="BD34" s="193"/>
      <c r="BE34" s="404">
        <f>IF(BG34="","",MAX(C34:D43,U34:V43,AM34:AN43)+1)</f>
        <v>16</v>
      </c>
      <c r="BF34" s="404"/>
      <c r="BG34" s="403" t="str">
        <f>IF('各会計、関係団体の財政状況及び健全化判断比率'!B37="","",'各会計、関係団体の財政状況及び健全化判断比率'!B37)</f>
        <v>電気事業費</v>
      </c>
      <c r="BH34" s="403"/>
      <c r="BI34" s="403"/>
      <c r="BJ34" s="403"/>
      <c r="BK34" s="403"/>
      <c r="BL34" s="403"/>
      <c r="BM34" s="403"/>
      <c r="BN34" s="403"/>
      <c r="BO34" s="403"/>
      <c r="BP34" s="403"/>
      <c r="BQ34" s="403"/>
      <c r="BR34" s="403"/>
      <c r="BS34" s="403"/>
      <c r="BT34" s="403"/>
      <c r="BU34" s="403"/>
      <c r="BV34" s="193"/>
      <c r="BW34" s="404">
        <f>IF(BY34="","",MAX(C34:D43,U34:V43,AM34:AN43,BE34:BF43)+1)</f>
        <v>20</v>
      </c>
      <c r="BX34" s="404"/>
      <c r="BY34" s="403" t="str">
        <f>IF('各会計、関係団体の財政状況及び健全化判断比率'!B68="","",'各会計、関係団体の財政状況及び健全化判断比率'!B68)</f>
        <v>鳥取県東部広域行政管理組合</v>
      </c>
      <c r="BZ34" s="403"/>
      <c r="CA34" s="403"/>
      <c r="CB34" s="403"/>
      <c r="CC34" s="403"/>
      <c r="CD34" s="403"/>
      <c r="CE34" s="403"/>
      <c r="CF34" s="403"/>
      <c r="CG34" s="403"/>
      <c r="CH34" s="403"/>
      <c r="CI34" s="403"/>
      <c r="CJ34" s="403"/>
      <c r="CK34" s="403"/>
      <c r="CL34" s="403"/>
      <c r="CM34" s="403"/>
      <c r="CN34" s="193"/>
      <c r="CO34" s="404">
        <f>IF(CQ34="","",MAX(C34:D43,U34:V43,AM34:AN43,BE34:BF43,BW34:BX43)+1)</f>
        <v>24</v>
      </c>
      <c r="CP34" s="404"/>
      <c r="CQ34" s="403" t="str">
        <f>IF('各会計、関係団体の財政状況及び健全化判断比率'!BS7="","",'各会計、関係団体の財政状況及び健全化判断比率'!BS7)</f>
        <v>（一財）鳥取開発公社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土地区画整理費</v>
      </c>
      <c r="F35" s="403"/>
      <c r="G35" s="403"/>
      <c r="H35" s="403"/>
      <c r="I35" s="403"/>
      <c r="J35" s="403"/>
      <c r="K35" s="403"/>
      <c r="L35" s="403"/>
      <c r="M35" s="403"/>
      <c r="N35" s="403"/>
      <c r="O35" s="403"/>
      <c r="P35" s="403"/>
      <c r="Q35" s="403"/>
      <c r="R35" s="403"/>
      <c r="S35" s="403"/>
      <c r="T35" s="193"/>
      <c r="U35" s="404">
        <f>IF(W35="","",U34+1)</f>
        <v>8</v>
      </c>
      <c r="V35" s="404"/>
      <c r="W35" s="403" t="str">
        <f>IF('各会計、関係団体の財政状況及び健全化判断比率'!B29="","",'各会計、関係団体の財政状況及び健全化判断比率'!B29)</f>
        <v>介護老人保健施設事業費</v>
      </c>
      <c r="X35" s="403"/>
      <c r="Y35" s="403"/>
      <c r="Z35" s="403"/>
      <c r="AA35" s="403"/>
      <c r="AB35" s="403"/>
      <c r="AC35" s="403"/>
      <c r="AD35" s="403"/>
      <c r="AE35" s="403"/>
      <c r="AF35" s="403"/>
      <c r="AG35" s="403"/>
      <c r="AH35" s="403"/>
      <c r="AI35" s="403"/>
      <c r="AJ35" s="403"/>
      <c r="AK35" s="403"/>
      <c r="AL35" s="193"/>
      <c r="AM35" s="404">
        <f t="shared" ref="AM35:AM43" si="0">IF(AO35="","",AM34+1)</f>
        <v>13</v>
      </c>
      <c r="AN35" s="404"/>
      <c r="AO35" s="403" t="str">
        <f>IF('各会計、関係団体の財政状況及び健全化判断比率'!B34="","",'各会計、関係団体の財政状況及び健全化判断比率'!B34)</f>
        <v>工業用水道事業</v>
      </c>
      <c r="AP35" s="403"/>
      <c r="AQ35" s="403"/>
      <c r="AR35" s="403"/>
      <c r="AS35" s="403"/>
      <c r="AT35" s="403"/>
      <c r="AU35" s="403"/>
      <c r="AV35" s="403"/>
      <c r="AW35" s="403"/>
      <c r="AX35" s="403"/>
      <c r="AY35" s="403"/>
      <c r="AZ35" s="403"/>
      <c r="BA35" s="403"/>
      <c r="BB35" s="403"/>
      <c r="BC35" s="403"/>
      <c r="BD35" s="193"/>
      <c r="BE35" s="404">
        <f t="shared" ref="BE35:BE43" si="1">IF(BG35="","",BE34+1)</f>
        <v>17</v>
      </c>
      <c r="BF35" s="404"/>
      <c r="BG35" s="403" t="str">
        <f>IF('各会計、関係団体の財政状況及び健全化判断比率'!B38="","",'各会計、関係団体の財政状況及び健全化判断比率'!B38)</f>
        <v>公設地方卸売市場事業費</v>
      </c>
      <c r="BH35" s="403"/>
      <c r="BI35" s="403"/>
      <c r="BJ35" s="403"/>
      <c r="BK35" s="403"/>
      <c r="BL35" s="403"/>
      <c r="BM35" s="403"/>
      <c r="BN35" s="403"/>
      <c r="BO35" s="403"/>
      <c r="BP35" s="403"/>
      <c r="BQ35" s="403"/>
      <c r="BR35" s="403"/>
      <c r="BS35" s="403"/>
      <c r="BT35" s="403"/>
      <c r="BU35" s="403"/>
      <c r="BV35" s="193"/>
      <c r="BW35" s="404">
        <f t="shared" ref="BW35:BW43" si="2">IF(BY35="","",BW34+1)</f>
        <v>21</v>
      </c>
      <c r="BX35" s="404"/>
      <c r="BY35" s="403" t="str">
        <f>IF('各会計、関係団体の財政状況及び健全化判断比率'!B69="","",'各会計、関係団体の財政状況及び健全化判断比率'!B69)</f>
        <v>鳥取県東部広域行政管理組合</v>
      </c>
      <c r="BZ35" s="403"/>
      <c r="CA35" s="403"/>
      <c r="CB35" s="403"/>
      <c r="CC35" s="403"/>
      <c r="CD35" s="403"/>
      <c r="CE35" s="403"/>
      <c r="CF35" s="403"/>
      <c r="CG35" s="403"/>
      <c r="CH35" s="403"/>
      <c r="CI35" s="403"/>
      <c r="CJ35" s="403"/>
      <c r="CK35" s="403"/>
      <c r="CL35" s="403"/>
      <c r="CM35" s="403"/>
      <c r="CN35" s="193"/>
      <c r="CO35" s="404">
        <f t="shared" ref="CO35:CO43" si="3">IF(CQ35="","",CO34+1)</f>
        <v>25</v>
      </c>
      <c r="CP35" s="404"/>
      <c r="CQ35" s="403" t="str">
        <f>IF('各会計、関係団体の財政状況及び健全化判断比率'!BS8="","",'各会計、関係団体の財政状況及び健全化判断比率'!BS8)</f>
        <v>（公財）鳥取市公園・スポーツ施設協会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高齢者・障害者住宅整備資金貸付事業費</v>
      </c>
      <c r="F36" s="403"/>
      <c r="G36" s="403"/>
      <c r="H36" s="403"/>
      <c r="I36" s="403"/>
      <c r="J36" s="403"/>
      <c r="K36" s="403"/>
      <c r="L36" s="403"/>
      <c r="M36" s="403"/>
      <c r="N36" s="403"/>
      <c r="O36" s="403"/>
      <c r="P36" s="403"/>
      <c r="Q36" s="403"/>
      <c r="R36" s="403"/>
      <c r="S36" s="403"/>
      <c r="T36" s="193"/>
      <c r="U36" s="404">
        <f t="shared" ref="U36:U43" si="4">IF(W36="","",U35+1)</f>
        <v>9</v>
      </c>
      <c r="V36" s="404"/>
      <c r="W36" s="403" t="str">
        <f>IF('各会計、関係団体の財政状況及び健全化判断比率'!B30="","",'各会計、関係団体の財政状況及び健全化判断比率'!B30)</f>
        <v>介護保険費</v>
      </c>
      <c r="X36" s="403"/>
      <c r="Y36" s="403"/>
      <c r="Z36" s="403"/>
      <c r="AA36" s="403"/>
      <c r="AB36" s="403"/>
      <c r="AC36" s="403"/>
      <c r="AD36" s="403"/>
      <c r="AE36" s="403"/>
      <c r="AF36" s="403"/>
      <c r="AG36" s="403"/>
      <c r="AH36" s="403"/>
      <c r="AI36" s="403"/>
      <c r="AJ36" s="403"/>
      <c r="AK36" s="403"/>
      <c r="AL36" s="193"/>
      <c r="AM36" s="404">
        <f t="shared" si="0"/>
        <v>14</v>
      </c>
      <c r="AN36" s="404"/>
      <c r="AO36" s="403" t="str">
        <f>IF('各会計、関係団体の財政状況及び健全化判断比率'!B35="","",'各会計、関係団体の財政状況及び健全化判断比率'!B35)</f>
        <v>病院事業</v>
      </c>
      <c r="AP36" s="403"/>
      <c r="AQ36" s="403"/>
      <c r="AR36" s="403"/>
      <c r="AS36" s="403"/>
      <c r="AT36" s="403"/>
      <c r="AU36" s="403"/>
      <c r="AV36" s="403"/>
      <c r="AW36" s="403"/>
      <c r="AX36" s="403"/>
      <c r="AY36" s="403"/>
      <c r="AZ36" s="403"/>
      <c r="BA36" s="403"/>
      <c r="BB36" s="403"/>
      <c r="BC36" s="403"/>
      <c r="BD36" s="193"/>
      <c r="BE36" s="404">
        <f t="shared" si="1"/>
        <v>18</v>
      </c>
      <c r="BF36" s="404"/>
      <c r="BG36" s="403" t="str">
        <f>IF('各会計、関係団体の財政状況及び健全化判断比率'!B39="","",'各会計、関係団体の財政状況及び健全化判断比率'!B39)</f>
        <v>観光施設運営事業費</v>
      </c>
      <c r="BH36" s="403"/>
      <c r="BI36" s="403"/>
      <c r="BJ36" s="403"/>
      <c r="BK36" s="403"/>
      <c r="BL36" s="403"/>
      <c r="BM36" s="403"/>
      <c r="BN36" s="403"/>
      <c r="BO36" s="403"/>
      <c r="BP36" s="403"/>
      <c r="BQ36" s="403"/>
      <c r="BR36" s="403"/>
      <c r="BS36" s="403"/>
      <c r="BT36" s="403"/>
      <c r="BU36" s="403"/>
      <c r="BV36" s="193"/>
      <c r="BW36" s="404">
        <f t="shared" si="2"/>
        <v>22</v>
      </c>
      <c r="BX36" s="404"/>
      <c r="BY36" s="403" t="str">
        <f>IF('各会計、関係団体の財政状況及び健全化判断比率'!B70="","",'各会計、関係団体の財政状況及び健全化判断比率'!B70)</f>
        <v>鳥取県後期高齢者医療広域連合</v>
      </c>
      <c r="BZ36" s="403"/>
      <c r="CA36" s="403"/>
      <c r="CB36" s="403"/>
      <c r="CC36" s="403"/>
      <c r="CD36" s="403"/>
      <c r="CE36" s="403"/>
      <c r="CF36" s="403"/>
      <c r="CG36" s="403"/>
      <c r="CH36" s="403"/>
      <c r="CI36" s="403"/>
      <c r="CJ36" s="403"/>
      <c r="CK36" s="403"/>
      <c r="CL36" s="403"/>
      <c r="CM36" s="403"/>
      <c r="CN36" s="193"/>
      <c r="CO36" s="404">
        <f t="shared" si="3"/>
        <v>26</v>
      </c>
      <c r="CP36" s="404"/>
      <c r="CQ36" s="403" t="str">
        <f>IF('各会計、関係団体の財政状況及び健全化判断比率'!BS9="","",'各会計、関係団体の財政状況及び健全化判断比率'!BS9)</f>
        <v>（一財）鳥取市中小企業勤労者福祉サービスセンター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住宅新築資金等貸付事業費</v>
      </c>
      <c r="F37" s="403"/>
      <c r="G37" s="403"/>
      <c r="H37" s="403"/>
      <c r="I37" s="403"/>
      <c r="J37" s="403"/>
      <c r="K37" s="403"/>
      <c r="L37" s="403"/>
      <c r="M37" s="403"/>
      <c r="N37" s="403"/>
      <c r="O37" s="403"/>
      <c r="P37" s="403"/>
      <c r="Q37" s="403"/>
      <c r="R37" s="403"/>
      <c r="S37" s="403"/>
      <c r="T37" s="193"/>
      <c r="U37" s="404">
        <f t="shared" si="4"/>
        <v>10</v>
      </c>
      <c r="V37" s="404"/>
      <c r="W37" s="403" t="str">
        <f>IF('各会計、関係団体の財政状況及び健全化判断比率'!B31="","",'各会計、関係団体の財政状況及び健全化判断比率'!B31)</f>
        <v>駐車場事業費</v>
      </c>
      <c r="X37" s="403"/>
      <c r="Y37" s="403"/>
      <c r="Z37" s="403"/>
      <c r="AA37" s="403"/>
      <c r="AB37" s="403"/>
      <c r="AC37" s="403"/>
      <c r="AD37" s="403"/>
      <c r="AE37" s="403"/>
      <c r="AF37" s="403"/>
      <c r="AG37" s="403"/>
      <c r="AH37" s="403"/>
      <c r="AI37" s="403"/>
      <c r="AJ37" s="403"/>
      <c r="AK37" s="403"/>
      <c r="AL37" s="193"/>
      <c r="AM37" s="404">
        <f t="shared" si="0"/>
        <v>15</v>
      </c>
      <c r="AN37" s="404"/>
      <c r="AO37" s="403" t="str">
        <f>IF('各会計、関係団体の財政状況及び健全化判断比率'!B36="","",'各会計、関係団体の財政状況及び健全化判断比率'!B36)</f>
        <v>下水道等事業</v>
      </c>
      <c r="AP37" s="403"/>
      <c r="AQ37" s="403"/>
      <c r="AR37" s="403"/>
      <c r="AS37" s="403"/>
      <c r="AT37" s="403"/>
      <c r="AU37" s="403"/>
      <c r="AV37" s="403"/>
      <c r="AW37" s="403"/>
      <c r="AX37" s="403"/>
      <c r="AY37" s="403"/>
      <c r="AZ37" s="403"/>
      <c r="BA37" s="403"/>
      <c r="BB37" s="403"/>
      <c r="BC37" s="403"/>
      <c r="BD37" s="193"/>
      <c r="BE37" s="404">
        <f t="shared" si="1"/>
        <v>19</v>
      </c>
      <c r="BF37" s="404"/>
      <c r="BG37" s="403" t="str">
        <f>IF('各会計、関係団体の財政状況及び健全化判断比率'!B40="","",'各会計、関係団体の財政状況及び健全化判断比率'!B40)</f>
        <v>温泉事業費</v>
      </c>
      <c r="BH37" s="403"/>
      <c r="BI37" s="403"/>
      <c r="BJ37" s="403"/>
      <c r="BK37" s="403"/>
      <c r="BL37" s="403"/>
      <c r="BM37" s="403"/>
      <c r="BN37" s="403"/>
      <c r="BO37" s="403"/>
      <c r="BP37" s="403"/>
      <c r="BQ37" s="403"/>
      <c r="BR37" s="403"/>
      <c r="BS37" s="403"/>
      <c r="BT37" s="403"/>
      <c r="BU37" s="403"/>
      <c r="BV37" s="193"/>
      <c r="BW37" s="404">
        <f t="shared" si="2"/>
        <v>23</v>
      </c>
      <c r="BX37" s="404"/>
      <c r="BY37" s="403" t="str">
        <f>IF('各会計、関係団体の財政状況及び健全化判断比率'!B71="","",'各会計、関係団体の財政状況及び健全化判断比率'!B71)</f>
        <v>鳥取県後期高齢者医療広域連合</v>
      </c>
      <c r="BZ37" s="403"/>
      <c r="CA37" s="403"/>
      <c r="CB37" s="403"/>
      <c r="CC37" s="403"/>
      <c r="CD37" s="403"/>
      <c r="CE37" s="403"/>
      <c r="CF37" s="403"/>
      <c r="CG37" s="403"/>
      <c r="CH37" s="403"/>
      <c r="CI37" s="403"/>
      <c r="CJ37" s="403"/>
      <c r="CK37" s="403"/>
      <c r="CL37" s="403"/>
      <c r="CM37" s="403"/>
      <c r="CN37" s="193"/>
      <c r="CO37" s="404">
        <f t="shared" si="3"/>
        <v>27</v>
      </c>
      <c r="CP37" s="404"/>
      <c r="CQ37" s="403" t="str">
        <f>IF('各会計、関係団体の財政状況及び健全化判断比率'!BS10="","",'各会計、関係団体の財政状況及び健全化判断比率'!BS10)</f>
        <v>（公財）鳥取市環境事業公社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f t="shared" ref="C38:C43" si="5">IF(E38="","",C37+1)</f>
        <v>5</v>
      </c>
      <c r="D38" s="404"/>
      <c r="E38" s="403" t="str">
        <f>IF('各会計、関係団体の財政状況及び健全化判断比率'!B11="","",'各会計、関係団体の財政状況及び健全化判断比率'!B11)</f>
        <v>土地取得費</v>
      </c>
      <c r="F38" s="403"/>
      <c r="G38" s="403"/>
      <c r="H38" s="403"/>
      <c r="I38" s="403"/>
      <c r="J38" s="403"/>
      <c r="K38" s="403"/>
      <c r="L38" s="403"/>
      <c r="M38" s="403"/>
      <c r="N38" s="403"/>
      <c r="O38" s="403"/>
      <c r="P38" s="403"/>
      <c r="Q38" s="403"/>
      <c r="R38" s="403"/>
      <c r="S38" s="403"/>
      <c r="T38" s="193"/>
      <c r="U38" s="404">
        <f t="shared" si="4"/>
        <v>11</v>
      </c>
      <c r="V38" s="404"/>
      <c r="W38" s="403" t="str">
        <f>IF('各会計、関係団体の財政状況及び健全化判断比率'!B32="","",'各会計、関係団体の財政状況及び健全化判断比率'!B32)</f>
        <v>後期高齢者医療費</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28</v>
      </c>
      <c r="CP38" s="404"/>
      <c r="CQ38" s="403" t="str">
        <f>IF('各会計、関係団体の財政状況及び健全化判断比率'!BS11="","",'各会計、関係団体の財政状況及び健全化判断比率'!BS11)</f>
        <v>（公財）鳥取県東部環境管理公社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f t="shared" si="5"/>
        <v>6</v>
      </c>
      <c r="D39" s="404"/>
      <c r="E39" s="403" t="str">
        <f>IF('各会計、関係団体の財政状況及び健全化判断比率'!B12="","",'各会計、関係団体の財政状況及び健全化判断比率'!B12)</f>
        <v>墓苑事業費</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29</v>
      </c>
      <c r="CP39" s="404"/>
      <c r="CQ39" s="403" t="str">
        <f>IF('各会計、関係団体の財政状況及び健全化判断比率'!BS12="","",'各会計、関係団体の財政状況及び健全化判断比率'!BS12)</f>
        <v>（一財）鳥取市教育福祉振興会</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30</v>
      </c>
      <c r="CP40" s="404"/>
      <c r="CQ40" s="403" t="str">
        <f>IF('各会計、関係団体の財政状況及び健全化判断比率'!BS13="","",'各会計、関係団体の財政状況及び健全化判断比率'!BS13)</f>
        <v>（公財）鳥取市学校給食会</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31</v>
      </c>
      <c r="CP41" s="404"/>
      <c r="CQ41" s="403" t="str">
        <f>IF('各会計、関係団体の財政状況及び健全化判断比率'!BS14="","",'各会計、関係団体の財政状況及び健全化判断比率'!BS14)</f>
        <v>（公財）鳥取市文化財団</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32</v>
      </c>
      <c r="CP42" s="404"/>
      <c r="CQ42" s="403" t="str">
        <f>IF('各会計、関係団体の財政状況及び健全化判断比率'!BS15="","",'各会計、関係団体の財政状況及び健全化判断比率'!BS15)</f>
        <v>（公財）鳥取童謡・おもちゃ館</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33</v>
      </c>
      <c r="CP43" s="404"/>
      <c r="CQ43" s="403" t="str">
        <f>IF('各会計、関係団体の財政状況及び健全化判断比率'!BS16="","",'各会計、関係団体の財政状況及び健全化判断比率'!BS16)</f>
        <v>（公財）鳥取市人権情報センター</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t6GZ9SE8AilDorlCiTrFK6/Y2N8z4XKnov9yQjWxrQoR8C2Y56YgwO1iY4wV4jNIVhYh3CwYudm9VJmOAqbaw==" saltValue="uzfOU32czE/e+tnWANzD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24" t="s">
        <v>573</v>
      </c>
      <c r="D34" s="1224"/>
      <c r="E34" s="1225"/>
      <c r="F34" s="32">
        <v>6.61</v>
      </c>
      <c r="G34" s="33">
        <v>6.96</v>
      </c>
      <c r="H34" s="33">
        <v>6.68</v>
      </c>
      <c r="I34" s="33">
        <v>6.76</v>
      </c>
      <c r="J34" s="34">
        <v>5.48</v>
      </c>
      <c r="K34" s="22"/>
      <c r="L34" s="22"/>
      <c r="M34" s="22"/>
      <c r="N34" s="22"/>
      <c r="O34" s="22"/>
      <c r="P34" s="22"/>
    </row>
    <row r="35" spans="1:16" ht="39" customHeight="1" x14ac:dyDescent="0.15">
      <c r="A35" s="22"/>
      <c r="B35" s="35"/>
      <c r="C35" s="1218" t="s">
        <v>574</v>
      </c>
      <c r="D35" s="1219"/>
      <c r="E35" s="1220"/>
      <c r="F35" s="36">
        <v>1.48</v>
      </c>
      <c r="G35" s="37">
        <v>2</v>
      </c>
      <c r="H35" s="37">
        <v>3.04</v>
      </c>
      <c r="I35" s="37">
        <v>3.47</v>
      </c>
      <c r="J35" s="38">
        <v>4.3600000000000003</v>
      </c>
      <c r="K35" s="22"/>
      <c r="L35" s="22"/>
      <c r="M35" s="22"/>
      <c r="N35" s="22"/>
      <c r="O35" s="22"/>
      <c r="P35" s="22"/>
    </row>
    <row r="36" spans="1:16" ht="39" customHeight="1" x14ac:dyDescent="0.15">
      <c r="A36" s="22"/>
      <c r="B36" s="35"/>
      <c r="C36" s="1218" t="s">
        <v>575</v>
      </c>
      <c r="D36" s="1219"/>
      <c r="E36" s="1220"/>
      <c r="F36" s="36">
        <v>3.71</v>
      </c>
      <c r="G36" s="37">
        <v>2.97</v>
      </c>
      <c r="H36" s="37">
        <v>3.3</v>
      </c>
      <c r="I36" s="37">
        <v>2.46</v>
      </c>
      <c r="J36" s="38">
        <v>3.99</v>
      </c>
      <c r="K36" s="22"/>
      <c r="L36" s="22"/>
      <c r="M36" s="22"/>
      <c r="N36" s="22"/>
      <c r="O36" s="22"/>
      <c r="P36" s="22"/>
    </row>
    <row r="37" spans="1:16" ht="39" customHeight="1" x14ac:dyDescent="0.15">
      <c r="A37" s="22"/>
      <c r="B37" s="35"/>
      <c r="C37" s="1218" t="s">
        <v>576</v>
      </c>
      <c r="D37" s="1219"/>
      <c r="E37" s="1220"/>
      <c r="F37" s="36">
        <v>3.27</v>
      </c>
      <c r="G37" s="37">
        <v>3.31</v>
      </c>
      <c r="H37" s="37">
        <v>3.45</v>
      </c>
      <c r="I37" s="37">
        <v>3.21</v>
      </c>
      <c r="J37" s="38">
        <v>3.64</v>
      </c>
      <c r="K37" s="22"/>
      <c r="L37" s="22"/>
      <c r="M37" s="22"/>
      <c r="N37" s="22"/>
      <c r="O37" s="22"/>
      <c r="P37" s="22"/>
    </row>
    <row r="38" spans="1:16" ht="39" customHeight="1" x14ac:dyDescent="0.15">
      <c r="A38" s="22"/>
      <c r="B38" s="35"/>
      <c r="C38" s="1218" t="s">
        <v>577</v>
      </c>
      <c r="D38" s="1219"/>
      <c r="E38" s="1220"/>
      <c r="F38" s="36">
        <v>1.2</v>
      </c>
      <c r="G38" s="37">
        <v>1.1000000000000001</v>
      </c>
      <c r="H38" s="37">
        <v>1.17</v>
      </c>
      <c r="I38" s="37">
        <v>1.66</v>
      </c>
      <c r="J38" s="38">
        <v>1.79</v>
      </c>
      <c r="K38" s="22"/>
      <c r="L38" s="22"/>
      <c r="M38" s="22"/>
      <c r="N38" s="22"/>
      <c r="O38" s="22"/>
      <c r="P38" s="22"/>
    </row>
    <row r="39" spans="1:16" ht="39" customHeight="1" x14ac:dyDescent="0.15">
      <c r="A39" s="22"/>
      <c r="B39" s="35"/>
      <c r="C39" s="1218" t="s">
        <v>578</v>
      </c>
      <c r="D39" s="1219"/>
      <c r="E39" s="1220"/>
      <c r="F39" s="36">
        <v>1.05</v>
      </c>
      <c r="G39" s="37">
        <v>0.93</v>
      </c>
      <c r="H39" s="37">
        <v>0.71</v>
      </c>
      <c r="I39" s="37">
        <v>0.96</v>
      </c>
      <c r="J39" s="38">
        <v>1.39</v>
      </c>
      <c r="K39" s="22"/>
      <c r="L39" s="22"/>
      <c r="M39" s="22"/>
      <c r="N39" s="22"/>
      <c r="O39" s="22"/>
      <c r="P39" s="22"/>
    </row>
    <row r="40" spans="1:16" ht="39" customHeight="1" x14ac:dyDescent="0.15">
      <c r="A40" s="22"/>
      <c r="B40" s="35"/>
      <c r="C40" s="1218" t="s">
        <v>579</v>
      </c>
      <c r="D40" s="1219"/>
      <c r="E40" s="1220"/>
      <c r="F40" s="36">
        <v>7.0000000000000007E-2</v>
      </c>
      <c r="G40" s="37">
        <v>0.18</v>
      </c>
      <c r="H40" s="37">
        <v>0.11</v>
      </c>
      <c r="I40" s="37">
        <v>0.02</v>
      </c>
      <c r="J40" s="38">
        <v>0.02</v>
      </c>
      <c r="K40" s="22"/>
      <c r="L40" s="22"/>
      <c r="M40" s="22"/>
      <c r="N40" s="22"/>
      <c r="O40" s="22"/>
      <c r="P40" s="22"/>
    </row>
    <row r="41" spans="1:16" ht="39" customHeight="1" x14ac:dyDescent="0.15">
      <c r="A41" s="22"/>
      <c r="B41" s="35"/>
      <c r="C41" s="1218" t="s">
        <v>580</v>
      </c>
      <c r="D41" s="1219"/>
      <c r="E41" s="1220"/>
      <c r="F41" s="36">
        <v>0.03</v>
      </c>
      <c r="G41" s="37">
        <v>0.02</v>
      </c>
      <c r="H41" s="37">
        <v>0.01</v>
      </c>
      <c r="I41" s="37">
        <v>0.01</v>
      </c>
      <c r="J41" s="38">
        <v>0.01</v>
      </c>
      <c r="K41" s="22"/>
      <c r="L41" s="22"/>
      <c r="M41" s="22"/>
      <c r="N41" s="22"/>
      <c r="O41" s="22"/>
      <c r="P41" s="22"/>
    </row>
    <row r="42" spans="1:16" ht="39" customHeight="1" x14ac:dyDescent="0.15">
      <c r="A42" s="22"/>
      <c r="B42" s="39"/>
      <c r="C42" s="1218" t="s">
        <v>581</v>
      </c>
      <c r="D42" s="1219"/>
      <c r="E42" s="1220"/>
      <c r="F42" s="36" t="s">
        <v>540</v>
      </c>
      <c r="G42" s="37" t="s">
        <v>540</v>
      </c>
      <c r="H42" s="37" t="s">
        <v>540</v>
      </c>
      <c r="I42" s="37" t="s">
        <v>540</v>
      </c>
      <c r="J42" s="38" t="s">
        <v>540</v>
      </c>
      <c r="K42" s="22"/>
      <c r="L42" s="22"/>
      <c r="M42" s="22"/>
      <c r="N42" s="22"/>
      <c r="O42" s="22"/>
      <c r="P42" s="22"/>
    </row>
    <row r="43" spans="1:16" ht="39" customHeight="1" thickBot="1" x14ac:dyDescent="0.2">
      <c r="A43" s="22"/>
      <c r="B43" s="40"/>
      <c r="C43" s="1221" t="s">
        <v>582</v>
      </c>
      <c r="D43" s="1222"/>
      <c r="E43" s="1223"/>
      <c r="F43" s="41">
        <v>0.08</v>
      </c>
      <c r="G43" s="42">
        <v>0.04</v>
      </c>
      <c r="H43" s="42">
        <v>0.06</v>
      </c>
      <c r="I43" s="42">
        <v>0.33</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1u5lulx988QqQUEmdPjkTrWXHavqyh/+nnuf5onCrb5mRqyLoIcKZ5W14vPg4fUjAlJ139Vk8cYZbHFitM17g==" saltValue="WD7lH7ObWFP1GWRbHsoE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11429</v>
      </c>
      <c r="L45" s="60">
        <v>11260</v>
      </c>
      <c r="M45" s="60">
        <v>10590</v>
      </c>
      <c r="N45" s="60">
        <v>10028</v>
      </c>
      <c r="O45" s="61">
        <v>9997</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540</v>
      </c>
      <c r="L46" s="64" t="s">
        <v>540</v>
      </c>
      <c r="M46" s="64" t="s">
        <v>540</v>
      </c>
      <c r="N46" s="64" t="s">
        <v>540</v>
      </c>
      <c r="O46" s="65" t="s">
        <v>540</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540</v>
      </c>
      <c r="L47" s="64" t="s">
        <v>540</v>
      </c>
      <c r="M47" s="64" t="s">
        <v>540</v>
      </c>
      <c r="N47" s="64" t="s">
        <v>540</v>
      </c>
      <c r="O47" s="65" t="s">
        <v>540</v>
      </c>
      <c r="P47" s="48"/>
      <c r="Q47" s="48"/>
      <c r="R47" s="48"/>
      <c r="S47" s="48"/>
      <c r="T47" s="48"/>
      <c r="U47" s="48"/>
    </row>
    <row r="48" spans="1:21" ht="30.75" customHeight="1" x14ac:dyDescent="0.15">
      <c r="A48" s="48"/>
      <c r="B48" s="1236"/>
      <c r="C48" s="1237"/>
      <c r="D48" s="62"/>
      <c r="E48" s="1228" t="s">
        <v>14</v>
      </c>
      <c r="F48" s="1228"/>
      <c r="G48" s="1228"/>
      <c r="H48" s="1228"/>
      <c r="I48" s="1228"/>
      <c r="J48" s="1229"/>
      <c r="K48" s="63">
        <v>4887</v>
      </c>
      <c r="L48" s="64">
        <v>4439</v>
      </c>
      <c r="M48" s="64">
        <v>5024</v>
      </c>
      <c r="N48" s="64">
        <v>4494</v>
      </c>
      <c r="O48" s="65">
        <v>4528</v>
      </c>
      <c r="P48" s="48"/>
      <c r="Q48" s="48"/>
      <c r="R48" s="48"/>
      <c r="S48" s="48"/>
      <c r="T48" s="48"/>
      <c r="U48" s="48"/>
    </row>
    <row r="49" spans="1:21" ht="30.75" customHeight="1" x14ac:dyDescent="0.15">
      <c r="A49" s="48"/>
      <c r="B49" s="1236"/>
      <c r="C49" s="1237"/>
      <c r="D49" s="62"/>
      <c r="E49" s="1228" t="s">
        <v>15</v>
      </c>
      <c r="F49" s="1228"/>
      <c r="G49" s="1228"/>
      <c r="H49" s="1228"/>
      <c r="I49" s="1228"/>
      <c r="J49" s="1229"/>
      <c r="K49" s="63">
        <v>436</v>
      </c>
      <c r="L49" s="64">
        <v>258</v>
      </c>
      <c r="M49" s="64">
        <v>310</v>
      </c>
      <c r="N49" s="64">
        <v>328</v>
      </c>
      <c r="O49" s="65">
        <v>329</v>
      </c>
      <c r="P49" s="48"/>
      <c r="Q49" s="48"/>
      <c r="R49" s="48"/>
      <c r="S49" s="48"/>
      <c r="T49" s="48"/>
      <c r="U49" s="48"/>
    </row>
    <row r="50" spans="1:21" ht="30.75" customHeight="1" x14ac:dyDescent="0.15">
      <c r="A50" s="48"/>
      <c r="B50" s="1236"/>
      <c r="C50" s="1237"/>
      <c r="D50" s="62"/>
      <c r="E50" s="1228" t="s">
        <v>16</v>
      </c>
      <c r="F50" s="1228"/>
      <c r="G50" s="1228"/>
      <c r="H50" s="1228"/>
      <c r="I50" s="1228"/>
      <c r="J50" s="1229"/>
      <c r="K50" s="63">
        <v>190</v>
      </c>
      <c r="L50" s="64">
        <v>183</v>
      </c>
      <c r="M50" s="64">
        <v>110</v>
      </c>
      <c r="N50" s="64">
        <v>73</v>
      </c>
      <c r="O50" s="65">
        <v>56</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11243</v>
      </c>
      <c r="L52" s="64">
        <v>11467</v>
      </c>
      <c r="M52" s="64">
        <v>11200</v>
      </c>
      <c r="N52" s="64">
        <v>10255</v>
      </c>
      <c r="O52" s="65">
        <v>10451</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5699</v>
      </c>
      <c r="L53" s="69">
        <v>4673</v>
      </c>
      <c r="M53" s="69">
        <v>4834</v>
      </c>
      <c r="N53" s="69">
        <v>4668</v>
      </c>
      <c r="O53" s="70">
        <v>4459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qOATxWL++3fWiyL6CSUvPOSrVl2nQyOVO/Pvl4/46tRCBUZ4lhekWI4fsVefTxGGtHNN/O4VUWv821YxEUkHQ==" saltValue="INVjKRG3QXM4yoOGRS8kr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567</v>
      </c>
      <c r="J40" s="79" t="s">
        <v>568</v>
      </c>
      <c r="K40" s="79" t="s">
        <v>569</v>
      </c>
      <c r="L40" s="79" t="s">
        <v>570</v>
      </c>
      <c r="M40" s="80" t="s">
        <v>571</v>
      </c>
    </row>
    <row r="41" spans="2:13" ht="27.75" customHeight="1" x14ac:dyDescent="0.15">
      <c r="B41" s="1254" t="s">
        <v>23</v>
      </c>
      <c r="C41" s="1255"/>
      <c r="D41" s="81"/>
      <c r="E41" s="1256" t="s">
        <v>24</v>
      </c>
      <c r="F41" s="1256"/>
      <c r="G41" s="1256"/>
      <c r="H41" s="1257"/>
      <c r="I41" s="82">
        <v>101100</v>
      </c>
      <c r="J41" s="83">
        <v>97409</v>
      </c>
      <c r="K41" s="83">
        <v>96377</v>
      </c>
      <c r="L41" s="83">
        <v>96779</v>
      </c>
      <c r="M41" s="84">
        <v>101278</v>
      </c>
    </row>
    <row r="42" spans="2:13" ht="27.75" customHeight="1" x14ac:dyDescent="0.15">
      <c r="B42" s="1244"/>
      <c r="C42" s="1245"/>
      <c r="D42" s="85"/>
      <c r="E42" s="1248" t="s">
        <v>25</v>
      </c>
      <c r="F42" s="1248"/>
      <c r="G42" s="1248"/>
      <c r="H42" s="1249"/>
      <c r="I42" s="86">
        <v>822</v>
      </c>
      <c r="J42" s="87">
        <v>697</v>
      </c>
      <c r="K42" s="87">
        <v>670</v>
      </c>
      <c r="L42" s="87">
        <v>774</v>
      </c>
      <c r="M42" s="88">
        <v>719</v>
      </c>
    </row>
    <row r="43" spans="2:13" ht="27.75" customHeight="1" x14ac:dyDescent="0.15">
      <c r="B43" s="1244"/>
      <c r="C43" s="1245"/>
      <c r="D43" s="85"/>
      <c r="E43" s="1248" t="s">
        <v>26</v>
      </c>
      <c r="F43" s="1248"/>
      <c r="G43" s="1248"/>
      <c r="H43" s="1249"/>
      <c r="I43" s="86">
        <v>61823</v>
      </c>
      <c r="J43" s="87">
        <v>57594</v>
      </c>
      <c r="K43" s="87">
        <v>57616</v>
      </c>
      <c r="L43" s="87">
        <v>54205</v>
      </c>
      <c r="M43" s="88">
        <v>51133</v>
      </c>
    </row>
    <row r="44" spans="2:13" ht="27.75" customHeight="1" x14ac:dyDescent="0.15">
      <c r="B44" s="1244"/>
      <c r="C44" s="1245"/>
      <c r="D44" s="85"/>
      <c r="E44" s="1248" t="s">
        <v>27</v>
      </c>
      <c r="F44" s="1248"/>
      <c r="G44" s="1248"/>
      <c r="H44" s="1249"/>
      <c r="I44" s="86">
        <v>1886</v>
      </c>
      <c r="J44" s="87">
        <v>1933</v>
      </c>
      <c r="K44" s="87">
        <v>2024</v>
      </c>
      <c r="L44" s="87">
        <v>1948</v>
      </c>
      <c r="M44" s="88">
        <v>1891</v>
      </c>
    </row>
    <row r="45" spans="2:13" ht="27.75" customHeight="1" x14ac:dyDescent="0.15">
      <c r="B45" s="1244"/>
      <c r="C45" s="1245"/>
      <c r="D45" s="85"/>
      <c r="E45" s="1248" t="s">
        <v>28</v>
      </c>
      <c r="F45" s="1248"/>
      <c r="G45" s="1248"/>
      <c r="H45" s="1249"/>
      <c r="I45" s="86">
        <v>11285</v>
      </c>
      <c r="J45" s="87">
        <v>10808</v>
      </c>
      <c r="K45" s="87">
        <v>10112</v>
      </c>
      <c r="L45" s="87">
        <v>9995</v>
      </c>
      <c r="M45" s="88">
        <v>9931</v>
      </c>
    </row>
    <row r="46" spans="2:13" ht="27.75" customHeight="1" x14ac:dyDescent="0.15">
      <c r="B46" s="1244"/>
      <c r="C46" s="1245"/>
      <c r="D46" s="89"/>
      <c r="E46" s="1248" t="s">
        <v>29</v>
      </c>
      <c r="F46" s="1248"/>
      <c r="G46" s="1248"/>
      <c r="H46" s="1249"/>
      <c r="I46" s="86">
        <v>866</v>
      </c>
      <c r="J46" s="87">
        <v>1700</v>
      </c>
      <c r="K46" s="87">
        <v>1730</v>
      </c>
      <c r="L46" s="87">
        <v>2220</v>
      </c>
      <c r="M46" s="88">
        <v>1915</v>
      </c>
    </row>
    <row r="47" spans="2:13" ht="27.75" customHeight="1" x14ac:dyDescent="0.15">
      <c r="B47" s="1244"/>
      <c r="C47" s="1245"/>
      <c r="D47" s="90"/>
      <c r="E47" s="1258" t="s">
        <v>30</v>
      </c>
      <c r="F47" s="1259"/>
      <c r="G47" s="1259"/>
      <c r="H47" s="1260"/>
      <c r="I47" s="86" t="s">
        <v>540</v>
      </c>
      <c r="J47" s="87" t="s">
        <v>540</v>
      </c>
      <c r="K47" s="87" t="s">
        <v>540</v>
      </c>
      <c r="L47" s="87" t="s">
        <v>540</v>
      </c>
      <c r="M47" s="88" t="s">
        <v>540</v>
      </c>
    </row>
    <row r="48" spans="2:13" ht="27.75" customHeight="1" x14ac:dyDescent="0.15">
      <c r="B48" s="1244"/>
      <c r="C48" s="1245"/>
      <c r="D48" s="85"/>
      <c r="E48" s="1248" t="s">
        <v>31</v>
      </c>
      <c r="F48" s="1248"/>
      <c r="G48" s="1248"/>
      <c r="H48" s="1249"/>
      <c r="I48" s="86" t="s">
        <v>540</v>
      </c>
      <c r="J48" s="87" t="s">
        <v>540</v>
      </c>
      <c r="K48" s="87" t="s">
        <v>540</v>
      </c>
      <c r="L48" s="87" t="s">
        <v>540</v>
      </c>
      <c r="M48" s="88" t="s">
        <v>540</v>
      </c>
    </row>
    <row r="49" spans="2:13" ht="27.75" customHeight="1" x14ac:dyDescent="0.15">
      <c r="B49" s="1246"/>
      <c r="C49" s="1247"/>
      <c r="D49" s="85"/>
      <c r="E49" s="1248" t="s">
        <v>32</v>
      </c>
      <c r="F49" s="1248"/>
      <c r="G49" s="1248"/>
      <c r="H49" s="1249"/>
      <c r="I49" s="86" t="s">
        <v>540</v>
      </c>
      <c r="J49" s="87" t="s">
        <v>540</v>
      </c>
      <c r="K49" s="87" t="s">
        <v>540</v>
      </c>
      <c r="L49" s="87" t="s">
        <v>540</v>
      </c>
      <c r="M49" s="88" t="s">
        <v>540</v>
      </c>
    </row>
    <row r="50" spans="2:13" ht="27.75" customHeight="1" x14ac:dyDescent="0.15">
      <c r="B50" s="1242" t="s">
        <v>33</v>
      </c>
      <c r="C50" s="1243"/>
      <c r="D50" s="91"/>
      <c r="E50" s="1248" t="s">
        <v>34</v>
      </c>
      <c r="F50" s="1248"/>
      <c r="G50" s="1248"/>
      <c r="H50" s="1249"/>
      <c r="I50" s="86">
        <v>9805</v>
      </c>
      <c r="J50" s="87">
        <v>11669</v>
      </c>
      <c r="K50" s="87">
        <v>13594</v>
      </c>
      <c r="L50" s="87">
        <v>13730</v>
      </c>
      <c r="M50" s="88">
        <v>12903</v>
      </c>
    </row>
    <row r="51" spans="2:13" ht="27.75" customHeight="1" x14ac:dyDescent="0.15">
      <c r="B51" s="1244"/>
      <c r="C51" s="1245"/>
      <c r="D51" s="85"/>
      <c r="E51" s="1248" t="s">
        <v>35</v>
      </c>
      <c r="F51" s="1248"/>
      <c r="G51" s="1248"/>
      <c r="H51" s="1249"/>
      <c r="I51" s="86">
        <v>14100</v>
      </c>
      <c r="J51" s="87">
        <v>13180</v>
      </c>
      <c r="K51" s="87">
        <v>14489</v>
      </c>
      <c r="L51" s="87">
        <v>15205</v>
      </c>
      <c r="M51" s="88">
        <v>17501</v>
      </c>
    </row>
    <row r="52" spans="2:13" ht="27.75" customHeight="1" x14ac:dyDescent="0.15">
      <c r="B52" s="1246"/>
      <c r="C52" s="1247"/>
      <c r="D52" s="85"/>
      <c r="E52" s="1248" t="s">
        <v>36</v>
      </c>
      <c r="F52" s="1248"/>
      <c r="G52" s="1248"/>
      <c r="H52" s="1249"/>
      <c r="I52" s="86">
        <v>111720</v>
      </c>
      <c r="J52" s="87">
        <v>109205</v>
      </c>
      <c r="K52" s="87">
        <v>107853</v>
      </c>
      <c r="L52" s="87">
        <v>107237</v>
      </c>
      <c r="M52" s="88">
        <v>108287</v>
      </c>
    </row>
    <row r="53" spans="2:13" ht="27.75" customHeight="1" thickBot="1" x14ac:dyDescent="0.2">
      <c r="B53" s="1250" t="s">
        <v>37</v>
      </c>
      <c r="C53" s="1251"/>
      <c r="D53" s="92"/>
      <c r="E53" s="1252" t="s">
        <v>38</v>
      </c>
      <c r="F53" s="1252"/>
      <c r="G53" s="1252"/>
      <c r="H53" s="1253"/>
      <c r="I53" s="93">
        <v>42157</v>
      </c>
      <c r="J53" s="94">
        <v>36087</v>
      </c>
      <c r="K53" s="94">
        <v>32592</v>
      </c>
      <c r="L53" s="94">
        <v>29749</v>
      </c>
      <c r="M53" s="95">
        <v>28178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BrIfZcFOXMCt8wbYfTovMKdVJS4sV4Z6JUgFfktaUGvcWlkq3/PwNyEZlAhJV4KAPZco+V53qhTThB4z2CkoQ==" saltValue="15cQfnWe9q+9HxdD6YJW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569</v>
      </c>
      <c r="G54" s="104" t="s">
        <v>570</v>
      </c>
      <c r="H54" s="105" t="s">
        <v>571</v>
      </c>
    </row>
    <row r="55" spans="2:8" ht="52.5" customHeight="1" x14ac:dyDescent="0.15">
      <c r="B55" s="106"/>
      <c r="C55" s="1269" t="s">
        <v>41</v>
      </c>
      <c r="D55" s="1269"/>
      <c r="E55" s="1270"/>
      <c r="F55" s="107">
        <v>3285</v>
      </c>
      <c r="G55" s="107">
        <v>3432</v>
      </c>
      <c r="H55" s="108">
        <v>3411</v>
      </c>
    </row>
    <row r="56" spans="2:8" ht="52.5" customHeight="1" x14ac:dyDescent="0.15">
      <c r="B56" s="109"/>
      <c r="C56" s="1271" t="s">
        <v>42</v>
      </c>
      <c r="D56" s="1271"/>
      <c r="E56" s="1272"/>
      <c r="F56" s="110">
        <v>982</v>
      </c>
      <c r="G56" s="110">
        <v>991</v>
      </c>
      <c r="H56" s="111">
        <v>999</v>
      </c>
    </row>
    <row r="57" spans="2:8" ht="53.25" customHeight="1" x14ac:dyDescent="0.15">
      <c r="B57" s="109"/>
      <c r="C57" s="1273" t="s">
        <v>43</v>
      </c>
      <c r="D57" s="1273"/>
      <c r="E57" s="1274"/>
      <c r="F57" s="112">
        <v>11432</v>
      </c>
      <c r="G57" s="112">
        <v>11021</v>
      </c>
      <c r="H57" s="113">
        <v>9067</v>
      </c>
    </row>
    <row r="58" spans="2:8" ht="45.75" customHeight="1" x14ac:dyDescent="0.15">
      <c r="B58" s="114"/>
      <c r="C58" s="1261" t="s">
        <v>583</v>
      </c>
      <c r="D58" s="1262"/>
      <c r="E58" s="1263"/>
      <c r="F58" s="115">
        <v>4561</v>
      </c>
      <c r="G58" s="115">
        <v>4277</v>
      </c>
      <c r="H58" s="116">
        <v>3817</v>
      </c>
    </row>
    <row r="59" spans="2:8" ht="45.75" customHeight="1" x14ac:dyDescent="0.15">
      <c r="B59" s="114"/>
      <c r="C59" s="1261" t="s">
        <v>584</v>
      </c>
      <c r="D59" s="1262"/>
      <c r="E59" s="1263"/>
      <c r="F59" s="115">
        <v>4016</v>
      </c>
      <c r="G59" s="115">
        <v>3885</v>
      </c>
      <c r="H59" s="116">
        <v>2886</v>
      </c>
    </row>
    <row r="60" spans="2:8" ht="45.75" customHeight="1" x14ac:dyDescent="0.15">
      <c r="B60" s="114"/>
      <c r="C60" s="1261" t="s">
        <v>585</v>
      </c>
      <c r="D60" s="1262"/>
      <c r="E60" s="1263"/>
      <c r="F60" s="115">
        <v>1001</v>
      </c>
      <c r="G60" s="115">
        <v>984</v>
      </c>
      <c r="H60" s="116">
        <v>645</v>
      </c>
    </row>
    <row r="61" spans="2:8" ht="45.75" customHeight="1" x14ac:dyDescent="0.15">
      <c r="B61" s="114"/>
      <c r="C61" s="1261" t="s">
        <v>586</v>
      </c>
      <c r="D61" s="1262"/>
      <c r="E61" s="1263"/>
      <c r="F61" s="115">
        <v>331</v>
      </c>
      <c r="G61" s="115">
        <v>331</v>
      </c>
      <c r="H61" s="116">
        <v>331</v>
      </c>
    </row>
    <row r="62" spans="2:8" ht="45.75" customHeight="1" thickBot="1" x14ac:dyDescent="0.2">
      <c r="B62" s="117"/>
      <c r="C62" s="1264" t="s">
        <v>587</v>
      </c>
      <c r="D62" s="1265"/>
      <c r="E62" s="1266"/>
      <c r="F62" s="118">
        <v>50</v>
      </c>
      <c r="G62" s="118">
        <v>289</v>
      </c>
      <c r="H62" s="119">
        <v>293</v>
      </c>
    </row>
    <row r="63" spans="2:8" ht="52.5" customHeight="1" thickBot="1" x14ac:dyDescent="0.2">
      <c r="B63" s="120"/>
      <c r="C63" s="1267" t="s">
        <v>44</v>
      </c>
      <c r="D63" s="1267"/>
      <c r="E63" s="1268"/>
      <c r="F63" s="121">
        <v>15700</v>
      </c>
      <c r="G63" s="121">
        <v>15443</v>
      </c>
      <c r="H63" s="122">
        <v>13478</v>
      </c>
    </row>
    <row r="64" spans="2:8" ht="15" customHeight="1" x14ac:dyDescent="0.15"/>
    <row r="65" ht="0" hidden="1" customHeight="1" x14ac:dyDescent="0.15"/>
    <row r="66" ht="0" hidden="1" customHeight="1" x14ac:dyDescent="0.15"/>
  </sheetData>
  <sheetProtection algorithmName="SHA-512" hashValue="v+60l7IJDWZCl0g2FUvXfLbGvXWbNktB458wWMbynyPHIALjSVeQGNFTMUo8EAc2lYvQowJIvHtC7dRF45M8ug==" saltValue="J4CDKsNvCVHPpsYdc4fS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623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623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624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625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635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626</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567</v>
      </c>
      <c r="BQ50" s="1281"/>
      <c r="BR50" s="1281"/>
      <c r="BS50" s="1281"/>
      <c r="BT50" s="1281"/>
      <c r="BU50" s="1281"/>
      <c r="BV50" s="1281"/>
      <c r="BW50" s="1281"/>
      <c r="BX50" s="1281" t="s">
        <v>568</v>
      </c>
      <c r="BY50" s="1281"/>
      <c r="BZ50" s="1281"/>
      <c r="CA50" s="1281"/>
      <c r="CB50" s="1281"/>
      <c r="CC50" s="1281"/>
      <c r="CD50" s="1281"/>
      <c r="CE50" s="1281"/>
      <c r="CF50" s="1281" t="s">
        <v>569</v>
      </c>
      <c r="CG50" s="1281"/>
      <c r="CH50" s="1281"/>
      <c r="CI50" s="1281"/>
      <c r="CJ50" s="1281"/>
      <c r="CK50" s="1281"/>
      <c r="CL50" s="1281"/>
      <c r="CM50" s="1281"/>
      <c r="CN50" s="1281" t="s">
        <v>570</v>
      </c>
      <c r="CO50" s="1281"/>
      <c r="CP50" s="1281"/>
      <c r="CQ50" s="1281"/>
      <c r="CR50" s="1281"/>
      <c r="CS50" s="1281"/>
      <c r="CT50" s="1281"/>
      <c r="CU50" s="1281"/>
      <c r="CV50" s="1281" t="s">
        <v>571</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627</v>
      </c>
      <c r="AO51" s="1280"/>
      <c r="AP51" s="1280"/>
      <c r="AQ51" s="1280"/>
      <c r="AR51" s="1280"/>
      <c r="AS51" s="1280"/>
      <c r="AT51" s="1280"/>
      <c r="AU51" s="1280"/>
      <c r="AV51" s="1280"/>
      <c r="AW51" s="1280"/>
      <c r="AX51" s="1280"/>
      <c r="AY51" s="1280"/>
      <c r="AZ51" s="1280"/>
      <c r="BA51" s="1280"/>
      <c r="BB51" s="1280" t="s">
        <v>628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78.400000000000006</v>
      </c>
      <c r="CG51" s="1277"/>
      <c r="CH51" s="1277"/>
      <c r="CI51" s="1277"/>
      <c r="CJ51" s="1277"/>
      <c r="CK51" s="1277"/>
      <c r="CL51" s="1277"/>
      <c r="CM51" s="1277"/>
      <c r="CN51" s="1277">
        <v>72.099999999999994</v>
      </c>
      <c r="CO51" s="1277"/>
      <c r="CP51" s="1277"/>
      <c r="CQ51" s="1277"/>
      <c r="CR51" s="1277"/>
      <c r="CS51" s="1277"/>
      <c r="CT51" s="1277"/>
      <c r="CU51" s="1277"/>
      <c r="CV51" s="1277">
        <v>68.7</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629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48.6</v>
      </c>
      <c r="CG53" s="1277"/>
      <c r="CH53" s="1277"/>
      <c r="CI53" s="1277"/>
      <c r="CJ53" s="1277"/>
      <c r="CK53" s="1277"/>
      <c r="CL53" s="1277"/>
      <c r="CM53" s="1277"/>
      <c r="CN53" s="1277">
        <v>50.1</v>
      </c>
      <c r="CO53" s="1277"/>
      <c r="CP53" s="1277"/>
      <c r="CQ53" s="1277"/>
      <c r="CR53" s="1277"/>
      <c r="CS53" s="1277"/>
      <c r="CT53" s="1277"/>
      <c r="CU53" s="1277"/>
      <c r="CV53" s="1277">
        <v>51.3</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630</v>
      </c>
      <c r="AO55" s="1281"/>
      <c r="AP55" s="1281"/>
      <c r="AQ55" s="1281"/>
      <c r="AR55" s="1281"/>
      <c r="AS55" s="1281"/>
      <c r="AT55" s="1281"/>
      <c r="AU55" s="1281"/>
      <c r="AV55" s="1281"/>
      <c r="AW55" s="1281"/>
      <c r="AX55" s="1281"/>
      <c r="AY55" s="1281"/>
      <c r="AZ55" s="1281"/>
      <c r="BA55" s="1281"/>
      <c r="BB55" s="1280" t="s">
        <v>628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37.4</v>
      </c>
      <c r="CG55" s="1277"/>
      <c r="CH55" s="1277"/>
      <c r="CI55" s="1277"/>
      <c r="CJ55" s="1277"/>
      <c r="CK55" s="1277"/>
      <c r="CL55" s="1277"/>
      <c r="CM55" s="1277"/>
      <c r="CN55" s="1277">
        <v>31</v>
      </c>
      <c r="CO55" s="1277"/>
      <c r="CP55" s="1277"/>
      <c r="CQ55" s="1277"/>
      <c r="CR55" s="1277"/>
      <c r="CS55" s="1277"/>
      <c r="CT55" s="1277"/>
      <c r="CU55" s="1277"/>
      <c r="CV55" s="1277">
        <v>30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629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54.4</v>
      </c>
      <c r="CG57" s="1277"/>
      <c r="CH57" s="1277"/>
      <c r="CI57" s="1277"/>
      <c r="CJ57" s="1277"/>
      <c r="CK57" s="1277"/>
      <c r="CL57" s="1277"/>
      <c r="CM57" s="1277"/>
      <c r="CN57" s="1277">
        <v>57.4</v>
      </c>
      <c r="CO57" s="1277"/>
      <c r="CP57" s="1277"/>
      <c r="CQ57" s="1277"/>
      <c r="CR57" s="1277"/>
      <c r="CS57" s="1277"/>
      <c r="CT57" s="1277"/>
      <c r="CU57" s="1277"/>
      <c r="CV57" s="1277">
        <v>59.4</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631</v>
      </c>
    </row>
    <row r="64" spans="1:109" x14ac:dyDescent="0.15">
      <c r="B64" s="374"/>
      <c r="G64" s="381"/>
      <c r="I64" s="394"/>
      <c r="J64" s="394"/>
      <c r="K64" s="394"/>
      <c r="L64" s="394"/>
      <c r="M64" s="394"/>
      <c r="N64" s="395"/>
      <c r="AM64" s="381"/>
      <c r="AN64" s="381" t="s">
        <v>625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636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626</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567</v>
      </c>
      <c r="BQ72" s="1281"/>
      <c r="BR72" s="1281"/>
      <c r="BS72" s="1281"/>
      <c r="BT72" s="1281"/>
      <c r="BU72" s="1281"/>
      <c r="BV72" s="1281"/>
      <c r="BW72" s="1281"/>
      <c r="BX72" s="1281" t="s">
        <v>568</v>
      </c>
      <c r="BY72" s="1281"/>
      <c r="BZ72" s="1281"/>
      <c r="CA72" s="1281"/>
      <c r="CB72" s="1281"/>
      <c r="CC72" s="1281"/>
      <c r="CD72" s="1281"/>
      <c r="CE72" s="1281"/>
      <c r="CF72" s="1281" t="s">
        <v>569</v>
      </c>
      <c r="CG72" s="1281"/>
      <c r="CH72" s="1281"/>
      <c r="CI72" s="1281"/>
      <c r="CJ72" s="1281"/>
      <c r="CK72" s="1281"/>
      <c r="CL72" s="1281"/>
      <c r="CM72" s="1281"/>
      <c r="CN72" s="1281" t="s">
        <v>570</v>
      </c>
      <c r="CO72" s="1281"/>
      <c r="CP72" s="1281"/>
      <c r="CQ72" s="1281"/>
      <c r="CR72" s="1281"/>
      <c r="CS72" s="1281"/>
      <c r="CT72" s="1281"/>
      <c r="CU72" s="1281"/>
      <c r="CV72" s="1281" t="s">
        <v>571</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627</v>
      </c>
      <c r="AO73" s="1280"/>
      <c r="AP73" s="1280"/>
      <c r="AQ73" s="1280"/>
      <c r="AR73" s="1280"/>
      <c r="AS73" s="1280"/>
      <c r="AT73" s="1280"/>
      <c r="AU73" s="1280"/>
      <c r="AV73" s="1280"/>
      <c r="AW73" s="1280"/>
      <c r="AX73" s="1280"/>
      <c r="AY73" s="1280"/>
      <c r="AZ73" s="1280"/>
      <c r="BA73" s="1280"/>
      <c r="BB73" s="1280" t="s">
        <v>628</v>
      </c>
      <c r="BC73" s="1280"/>
      <c r="BD73" s="1280"/>
      <c r="BE73" s="1280"/>
      <c r="BF73" s="1280"/>
      <c r="BG73" s="1280"/>
      <c r="BH73" s="1280"/>
      <c r="BI73" s="1280"/>
      <c r="BJ73" s="1280"/>
      <c r="BK73" s="1280"/>
      <c r="BL73" s="1280"/>
      <c r="BM73" s="1280"/>
      <c r="BN73" s="1280"/>
      <c r="BO73" s="1280"/>
      <c r="BP73" s="1277">
        <v>99.7</v>
      </c>
      <c r="BQ73" s="1277"/>
      <c r="BR73" s="1277"/>
      <c r="BS73" s="1277"/>
      <c r="BT73" s="1277"/>
      <c r="BU73" s="1277"/>
      <c r="BV73" s="1277"/>
      <c r="BW73" s="1277"/>
      <c r="BX73" s="1277">
        <v>87.3</v>
      </c>
      <c r="BY73" s="1277"/>
      <c r="BZ73" s="1277"/>
      <c r="CA73" s="1277"/>
      <c r="CB73" s="1277"/>
      <c r="CC73" s="1277"/>
      <c r="CD73" s="1277"/>
      <c r="CE73" s="1277"/>
      <c r="CF73" s="1277">
        <v>78.400000000000006</v>
      </c>
      <c r="CG73" s="1277"/>
      <c r="CH73" s="1277"/>
      <c r="CI73" s="1277"/>
      <c r="CJ73" s="1277"/>
      <c r="CK73" s="1277"/>
      <c r="CL73" s="1277"/>
      <c r="CM73" s="1277"/>
      <c r="CN73" s="1277">
        <v>72.099999999999994</v>
      </c>
      <c r="CO73" s="1277"/>
      <c r="CP73" s="1277"/>
      <c r="CQ73" s="1277"/>
      <c r="CR73" s="1277"/>
      <c r="CS73" s="1277"/>
      <c r="CT73" s="1277"/>
      <c r="CU73" s="1277"/>
      <c r="CV73" s="1277">
        <v>68.7</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632</v>
      </c>
      <c r="BC75" s="1280"/>
      <c r="BD75" s="1280"/>
      <c r="BE75" s="1280"/>
      <c r="BF75" s="1280"/>
      <c r="BG75" s="1280"/>
      <c r="BH75" s="1280"/>
      <c r="BI75" s="1280"/>
      <c r="BJ75" s="1280"/>
      <c r="BK75" s="1280"/>
      <c r="BL75" s="1280"/>
      <c r="BM75" s="1280"/>
      <c r="BN75" s="1280"/>
      <c r="BO75" s="1280"/>
      <c r="BP75" s="1277">
        <v>14.3</v>
      </c>
      <c r="BQ75" s="1277"/>
      <c r="BR75" s="1277"/>
      <c r="BS75" s="1277"/>
      <c r="BT75" s="1277"/>
      <c r="BU75" s="1277"/>
      <c r="BV75" s="1277"/>
      <c r="BW75" s="1277"/>
      <c r="BX75" s="1277">
        <v>12.9</v>
      </c>
      <c r="BY75" s="1277"/>
      <c r="BZ75" s="1277"/>
      <c r="CA75" s="1277"/>
      <c r="CB75" s="1277"/>
      <c r="CC75" s="1277"/>
      <c r="CD75" s="1277"/>
      <c r="CE75" s="1277"/>
      <c r="CF75" s="1277">
        <v>12.1</v>
      </c>
      <c r="CG75" s="1277"/>
      <c r="CH75" s="1277"/>
      <c r="CI75" s="1277"/>
      <c r="CJ75" s="1277"/>
      <c r="CK75" s="1277"/>
      <c r="CL75" s="1277"/>
      <c r="CM75" s="1277"/>
      <c r="CN75" s="1277">
        <v>11.4</v>
      </c>
      <c r="CO75" s="1277"/>
      <c r="CP75" s="1277"/>
      <c r="CQ75" s="1277"/>
      <c r="CR75" s="1277"/>
      <c r="CS75" s="1277"/>
      <c r="CT75" s="1277"/>
      <c r="CU75" s="1277"/>
      <c r="CV75" s="1277">
        <v>11.2</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630</v>
      </c>
      <c r="AO77" s="1281"/>
      <c r="AP77" s="1281"/>
      <c r="AQ77" s="1281"/>
      <c r="AR77" s="1281"/>
      <c r="AS77" s="1281"/>
      <c r="AT77" s="1281"/>
      <c r="AU77" s="1281"/>
      <c r="AV77" s="1281"/>
      <c r="AW77" s="1281"/>
      <c r="AX77" s="1281"/>
      <c r="AY77" s="1281"/>
      <c r="AZ77" s="1281"/>
      <c r="BA77" s="1281"/>
      <c r="BB77" s="1280" t="s">
        <v>628</v>
      </c>
      <c r="BC77" s="1280"/>
      <c r="BD77" s="1280"/>
      <c r="BE77" s="1280"/>
      <c r="BF77" s="1280"/>
      <c r="BG77" s="1280"/>
      <c r="BH77" s="1280"/>
      <c r="BI77" s="1280"/>
      <c r="BJ77" s="1280"/>
      <c r="BK77" s="1280"/>
      <c r="BL77" s="1280"/>
      <c r="BM77" s="1280"/>
      <c r="BN77" s="1280"/>
      <c r="BO77" s="1280"/>
      <c r="BP77" s="1277">
        <v>49.8</v>
      </c>
      <c r="BQ77" s="1277"/>
      <c r="BR77" s="1277"/>
      <c r="BS77" s="1277"/>
      <c r="BT77" s="1277"/>
      <c r="BU77" s="1277"/>
      <c r="BV77" s="1277"/>
      <c r="BW77" s="1277"/>
      <c r="BX77" s="1277">
        <v>45.1</v>
      </c>
      <c r="BY77" s="1277"/>
      <c r="BZ77" s="1277"/>
      <c r="CA77" s="1277"/>
      <c r="CB77" s="1277"/>
      <c r="CC77" s="1277"/>
      <c r="CD77" s="1277"/>
      <c r="CE77" s="1277"/>
      <c r="CF77" s="1277">
        <v>37.4</v>
      </c>
      <c r="CG77" s="1277"/>
      <c r="CH77" s="1277"/>
      <c r="CI77" s="1277"/>
      <c r="CJ77" s="1277"/>
      <c r="CK77" s="1277"/>
      <c r="CL77" s="1277"/>
      <c r="CM77" s="1277"/>
      <c r="CN77" s="1277">
        <v>31</v>
      </c>
      <c r="CO77" s="1277"/>
      <c r="CP77" s="1277"/>
      <c r="CQ77" s="1277"/>
      <c r="CR77" s="1277"/>
      <c r="CS77" s="1277"/>
      <c r="CT77" s="1277"/>
      <c r="CU77" s="1277"/>
      <c r="CV77" s="1277">
        <v>30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632</v>
      </c>
      <c r="BC79" s="1280"/>
      <c r="BD79" s="1280"/>
      <c r="BE79" s="1280"/>
      <c r="BF79" s="1280"/>
      <c r="BG79" s="1280"/>
      <c r="BH79" s="1280"/>
      <c r="BI79" s="1280"/>
      <c r="BJ79" s="1280"/>
      <c r="BK79" s="1280"/>
      <c r="BL79" s="1280"/>
      <c r="BM79" s="1280"/>
      <c r="BN79" s="1280"/>
      <c r="BO79" s="1280"/>
      <c r="BP79" s="1277">
        <v>7.7</v>
      </c>
      <c r="BQ79" s="1277"/>
      <c r="BR79" s="1277"/>
      <c r="BS79" s="1277"/>
      <c r="BT79" s="1277"/>
      <c r="BU79" s="1277"/>
      <c r="BV79" s="1277"/>
      <c r="BW79" s="1277"/>
      <c r="BX79" s="1277">
        <v>7.1</v>
      </c>
      <c r="BY79" s="1277"/>
      <c r="BZ79" s="1277"/>
      <c r="CA79" s="1277"/>
      <c r="CB79" s="1277"/>
      <c r="CC79" s="1277"/>
      <c r="CD79" s="1277"/>
      <c r="CE79" s="1277"/>
      <c r="CF79" s="1277">
        <v>6.3</v>
      </c>
      <c r="CG79" s="1277"/>
      <c r="CH79" s="1277"/>
      <c r="CI79" s="1277"/>
      <c r="CJ79" s="1277"/>
      <c r="CK79" s="1277"/>
      <c r="CL79" s="1277"/>
      <c r="CM79" s="1277"/>
      <c r="CN79" s="1277">
        <v>5.2</v>
      </c>
      <c r="CO79" s="1277"/>
      <c r="CP79" s="1277"/>
      <c r="CQ79" s="1277"/>
      <c r="CR79" s="1277"/>
      <c r="CS79" s="1277"/>
      <c r="CT79" s="1277"/>
      <c r="CU79" s="1277"/>
      <c r="CV79" s="1277">
        <v>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Qhj64c8uXr8ykWMy41N/Ykz1CeXQe5ZqSV3ocm+3976VLbziaCvIL6Ul5RBiY8hmP+007yijH9PDOTnYW2Ljg==" saltValue="F4Z5rU8slf2ve1qKnW1xv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HRfrswXLQJl+XwARcB7d7Gj/8wczD/4oATEe7oynfB1MXdjjh/0adkkVpM9M/YNbQl3MYcaR3Mb7tSXTqQfHA==" saltValue="CqDhQA0HQ7JFFmp2015Q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view="pageBreakPreview" zoomScale="55"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5NQPyPzEbKLOyMgmdJn7z2jVWI7kAoF3Pwx2QV2jzazjfPMq0CiQJBTukL9pfyLauQNT1f9B8ZLTyB1gMbQkQ==" saltValue="N0c6S78iRR8WAE1yGrvz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564</v>
      </c>
      <c r="G2" s="136"/>
      <c r="H2" s="137"/>
    </row>
    <row r="3" spans="1:8" x14ac:dyDescent="0.15">
      <c r="A3" s="133" t="s">
        <v>557</v>
      </c>
      <c r="B3" s="138"/>
      <c r="C3" s="139"/>
      <c r="D3" s="140">
        <v>56152</v>
      </c>
      <c r="E3" s="141"/>
      <c r="F3" s="142">
        <v>41235</v>
      </c>
      <c r="G3" s="143"/>
      <c r="H3" s="144"/>
    </row>
    <row r="4" spans="1:8" x14ac:dyDescent="0.15">
      <c r="A4" s="145"/>
      <c r="B4" s="146"/>
      <c r="C4" s="147"/>
      <c r="D4" s="148">
        <v>28764</v>
      </c>
      <c r="E4" s="149"/>
      <c r="F4" s="150">
        <v>22086</v>
      </c>
      <c r="G4" s="151"/>
      <c r="H4" s="152"/>
    </row>
    <row r="5" spans="1:8" x14ac:dyDescent="0.15">
      <c r="A5" s="133" t="s">
        <v>559</v>
      </c>
      <c r="B5" s="138"/>
      <c r="C5" s="139"/>
      <c r="D5" s="140">
        <v>37104</v>
      </c>
      <c r="E5" s="141"/>
      <c r="F5" s="142">
        <v>41862</v>
      </c>
      <c r="G5" s="143"/>
      <c r="H5" s="144"/>
    </row>
    <row r="6" spans="1:8" x14ac:dyDescent="0.15">
      <c r="A6" s="145"/>
      <c r="B6" s="146"/>
      <c r="C6" s="147"/>
      <c r="D6" s="148">
        <v>15383</v>
      </c>
      <c r="E6" s="149"/>
      <c r="F6" s="150">
        <v>23710</v>
      </c>
      <c r="G6" s="151"/>
      <c r="H6" s="152"/>
    </row>
    <row r="7" spans="1:8" x14ac:dyDescent="0.15">
      <c r="A7" s="133" t="s">
        <v>560</v>
      </c>
      <c r="B7" s="138"/>
      <c r="C7" s="139"/>
      <c r="D7" s="140">
        <v>41189</v>
      </c>
      <c r="E7" s="141"/>
      <c r="F7" s="142">
        <v>43554</v>
      </c>
      <c r="G7" s="143"/>
      <c r="H7" s="144"/>
    </row>
    <row r="8" spans="1:8" x14ac:dyDescent="0.15">
      <c r="A8" s="145"/>
      <c r="B8" s="146"/>
      <c r="C8" s="147"/>
      <c r="D8" s="148">
        <v>19018</v>
      </c>
      <c r="E8" s="149"/>
      <c r="F8" s="150">
        <v>24811</v>
      </c>
      <c r="G8" s="151"/>
      <c r="H8" s="152"/>
    </row>
    <row r="9" spans="1:8" x14ac:dyDescent="0.15">
      <c r="A9" s="133" t="s">
        <v>561</v>
      </c>
      <c r="B9" s="138"/>
      <c r="C9" s="139"/>
      <c r="D9" s="140">
        <v>48161</v>
      </c>
      <c r="E9" s="141"/>
      <c r="F9" s="142">
        <v>42581</v>
      </c>
      <c r="G9" s="143"/>
      <c r="H9" s="144"/>
    </row>
    <row r="10" spans="1:8" x14ac:dyDescent="0.15">
      <c r="A10" s="145"/>
      <c r="B10" s="146"/>
      <c r="C10" s="147"/>
      <c r="D10" s="148">
        <v>30087</v>
      </c>
      <c r="E10" s="149"/>
      <c r="F10" s="150">
        <v>24354</v>
      </c>
      <c r="G10" s="151"/>
      <c r="H10" s="152"/>
    </row>
    <row r="11" spans="1:8" x14ac:dyDescent="0.15">
      <c r="A11" s="133" t="s">
        <v>562</v>
      </c>
      <c r="B11" s="138"/>
      <c r="C11" s="139"/>
      <c r="D11" s="140">
        <v>71640</v>
      </c>
      <c r="E11" s="141"/>
      <c r="F11" s="142">
        <v>45426</v>
      </c>
      <c r="G11" s="143"/>
      <c r="H11" s="144"/>
    </row>
    <row r="12" spans="1:8" x14ac:dyDescent="0.15">
      <c r="A12" s="145"/>
      <c r="B12" s="146"/>
      <c r="C12" s="153"/>
      <c r="D12" s="148">
        <v>44637</v>
      </c>
      <c r="E12" s="149"/>
      <c r="F12" s="150">
        <v>24508</v>
      </c>
      <c r="G12" s="151"/>
      <c r="H12" s="152"/>
    </row>
    <row r="13" spans="1:8" x14ac:dyDescent="0.15">
      <c r="A13" s="133"/>
      <c r="B13" s="138"/>
      <c r="C13" s="154"/>
      <c r="D13" s="155">
        <v>50849</v>
      </c>
      <c r="E13" s="156"/>
      <c r="F13" s="157">
        <v>42932</v>
      </c>
      <c r="G13" s="158"/>
      <c r="H13" s="144"/>
    </row>
    <row r="14" spans="1:8" x14ac:dyDescent="0.15">
      <c r="A14" s="145"/>
      <c r="B14" s="146"/>
      <c r="C14" s="147"/>
      <c r="D14" s="148">
        <v>27578</v>
      </c>
      <c r="E14" s="149"/>
      <c r="F14" s="150">
        <v>23894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3.75</v>
      </c>
      <c r="C19" s="159">
        <f>ROUND(VALUE(SUBSTITUTE(実質収支比率等に係る経年分析!G$48,"▲","-")),2)</f>
        <v>2.99</v>
      </c>
      <c r="D19" s="159">
        <f>ROUND(VALUE(SUBSTITUTE(実質収支比率等に係る経年分析!H$48,"▲","-")),2)</f>
        <v>3.33</v>
      </c>
      <c r="E19" s="159">
        <f>ROUND(VALUE(SUBSTITUTE(実質収支比率等に係る経年分析!I$48,"▲","-")),2)</f>
        <v>2.48</v>
      </c>
      <c r="F19" s="159">
        <f>ROUND(VALUE(SUBSTITUTE(実質収支比率等に係る経年分析!J$48,"▲","-")),2)</f>
        <v>4.01</v>
      </c>
    </row>
    <row r="20" spans="1:11" x14ac:dyDescent="0.15">
      <c r="A20" s="159" t="s">
        <v>48</v>
      </c>
      <c r="B20" s="159">
        <f>ROUND(VALUE(SUBSTITUTE(実質収支比率等に係る経年分析!F$47,"▲","-")),2)</f>
        <v>3.39</v>
      </c>
      <c r="C20" s="159">
        <f>ROUND(VALUE(SUBSTITUTE(実質収支比率等に係る経年分析!G$47,"▲","-")),2)</f>
        <v>3.83</v>
      </c>
      <c r="D20" s="159">
        <f>ROUND(VALUE(SUBSTITUTE(実質収支比率等に係る経年分析!H$47,"▲","-")),2)</f>
        <v>6.35</v>
      </c>
      <c r="E20" s="159">
        <f>ROUND(VALUE(SUBSTITUTE(実質収支比率等に係る経年分析!I$47,"▲","-")),2)</f>
        <v>6.73</v>
      </c>
      <c r="F20" s="159">
        <f>ROUND(VALUE(SUBSTITUTE(実質収支比率等に係る経年分析!J$47,"▲","-")),2)</f>
        <v>6.79</v>
      </c>
    </row>
    <row r="21" spans="1:11" x14ac:dyDescent="0.15">
      <c r="A21" s="159" t="s">
        <v>49</v>
      </c>
      <c r="B21" s="159">
        <f>IF(ISNUMBER(VALUE(SUBSTITUTE(実質収支比率等に係る経年分析!F$49,"▲","-"))),ROUND(VALUE(SUBSTITUTE(実質収支比率等に係る経年分析!F$49,"▲","-")),2),NA())</f>
        <v>1.75</v>
      </c>
      <c r="C21" s="159">
        <f>IF(ISNUMBER(VALUE(SUBSTITUTE(実質収支比率等に係る経年分析!G$49,"▲","-"))),ROUND(VALUE(SUBSTITUTE(実質収支比率等に係る経年分析!G$49,"▲","-")),2),NA())</f>
        <v>1.17</v>
      </c>
      <c r="D21" s="159">
        <f>IF(ISNUMBER(VALUE(SUBSTITUTE(実質収支比率等に係る経年分析!H$49,"▲","-"))),ROUND(VALUE(SUBSTITUTE(実質収支比率等に係る経年分析!H$49,"▲","-")),2),NA())</f>
        <v>2.9</v>
      </c>
      <c r="E21" s="159">
        <f>IF(ISNUMBER(VALUE(SUBSTITUTE(実質収支比率等に係る経年分析!I$49,"▲","-"))),ROUND(VALUE(SUBSTITUTE(実質収支比率等に係る経年分析!I$49,"▲","-")),2),NA())</f>
        <v>-0.68</v>
      </c>
      <c r="F21" s="159">
        <f>IF(ISNUMBER(VALUE(SUBSTITUTE(実質収支比率等に係る経年分析!J$49,"▲","-"))),ROUND(VALUE(SUBSTITUTE(実質収支比率等に係る経年分析!J$49,"▲","-")),2),NA())</f>
        <v>1.62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0.05</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工業用水道事業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土地区画整理費</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国民健康保険費</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0.93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0.96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1.39</v>
      </c>
    </row>
    <row r="32" spans="1:11" x14ac:dyDescent="0.15">
      <c r="A32" s="160" t="str">
        <f>IF(連結実質赤字比率に係る赤字・黒字の構成分析!C$38="",NA(),連結実質赤字比率に係る赤字・黒字の構成分析!C$38)</f>
        <v>介護保険費</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1.1000000000000001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1.79</v>
      </c>
    </row>
    <row r="33" spans="1:16" x14ac:dyDescent="0.15">
      <c r="A33" s="160" t="str">
        <f>IF(連結実質赤字比率に係る赤字・黒字の構成分析!C$37="",NA(),連結実質赤字比率に係る赤字・黒字の構成分析!C$37)</f>
        <v>水道事業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3.27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3.31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3.45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3.21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3.64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2.97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3.99</v>
      </c>
    </row>
    <row r="35" spans="1:16" x14ac:dyDescent="0.15">
      <c r="A35" s="160" t="str">
        <f>IF(連結実質赤字比率に係る赤字・黒字の構成分析!C$35="",NA(),連結実質赤字比率に係る赤字・黒字の構成分析!C$35)</f>
        <v>下水道等事業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4.3600000000000003</v>
      </c>
    </row>
    <row r="36" spans="1:16" x14ac:dyDescent="0.15">
      <c r="A36" s="160" t="str">
        <f>IF(連結実質赤字比率に係る赤字・黒字の構成分析!C$34="",NA(),連結実質赤字比率に係る赤字・黒字の構成分析!C$34)</f>
        <v>病院事業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6.68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6.76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5.48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11243</v>
      </c>
      <c r="E42" s="161"/>
      <c r="F42" s="161"/>
      <c r="G42" s="161">
        <f>'実質公債費比率（分子）の構造'!L$52</f>
        <v>11467</v>
      </c>
      <c r="H42" s="161"/>
      <c r="I42" s="161"/>
      <c r="J42" s="161">
        <f>'実質公債費比率（分子）の構造'!M$52</f>
        <v>11200</v>
      </c>
      <c r="K42" s="161"/>
      <c r="L42" s="161"/>
      <c r="M42" s="161">
        <f>'実質公債費比率（分子）の構造'!N$52</f>
        <v>10255</v>
      </c>
      <c r="N42" s="161"/>
      <c r="O42" s="161"/>
      <c r="P42" s="161">
        <f>'実質公債費比率（分子）の構造'!O$52</f>
        <v>10451</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190</v>
      </c>
      <c r="C44" s="161"/>
      <c r="D44" s="161"/>
      <c r="E44" s="161">
        <f>'実質公債費比率（分子）の構造'!L$50</f>
        <v>183</v>
      </c>
      <c r="F44" s="161"/>
      <c r="G44" s="161"/>
      <c r="H44" s="161">
        <f>'実質公債費比率（分子）の構造'!M$50</f>
        <v>110</v>
      </c>
      <c r="I44" s="161"/>
      <c r="J44" s="161"/>
      <c r="K44" s="161">
        <f>'実質公債費比率（分子）の構造'!N$50</f>
        <v>73</v>
      </c>
      <c r="L44" s="161"/>
      <c r="M44" s="161"/>
      <c r="N44" s="161">
        <f>'実質公債費比率（分子）の構造'!O$50</f>
        <v>56</v>
      </c>
      <c r="O44" s="161"/>
      <c r="P44" s="161"/>
    </row>
    <row r="45" spans="1:16" x14ac:dyDescent="0.15">
      <c r="A45" s="161" t="s">
        <v>59</v>
      </c>
      <c r="B45" s="161">
        <f>'実質公債費比率（分子）の構造'!K$49</f>
        <v>436</v>
      </c>
      <c r="C45" s="161"/>
      <c r="D45" s="161"/>
      <c r="E45" s="161">
        <f>'実質公債費比率（分子）の構造'!L$49</f>
        <v>258</v>
      </c>
      <c r="F45" s="161"/>
      <c r="G45" s="161"/>
      <c r="H45" s="161">
        <f>'実質公債費比率（分子）の構造'!M$49</f>
        <v>310</v>
      </c>
      <c r="I45" s="161"/>
      <c r="J45" s="161"/>
      <c r="K45" s="161">
        <f>'実質公債費比率（分子）の構造'!N$49</f>
        <v>328</v>
      </c>
      <c r="L45" s="161"/>
      <c r="M45" s="161"/>
      <c r="N45" s="161">
        <f>'実質公債費比率（分子）の構造'!O$49</f>
        <v>329</v>
      </c>
      <c r="O45" s="161"/>
      <c r="P45" s="161"/>
    </row>
    <row r="46" spans="1:16" x14ac:dyDescent="0.15">
      <c r="A46" s="161" t="s">
        <v>60</v>
      </c>
      <c r="B46" s="161">
        <f>'実質公債費比率（分子）の構造'!K$48</f>
        <v>4887</v>
      </c>
      <c r="C46" s="161"/>
      <c r="D46" s="161"/>
      <c r="E46" s="161">
        <f>'実質公債費比率（分子）の構造'!L$48</f>
        <v>4439</v>
      </c>
      <c r="F46" s="161"/>
      <c r="G46" s="161"/>
      <c r="H46" s="161">
        <f>'実質公債費比率（分子）の構造'!M$48</f>
        <v>5024</v>
      </c>
      <c r="I46" s="161"/>
      <c r="J46" s="161"/>
      <c r="K46" s="161">
        <f>'実質公債費比率（分子）の構造'!N$48</f>
        <v>4494</v>
      </c>
      <c r="L46" s="161"/>
      <c r="M46" s="161"/>
      <c r="N46" s="161">
        <f>'実質公債費比率（分子）の構造'!O$48</f>
        <v>4528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11429</v>
      </c>
      <c r="C49" s="161"/>
      <c r="D49" s="161"/>
      <c r="E49" s="161">
        <f>'実質公債費比率（分子）の構造'!L$45</f>
        <v>11260</v>
      </c>
      <c r="F49" s="161"/>
      <c r="G49" s="161"/>
      <c r="H49" s="161">
        <f>'実質公債費比率（分子）の構造'!M$45</f>
        <v>10590</v>
      </c>
      <c r="I49" s="161"/>
      <c r="J49" s="161"/>
      <c r="K49" s="161">
        <f>'実質公債費比率（分子）の構造'!N$45</f>
        <v>10028</v>
      </c>
      <c r="L49" s="161"/>
      <c r="M49" s="161"/>
      <c r="N49" s="161">
        <f>'実質公債費比率（分子）の構造'!O$45</f>
        <v>9997</v>
      </c>
      <c r="O49" s="161"/>
      <c r="P49" s="161"/>
    </row>
    <row r="50" spans="1:16" x14ac:dyDescent="0.15">
      <c r="A50" s="161" t="s">
        <v>64</v>
      </c>
      <c r="B50" s="161" t="e">
        <f>NA()</f>
        <v>#N/A</v>
      </c>
      <c r="C50" s="161">
        <f>IF(ISNUMBER('実質公債費比率（分子）の構造'!K$53),'実質公債費比率（分子）の構造'!K$53,NA())</f>
        <v>5699</v>
      </c>
      <c r="D50" s="161" t="e">
        <f>NA()</f>
        <v>#N/A</v>
      </c>
      <c r="E50" s="161" t="e">
        <f>NA()</f>
        <v>#N/A</v>
      </c>
      <c r="F50" s="161">
        <f>IF(ISNUMBER('実質公債費比率（分子）の構造'!L$53),'実質公債費比率（分子）の構造'!L$53,NA())</f>
        <v>4673</v>
      </c>
      <c r="G50" s="161" t="e">
        <f>NA()</f>
        <v>#N/A</v>
      </c>
      <c r="H50" s="161" t="e">
        <f>NA()</f>
        <v>#N/A</v>
      </c>
      <c r="I50" s="161">
        <f>IF(ISNUMBER('実質公債費比率（分子）の構造'!M$53),'実質公債費比率（分子）の構造'!M$53,NA())</f>
        <v>4834</v>
      </c>
      <c r="J50" s="161" t="e">
        <f>NA()</f>
        <v>#N/A</v>
      </c>
      <c r="K50" s="161" t="e">
        <f>NA()</f>
        <v>#N/A</v>
      </c>
      <c r="L50" s="161">
        <f>IF(ISNUMBER('実質公債費比率（分子）の構造'!N$53),'実質公債費比率（分子）の構造'!N$53,NA())</f>
        <v>4668</v>
      </c>
      <c r="M50" s="161" t="e">
        <f>NA()</f>
        <v>#N/A</v>
      </c>
      <c r="N50" s="161" t="e">
        <f>NA()</f>
        <v>#N/A</v>
      </c>
      <c r="O50" s="161">
        <f>IF(ISNUMBER('実質公債費比率（分子）の構造'!O$53),'実質公債費比率（分子）の構造'!O$53,NA())</f>
        <v>4459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111720</v>
      </c>
      <c r="E56" s="160"/>
      <c r="F56" s="160"/>
      <c r="G56" s="160">
        <f>'将来負担比率（分子）の構造'!J$52</f>
        <v>109205</v>
      </c>
      <c r="H56" s="160"/>
      <c r="I56" s="160"/>
      <c r="J56" s="160">
        <f>'将来負担比率（分子）の構造'!K$52</f>
        <v>107853</v>
      </c>
      <c r="K56" s="160"/>
      <c r="L56" s="160"/>
      <c r="M56" s="160">
        <f>'将来負担比率（分子）の構造'!L$52</f>
        <v>107237</v>
      </c>
      <c r="N56" s="160"/>
      <c r="O56" s="160"/>
      <c r="P56" s="160">
        <f>'将来負担比率（分子）の構造'!M$52</f>
        <v>108287</v>
      </c>
    </row>
    <row r="57" spans="1:16" x14ac:dyDescent="0.15">
      <c r="A57" s="160" t="s">
        <v>35</v>
      </c>
      <c r="B57" s="160"/>
      <c r="C57" s="160"/>
      <c r="D57" s="160">
        <f>'将来負担比率（分子）の構造'!I$51</f>
        <v>14100</v>
      </c>
      <c r="E57" s="160"/>
      <c r="F57" s="160"/>
      <c r="G57" s="160">
        <f>'将来負担比率（分子）の構造'!J$51</f>
        <v>13180</v>
      </c>
      <c r="H57" s="160"/>
      <c r="I57" s="160"/>
      <c r="J57" s="160">
        <f>'将来負担比率（分子）の構造'!K$51</f>
        <v>14489</v>
      </c>
      <c r="K57" s="160"/>
      <c r="L57" s="160"/>
      <c r="M57" s="160">
        <f>'将来負担比率（分子）の構造'!L$51</f>
        <v>15205</v>
      </c>
      <c r="N57" s="160"/>
      <c r="O57" s="160"/>
      <c r="P57" s="160">
        <f>'将来負担比率（分子）の構造'!M$51</f>
        <v>17501</v>
      </c>
    </row>
    <row r="58" spans="1:16" x14ac:dyDescent="0.15">
      <c r="A58" s="160" t="s">
        <v>34</v>
      </c>
      <c r="B58" s="160"/>
      <c r="C58" s="160"/>
      <c r="D58" s="160">
        <f>'将来負担比率（分子）の構造'!I$50</f>
        <v>9805</v>
      </c>
      <c r="E58" s="160"/>
      <c r="F58" s="160"/>
      <c r="G58" s="160">
        <f>'将来負担比率（分子）の構造'!J$50</f>
        <v>11669</v>
      </c>
      <c r="H58" s="160"/>
      <c r="I58" s="160"/>
      <c r="J58" s="160">
        <f>'将来負担比率（分子）の構造'!K$50</f>
        <v>13594</v>
      </c>
      <c r="K58" s="160"/>
      <c r="L58" s="160"/>
      <c r="M58" s="160">
        <f>'将来負担比率（分子）の構造'!L$50</f>
        <v>13730</v>
      </c>
      <c r="N58" s="160"/>
      <c r="O58" s="160"/>
      <c r="P58" s="160">
        <f>'将来負担比率（分子）の構造'!M$50</f>
        <v>12903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866</v>
      </c>
      <c r="C61" s="160"/>
      <c r="D61" s="160"/>
      <c r="E61" s="160">
        <f>'将来負担比率（分子）の構造'!J$46</f>
        <v>1700</v>
      </c>
      <c r="F61" s="160"/>
      <c r="G61" s="160"/>
      <c r="H61" s="160">
        <f>'将来負担比率（分子）の構造'!K$46</f>
        <v>1730</v>
      </c>
      <c r="I61" s="160"/>
      <c r="J61" s="160"/>
      <c r="K61" s="160">
        <f>'将来負担比率（分子）の構造'!L$46</f>
        <v>2220</v>
      </c>
      <c r="L61" s="160"/>
      <c r="M61" s="160"/>
      <c r="N61" s="160">
        <f>'将来負担比率（分子）の構造'!M$46</f>
        <v>1915</v>
      </c>
      <c r="O61" s="160"/>
      <c r="P61" s="160"/>
    </row>
    <row r="62" spans="1:16" x14ac:dyDescent="0.15">
      <c r="A62" s="160" t="s">
        <v>28</v>
      </c>
      <c r="B62" s="160">
        <f>'将来負担比率（分子）の構造'!I$45</f>
        <v>11285</v>
      </c>
      <c r="C62" s="160"/>
      <c r="D62" s="160"/>
      <c r="E62" s="160">
        <f>'将来負担比率（分子）の構造'!J$45</f>
        <v>10808</v>
      </c>
      <c r="F62" s="160"/>
      <c r="G62" s="160"/>
      <c r="H62" s="160">
        <f>'将来負担比率（分子）の構造'!K$45</f>
        <v>10112</v>
      </c>
      <c r="I62" s="160"/>
      <c r="J62" s="160"/>
      <c r="K62" s="160">
        <f>'将来負担比率（分子）の構造'!L$45</f>
        <v>9995</v>
      </c>
      <c r="L62" s="160"/>
      <c r="M62" s="160"/>
      <c r="N62" s="160">
        <f>'将来負担比率（分子）の構造'!M$45</f>
        <v>9931</v>
      </c>
      <c r="O62" s="160"/>
      <c r="P62" s="160"/>
    </row>
    <row r="63" spans="1:16" x14ac:dyDescent="0.15">
      <c r="A63" s="160" t="s">
        <v>27</v>
      </c>
      <c r="B63" s="160">
        <f>'将来負担比率（分子）の構造'!I$44</f>
        <v>1886</v>
      </c>
      <c r="C63" s="160"/>
      <c r="D63" s="160"/>
      <c r="E63" s="160">
        <f>'将来負担比率（分子）の構造'!J$44</f>
        <v>1933</v>
      </c>
      <c r="F63" s="160"/>
      <c r="G63" s="160"/>
      <c r="H63" s="160">
        <f>'将来負担比率（分子）の構造'!K$44</f>
        <v>2024</v>
      </c>
      <c r="I63" s="160"/>
      <c r="J63" s="160"/>
      <c r="K63" s="160">
        <f>'将来負担比率（分子）の構造'!L$44</f>
        <v>1948</v>
      </c>
      <c r="L63" s="160"/>
      <c r="M63" s="160"/>
      <c r="N63" s="160">
        <f>'将来負担比率（分子）の構造'!M$44</f>
        <v>1891</v>
      </c>
      <c r="O63" s="160"/>
      <c r="P63" s="160"/>
    </row>
    <row r="64" spans="1:16" x14ac:dyDescent="0.15">
      <c r="A64" s="160" t="s">
        <v>26</v>
      </c>
      <c r="B64" s="160">
        <f>'将来負担比率（分子）の構造'!I$43</f>
        <v>61823</v>
      </c>
      <c r="C64" s="160"/>
      <c r="D64" s="160"/>
      <c r="E64" s="160">
        <f>'将来負担比率（分子）の構造'!J$43</f>
        <v>57594</v>
      </c>
      <c r="F64" s="160"/>
      <c r="G64" s="160"/>
      <c r="H64" s="160">
        <f>'将来負担比率（分子）の構造'!K$43</f>
        <v>57616</v>
      </c>
      <c r="I64" s="160"/>
      <c r="J64" s="160"/>
      <c r="K64" s="160">
        <f>'将来負担比率（分子）の構造'!L$43</f>
        <v>54205</v>
      </c>
      <c r="L64" s="160"/>
      <c r="M64" s="160"/>
      <c r="N64" s="160">
        <f>'将来負担比率（分子）の構造'!M$43</f>
        <v>51133</v>
      </c>
      <c r="O64" s="160"/>
      <c r="P64" s="160"/>
    </row>
    <row r="65" spans="1:16" x14ac:dyDescent="0.15">
      <c r="A65" s="160" t="s">
        <v>25</v>
      </c>
      <c r="B65" s="160">
        <f>'将来負担比率（分子）の構造'!I$42</f>
        <v>822</v>
      </c>
      <c r="C65" s="160"/>
      <c r="D65" s="160"/>
      <c r="E65" s="160">
        <f>'将来負担比率（分子）の構造'!J$42</f>
        <v>697</v>
      </c>
      <c r="F65" s="160"/>
      <c r="G65" s="160"/>
      <c r="H65" s="160">
        <f>'将来負担比率（分子）の構造'!K$42</f>
        <v>670</v>
      </c>
      <c r="I65" s="160"/>
      <c r="J65" s="160"/>
      <c r="K65" s="160">
        <f>'将来負担比率（分子）の構造'!L$42</f>
        <v>774</v>
      </c>
      <c r="L65" s="160"/>
      <c r="M65" s="160"/>
      <c r="N65" s="160">
        <f>'将来負担比率（分子）の構造'!M$42</f>
        <v>719</v>
      </c>
      <c r="O65" s="160"/>
      <c r="P65" s="160"/>
    </row>
    <row r="66" spans="1:16" x14ac:dyDescent="0.15">
      <c r="A66" s="160" t="s">
        <v>24</v>
      </c>
      <c r="B66" s="160">
        <f>'将来負担比率（分子）の構造'!I$41</f>
        <v>101100</v>
      </c>
      <c r="C66" s="160"/>
      <c r="D66" s="160"/>
      <c r="E66" s="160">
        <f>'将来負担比率（分子）の構造'!J$41</f>
        <v>97409</v>
      </c>
      <c r="F66" s="160"/>
      <c r="G66" s="160"/>
      <c r="H66" s="160">
        <f>'将来負担比率（分子）の構造'!K$41</f>
        <v>96377</v>
      </c>
      <c r="I66" s="160"/>
      <c r="J66" s="160"/>
      <c r="K66" s="160">
        <f>'将来負担比率（分子）の構造'!L$41</f>
        <v>96779</v>
      </c>
      <c r="L66" s="160"/>
      <c r="M66" s="160"/>
      <c r="N66" s="160">
        <f>'将来負担比率（分子）の構造'!M$41</f>
        <v>101278</v>
      </c>
      <c r="O66" s="160"/>
      <c r="P66" s="160"/>
    </row>
    <row r="67" spans="1:16" x14ac:dyDescent="0.15">
      <c r="A67" s="160" t="s">
        <v>68</v>
      </c>
      <c r="B67" s="160" t="e">
        <f>NA()</f>
        <v>#N/A</v>
      </c>
      <c r="C67" s="160">
        <f>IF(ISNUMBER('将来負担比率（分子）の構造'!I$53), IF('将来負担比率（分子）の構造'!I$53 &lt; 0, 0, '将来負担比率（分子）の構造'!I$53), NA())</f>
        <v>42157</v>
      </c>
      <c r="D67" s="160" t="e">
        <f>NA()</f>
        <v>#N/A</v>
      </c>
      <c r="E67" s="160" t="e">
        <f>NA()</f>
        <v>#N/A</v>
      </c>
      <c r="F67" s="160">
        <f>IF(ISNUMBER('将来負担比率（分子）の構造'!J$53), IF('将来負担比率（分子）の構造'!J$53 &lt; 0, 0, '将来負担比率（分子）の構造'!J$53), NA())</f>
        <v>36087</v>
      </c>
      <c r="G67" s="160" t="e">
        <f>NA()</f>
        <v>#N/A</v>
      </c>
      <c r="H67" s="160" t="e">
        <f>NA()</f>
        <v>#N/A</v>
      </c>
      <c r="I67" s="160">
        <f>IF(ISNUMBER('将来負担比率（分子）の構造'!K$53), IF('将来負担比率（分子）の構造'!K$53 &lt; 0, 0, '将来負担比率（分子）の構造'!K$53), NA())</f>
        <v>32592</v>
      </c>
      <c r="J67" s="160" t="e">
        <f>NA()</f>
        <v>#N/A</v>
      </c>
      <c r="K67" s="160" t="e">
        <f>NA()</f>
        <v>#N/A</v>
      </c>
      <c r="L67" s="160">
        <f>IF(ISNUMBER('将来負担比率（分子）の構造'!L$53), IF('将来負担比率（分子）の構造'!L$53 &lt; 0, 0, '将来負担比率（分子）の構造'!L$53), NA())</f>
        <v>29749</v>
      </c>
      <c r="M67" s="160" t="e">
        <f>NA()</f>
        <v>#N/A</v>
      </c>
      <c r="N67" s="160" t="e">
        <f>NA()</f>
        <v>#N/A</v>
      </c>
      <c r="O67" s="160">
        <f>IF(ISNUMBER('将来負担比率（分子）の構造'!M$53), IF('将来負担比率（分子）の構造'!M$53 &lt; 0, 0, '将来負担比率（分子）の構造'!M$53), NA())</f>
        <v>28178</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3285</v>
      </c>
      <c r="C72" s="164">
        <f>基金残高に係る経年分析!G55</f>
        <v>3432</v>
      </c>
      <c r="D72" s="164">
        <f>基金残高に係る経年分析!H55</f>
        <v>3411</v>
      </c>
    </row>
    <row r="73" spans="1:16" x14ac:dyDescent="0.15">
      <c r="A73" s="163" t="s">
        <v>71</v>
      </c>
      <c r="B73" s="164">
        <f>基金残高に係る経年分析!F56</f>
        <v>982</v>
      </c>
      <c r="C73" s="164">
        <f>基金残高に係る経年分析!G56</f>
        <v>991</v>
      </c>
      <c r="D73" s="164">
        <f>基金残高に係る経年分析!H56</f>
        <v>999</v>
      </c>
    </row>
    <row r="74" spans="1:16" x14ac:dyDescent="0.15">
      <c r="A74" s="163" t="s">
        <v>72</v>
      </c>
      <c r="B74" s="164">
        <f>基金残高に係る経年分析!F57</f>
        <v>11432</v>
      </c>
      <c r="C74" s="164">
        <f>基金残高に係る経年分析!G57</f>
        <v>11021</v>
      </c>
      <c r="D74" s="164">
        <f>基金残高に係る経年分析!H57</f>
        <v>9067</v>
      </c>
    </row>
  </sheetData>
  <sheetProtection algorithmName="SHA-512" hashValue="MjCGaFltuUZ9f9bzvh13rTfglIahNUcnK1oRN0wYx1cNkkyf4elLyIz3lb3ppROiNKlU+nceAQpztMTmi6ayUQ==" saltValue="T95JRGa4CMvtBY+bLnnq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23521577</v>
      </c>
      <c r="S5" s="707"/>
      <c r="T5" s="707"/>
      <c r="U5" s="707"/>
      <c r="V5" s="707"/>
      <c r="W5" s="707"/>
      <c r="X5" s="707"/>
      <c r="Y5" s="753"/>
      <c r="Z5" s="771">
        <v>22.9</v>
      </c>
      <c r="AA5" s="771"/>
      <c r="AB5" s="771"/>
      <c r="AC5" s="771"/>
      <c r="AD5" s="772">
        <v>22990042</v>
      </c>
      <c r="AE5" s="772"/>
      <c r="AF5" s="772"/>
      <c r="AG5" s="772"/>
      <c r="AH5" s="772"/>
      <c r="AI5" s="772"/>
      <c r="AJ5" s="772"/>
      <c r="AK5" s="772"/>
      <c r="AL5" s="754">
        <v>47.3</v>
      </c>
      <c r="AM5" s="723"/>
      <c r="AN5" s="723"/>
      <c r="AO5" s="755"/>
      <c r="AP5" s="740" t="s">
        <v>222</v>
      </c>
      <c r="AQ5" s="741"/>
      <c r="AR5" s="741"/>
      <c r="AS5" s="741"/>
      <c r="AT5" s="741"/>
      <c r="AU5" s="741"/>
      <c r="AV5" s="741"/>
      <c r="AW5" s="741"/>
      <c r="AX5" s="741"/>
      <c r="AY5" s="741"/>
      <c r="AZ5" s="741"/>
      <c r="BA5" s="741"/>
      <c r="BB5" s="741"/>
      <c r="BC5" s="741"/>
      <c r="BD5" s="741"/>
      <c r="BE5" s="741"/>
      <c r="BF5" s="742"/>
      <c r="BG5" s="641">
        <v>22969675</v>
      </c>
      <c r="BH5" s="644"/>
      <c r="BI5" s="644"/>
      <c r="BJ5" s="644"/>
      <c r="BK5" s="644"/>
      <c r="BL5" s="644"/>
      <c r="BM5" s="644"/>
      <c r="BN5" s="645"/>
      <c r="BO5" s="703">
        <v>97.7</v>
      </c>
      <c r="BP5" s="703"/>
      <c r="BQ5" s="703"/>
      <c r="BR5" s="703"/>
      <c r="BS5" s="704">
        <v>1113608</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605994</v>
      </c>
      <c r="S6" s="644"/>
      <c r="T6" s="644"/>
      <c r="U6" s="644"/>
      <c r="V6" s="644"/>
      <c r="W6" s="644"/>
      <c r="X6" s="644"/>
      <c r="Y6" s="645"/>
      <c r="Z6" s="703">
        <v>0.6</v>
      </c>
      <c r="AA6" s="703"/>
      <c r="AB6" s="703"/>
      <c r="AC6" s="703"/>
      <c r="AD6" s="704">
        <v>605994</v>
      </c>
      <c r="AE6" s="704"/>
      <c r="AF6" s="704"/>
      <c r="AG6" s="704"/>
      <c r="AH6" s="704"/>
      <c r="AI6" s="704"/>
      <c r="AJ6" s="704"/>
      <c r="AK6" s="704"/>
      <c r="AL6" s="646">
        <v>1.2</v>
      </c>
      <c r="AM6" s="647"/>
      <c r="AN6" s="647"/>
      <c r="AO6" s="705"/>
      <c r="AP6" s="638" t="s">
        <v>227</v>
      </c>
      <c r="AQ6" s="639"/>
      <c r="AR6" s="639"/>
      <c r="AS6" s="639"/>
      <c r="AT6" s="639"/>
      <c r="AU6" s="639"/>
      <c r="AV6" s="639"/>
      <c r="AW6" s="639"/>
      <c r="AX6" s="639"/>
      <c r="AY6" s="639"/>
      <c r="AZ6" s="639"/>
      <c r="BA6" s="639"/>
      <c r="BB6" s="639"/>
      <c r="BC6" s="639"/>
      <c r="BD6" s="639"/>
      <c r="BE6" s="639"/>
      <c r="BF6" s="640"/>
      <c r="BG6" s="641">
        <v>22969675</v>
      </c>
      <c r="BH6" s="644"/>
      <c r="BI6" s="644"/>
      <c r="BJ6" s="644"/>
      <c r="BK6" s="644"/>
      <c r="BL6" s="644"/>
      <c r="BM6" s="644"/>
      <c r="BN6" s="645"/>
      <c r="BO6" s="703">
        <v>97.7</v>
      </c>
      <c r="BP6" s="703"/>
      <c r="BQ6" s="703"/>
      <c r="BR6" s="703"/>
      <c r="BS6" s="704">
        <v>1113608</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453937</v>
      </c>
      <c r="CS6" s="644"/>
      <c r="CT6" s="644"/>
      <c r="CU6" s="644"/>
      <c r="CV6" s="644"/>
      <c r="CW6" s="644"/>
      <c r="CX6" s="644"/>
      <c r="CY6" s="645"/>
      <c r="CZ6" s="754">
        <v>0.5</v>
      </c>
      <c r="DA6" s="723"/>
      <c r="DB6" s="723"/>
      <c r="DC6" s="757"/>
      <c r="DD6" s="649" t="s">
        <v>167</v>
      </c>
      <c r="DE6" s="644"/>
      <c r="DF6" s="644"/>
      <c r="DG6" s="644"/>
      <c r="DH6" s="644"/>
      <c r="DI6" s="644"/>
      <c r="DJ6" s="644"/>
      <c r="DK6" s="644"/>
      <c r="DL6" s="644"/>
      <c r="DM6" s="644"/>
      <c r="DN6" s="644"/>
      <c r="DO6" s="644"/>
      <c r="DP6" s="645"/>
      <c r="DQ6" s="649">
        <v>453937</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57202</v>
      </c>
      <c r="S7" s="644"/>
      <c r="T7" s="644"/>
      <c r="U7" s="644"/>
      <c r="V7" s="644"/>
      <c r="W7" s="644"/>
      <c r="X7" s="644"/>
      <c r="Y7" s="645"/>
      <c r="Z7" s="703">
        <v>0.1</v>
      </c>
      <c r="AA7" s="703"/>
      <c r="AB7" s="703"/>
      <c r="AC7" s="703"/>
      <c r="AD7" s="704">
        <v>57202</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10303658</v>
      </c>
      <c r="BH7" s="644"/>
      <c r="BI7" s="644"/>
      <c r="BJ7" s="644"/>
      <c r="BK7" s="644"/>
      <c r="BL7" s="644"/>
      <c r="BM7" s="644"/>
      <c r="BN7" s="645"/>
      <c r="BO7" s="703">
        <v>43.8</v>
      </c>
      <c r="BP7" s="703"/>
      <c r="BQ7" s="703"/>
      <c r="BR7" s="703"/>
      <c r="BS7" s="704">
        <v>402930</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12299833</v>
      </c>
      <c r="CS7" s="644"/>
      <c r="CT7" s="644"/>
      <c r="CU7" s="644"/>
      <c r="CV7" s="644"/>
      <c r="CW7" s="644"/>
      <c r="CX7" s="644"/>
      <c r="CY7" s="645"/>
      <c r="CZ7" s="703">
        <v>12.2</v>
      </c>
      <c r="DA7" s="703"/>
      <c r="DB7" s="703"/>
      <c r="DC7" s="703"/>
      <c r="DD7" s="649">
        <v>4623134</v>
      </c>
      <c r="DE7" s="644"/>
      <c r="DF7" s="644"/>
      <c r="DG7" s="644"/>
      <c r="DH7" s="644"/>
      <c r="DI7" s="644"/>
      <c r="DJ7" s="644"/>
      <c r="DK7" s="644"/>
      <c r="DL7" s="644"/>
      <c r="DM7" s="644"/>
      <c r="DN7" s="644"/>
      <c r="DO7" s="644"/>
      <c r="DP7" s="645"/>
      <c r="DQ7" s="649">
        <v>6214691</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104647</v>
      </c>
      <c r="S8" s="644"/>
      <c r="T8" s="644"/>
      <c r="U8" s="644"/>
      <c r="V8" s="644"/>
      <c r="W8" s="644"/>
      <c r="X8" s="644"/>
      <c r="Y8" s="645"/>
      <c r="Z8" s="703">
        <v>0.1</v>
      </c>
      <c r="AA8" s="703"/>
      <c r="AB8" s="703"/>
      <c r="AC8" s="703"/>
      <c r="AD8" s="704">
        <v>104647</v>
      </c>
      <c r="AE8" s="704"/>
      <c r="AF8" s="704"/>
      <c r="AG8" s="704"/>
      <c r="AH8" s="704"/>
      <c r="AI8" s="704"/>
      <c r="AJ8" s="704"/>
      <c r="AK8" s="704"/>
      <c r="AL8" s="646">
        <v>0.2</v>
      </c>
      <c r="AM8" s="647"/>
      <c r="AN8" s="647"/>
      <c r="AO8" s="705"/>
      <c r="AP8" s="638" t="s">
        <v>233</v>
      </c>
      <c r="AQ8" s="639"/>
      <c r="AR8" s="639"/>
      <c r="AS8" s="639"/>
      <c r="AT8" s="639"/>
      <c r="AU8" s="639"/>
      <c r="AV8" s="639"/>
      <c r="AW8" s="639"/>
      <c r="AX8" s="639"/>
      <c r="AY8" s="639"/>
      <c r="AZ8" s="639"/>
      <c r="BA8" s="639"/>
      <c r="BB8" s="639"/>
      <c r="BC8" s="639"/>
      <c r="BD8" s="639"/>
      <c r="BE8" s="639"/>
      <c r="BF8" s="640"/>
      <c r="BG8" s="641">
        <v>313487</v>
      </c>
      <c r="BH8" s="644"/>
      <c r="BI8" s="644"/>
      <c r="BJ8" s="644"/>
      <c r="BK8" s="644"/>
      <c r="BL8" s="644"/>
      <c r="BM8" s="644"/>
      <c r="BN8" s="645"/>
      <c r="BO8" s="703">
        <v>1.3</v>
      </c>
      <c r="BP8" s="703"/>
      <c r="BQ8" s="703"/>
      <c r="BR8" s="703"/>
      <c r="BS8" s="649" t="s">
        <v>234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33163221</v>
      </c>
      <c r="CS8" s="644"/>
      <c r="CT8" s="644"/>
      <c r="CU8" s="644"/>
      <c r="CV8" s="644"/>
      <c r="CW8" s="644"/>
      <c r="CX8" s="644"/>
      <c r="CY8" s="645"/>
      <c r="CZ8" s="703">
        <v>32.9</v>
      </c>
      <c r="DA8" s="703"/>
      <c r="DB8" s="703"/>
      <c r="DC8" s="703"/>
      <c r="DD8" s="649">
        <v>1046863</v>
      </c>
      <c r="DE8" s="644"/>
      <c r="DF8" s="644"/>
      <c r="DG8" s="644"/>
      <c r="DH8" s="644"/>
      <c r="DI8" s="644"/>
      <c r="DJ8" s="644"/>
      <c r="DK8" s="644"/>
      <c r="DL8" s="644"/>
      <c r="DM8" s="644"/>
      <c r="DN8" s="644"/>
      <c r="DO8" s="644"/>
      <c r="DP8" s="645"/>
      <c r="DQ8" s="649">
        <v>15521648</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113947</v>
      </c>
      <c r="S9" s="644"/>
      <c r="T9" s="644"/>
      <c r="U9" s="644"/>
      <c r="V9" s="644"/>
      <c r="W9" s="644"/>
      <c r="X9" s="644"/>
      <c r="Y9" s="645"/>
      <c r="Z9" s="703">
        <v>0.1</v>
      </c>
      <c r="AA9" s="703"/>
      <c r="AB9" s="703"/>
      <c r="AC9" s="703"/>
      <c r="AD9" s="704">
        <v>113947</v>
      </c>
      <c r="AE9" s="704"/>
      <c r="AF9" s="704"/>
      <c r="AG9" s="704"/>
      <c r="AH9" s="704"/>
      <c r="AI9" s="704"/>
      <c r="AJ9" s="704"/>
      <c r="AK9" s="704"/>
      <c r="AL9" s="646">
        <v>0.2</v>
      </c>
      <c r="AM9" s="647"/>
      <c r="AN9" s="647"/>
      <c r="AO9" s="705"/>
      <c r="AP9" s="638" t="s">
        <v>237</v>
      </c>
      <c r="AQ9" s="639"/>
      <c r="AR9" s="639"/>
      <c r="AS9" s="639"/>
      <c r="AT9" s="639"/>
      <c r="AU9" s="639"/>
      <c r="AV9" s="639"/>
      <c r="AW9" s="639"/>
      <c r="AX9" s="639"/>
      <c r="AY9" s="639"/>
      <c r="AZ9" s="639"/>
      <c r="BA9" s="639"/>
      <c r="BB9" s="639"/>
      <c r="BC9" s="639"/>
      <c r="BD9" s="639"/>
      <c r="BE9" s="639"/>
      <c r="BF9" s="640"/>
      <c r="BG9" s="641">
        <v>7845157</v>
      </c>
      <c r="BH9" s="644"/>
      <c r="BI9" s="644"/>
      <c r="BJ9" s="644"/>
      <c r="BK9" s="644"/>
      <c r="BL9" s="644"/>
      <c r="BM9" s="644"/>
      <c r="BN9" s="645"/>
      <c r="BO9" s="703">
        <v>33.4</v>
      </c>
      <c r="BP9" s="703"/>
      <c r="BQ9" s="703"/>
      <c r="BR9" s="703"/>
      <c r="BS9" s="649" t="s">
        <v>234</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7268343</v>
      </c>
      <c r="CS9" s="644"/>
      <c r="CT9" s="644"/>
      <c r="CU9" s="644"/>
      <c r="CV9" s="644"/>
      <c r="CW9" s="644"/>
      <c r="CX9" s="644"/>
      <c r="CY9" s="645"/>
      <c r="CZ9" s="703">
        <v>7.2</v>
      </c>
      <c r="DA9" s="703"/>
      <c r="DB9" s="703"/>
      <c r="DC9" s="703"/>
      <c r="DD9" s="649">
        <v>262958</v>
      </c>
      <c r="DE9" s="644"/>
      <c r="DF9" s="644"/>
      <c r="DG9" s="644"/>
      <c r="DH9" s="644"/>
      <c r="DI9" s="644"/>
      <c r="DJ9" s="644"/>
      <c r="DK9" s="644"/>
      <c r="DL9" s="644"/>
      <c r="DM9" s="644"/>
      <c r="DN9" s="644"/>
      <c r="DO9" s="644"/>
      <c r="DP9" s="645"/>
      <c r="DQ9" s="649">
        <v>5583696</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167</v>
      </c>
      <c r="S10" s="644"/>
      <c r="T10" s="644"/>
      <c r="U10" s="644"/>
      <c r="V10" s="644"/>
      <c r="W10" s="644"/>
      <c r="X10" s="644"/>
      <c r="Y10" s="645"/>
      <c r="Z10" s="703" t="s">
        <v>167</v>
      </c>
      <c r="AA10" s="703"/>
      <c r="AB10" s="703"/>
      <c r="AC10" s="703"/>
      <c r="AD10" s="704" t="s">
        <v>167</v>
      </c>
      <c r="AE10" s="704"/>
      <c r="AF10" s="704"/>
      <c r="AG10" s="704"/>
      <c r="AH10" s="704"/>
      <c r="AI10" s="704"/>
      <c r="AJ10" s="704"/>
      <c r="AK10" s="704"/>
      <c r="AL10" s="646" t="s">
        <v>167</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672655</v>
      </c>
      <c r="BH10" s="644"/>
      <c r="BI10" s="644"/>
      <c r="BJ10" s="644"/>
      <c r="BK10" s="644"/>
      <c r="BL10" s="644"/>
      <c r="BM10" s="644"/>
      <c r="BN10" s="645"/>
      <c r="BO10" s="703">
        <v>2.9</v>
      </c>
      <c r="BP10" s="703"/>
      <c r="BQ10" s="703"/>
      <c r="BR10" s="703"/>
      <c r="BS10" s="649">
        <v>111775</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167</v>
      </c>
      <c r="CS10" s="644"/>
      <c r="CT10" s="644"/>
      <c r="CU10" s="644"/>
      <c r="CV10" s="644"/>
      <c r="CW10" s="644"/>
      <c r="CX10" s="644"/>
      <c r="CY10" s="645"/>
      <c r="CZ10" s="703" t="s">
        <v>234</v>
      </c>
      <c r="DA10" s="703"/>
      <c r="DB10" s="703"/>
      <c r="DC10" s="703"/>
      <c r="DD10" s="649" t="s">
        <v>234</v>
      </c>
      <c r="DE10" s="644"/>
      <c r="DF10" s="644"/>
      <c r="DG10" s="644"/>
      <c r="DH10" s="644"/>
      <c r="DI10" s="644"/>
      <c r="DJ10" s="644"/>
      <c r="DK10" s="644"/>
      <c r="DL10" s="644"/>
      <c r="DM10" s="644"/>
      <c r="DN10" s="644"/>
      <c r="DO10" s="644"/>
      <c r="DP10" s="645"/>
      <c r="DQ10" s="649" t="s">
        <v>167</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167</v>
      </c>
      <c r="S11" s="644"/>
      <c r="T11" s="644"/>
      <c r="U11" s="644"/>
      <c r="V11" s="644"/>
      <c r="W11" s="644"/>
      <c r="X11" s="644"/>
      <c r="Y11" s="645"/>
      <c r="Z11" s="703" t="s">
        <v>167</v>
      </c>
      <c r="AA11" s="703"/>
      <c r="AB11" s="703"/>
      <c r="AC11" s="703"/>
      <c r="AD11" s="704" t="s">
        <v>167</v>
      </c>
      <c r="AE11" s="704"/>
      <c r="AF11" s="704"/>
      <c r="AG11" s="704"/>
      <c r="AH11" s="704"/>
      <c r="AI11" s="704"/>
      <c r="AJ11" s="704"/>
      <c r="AK11" s="704"/>
      <c r="AL11" s="646" t="s">
        <v>167</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1472359</v>
      </c>
      <c r="BH11" s="644"/>
      <c r="BI11" s="644"/>
      <c r="BJ11" s="644"/>
      <c r="BK11" s="644"/>
      <c r="BL11" s="644"/>
      <c r="BM11" s="644"/>
      <c r="BN11" s="645"/>
      <c r="BO11" s="703">
        <v>6.3</v>
      </c>
      <c r="BP11" s="703"/>
      <c r="BQ11" s="703"/>
      <c r="BR11" s="703"/>
      <c r="BS11" s="649">
        <v>291155</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4847996</v>
      </c>
      <c r="CS11" s="644"/>
      <c r="CT11" s="644"/>
      <c r="CU11" s="644"/>
      <c r="CV11" s="644"/>
      <c r="CW11" s="644"/>
      <c r="CX11" s="644"/>
      <c r="CY11" s="645"/>
      <c r="CZ11" s="703">
        <v>4.8</v>
      </c>
      <c r="DA11" s="703"/>
      <c r="DB11" s="703"/>
      <c r="DC11" s="703"/>
      <c r="DD11" s="649">
        <v>1533403</v>
      </c>
      <c r="DE11" s="644"/>
      <c r="DF11" s="644"/>
      <c r="DG11" s="644"/>
      <c r="DH11" s="644"/>
      <c r="DI11" s="644"/>
      <c r="DJ11" s="644"/>
      <c r="DK11" s="644"/>
      <c r="DL11" s="644"/>
      <c r="DM11" s="644"/>
      <c r="DN11" s="644"/>
      <c r="DO11" s="644"/>
      <c r="DP11" s="645"/>
      <c r="DQ11" s="649">
        <v>2776580</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3551898</v>
      </c>
      <c r="S12" s="644"/>
      <c r="T12" s="644"/>
      <c r="U12" s="644"/>
      <c r="V12" s="644"/>
      <c r="W12" s="644"/>
      <c r="X12" s="644"/>
      <c r="Y12" s="645"/>
      <c r="Z12" s="703">
        <v>3.5</v>
      </c>
      <c r="AA12" s="703"/>
      <c r="AB12" s="703"/>
      <c r="AC12" s="703"/>
      <c r="AD12" s="704">
        <v>3551898</v>
      </c>
      <c r="AE12" s="704"/>
      <c r="AF12" s="704"/>
      <c r="AG12" s="704"/>
      <c r="AH12" s="704"/>
      <c r="AI12" s="704"/>
      <c r="AJ12" s="704"/>
      <c r="AK12" s="704"/>
      <c r="AL12" s="646">
        <v>7.3</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10838818</v>
      </c>
      <c r="BH12" s="644"/>
      <c r="BI12" s="644"/>
      <c r="BJ12" s="644"/>
      <c r="BK12" s="644"/>
      <c r="BL12" s="644"/>
      <c r="BM12" s="644"/>
      <c r="BN12" s="645"/>
      <c r="BO12" s="703">
        <v>46.1</v>
      </c>
      <c r="BP12" s="703"/>
      <c r="BQ12" s="703"/>
      <c r="BR12" s="703"/>
      <c r="BS12" s="649">
        <v>710678</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13822442</v>
      </c>
      <c r="CS12" s="644"/>
      <c r="CT12" s="644"/>
      <c r="CU12" s="644"/>
      <c r="CV12" s="644"/>
      <c r="CW12" s="644"/>
      <c r="CX12" s="644"/>
      <c r="CY12" s="645"/>
      <c r="CZ12" s="703">
        <v>13.7</v>
      </c>
      <c r="DA12" s="703"/>
      <c r="DB12" s="703"/>
      <c r="DC12" s="703"/>
      <c r="DD12" s="649">
        <v>827400</v>
      </c>
      <c r="DE12" s="644"/>
      <c r="DF12" s="644"/>
      <c r="DG12" s="644"/>
      <c r="DH12" s="644"/>
      <c r="DI12" s="644"/>
      <c r="DJ12" s="644"/>
      <c r="DK12" s="644"/>
      <c r="DL12" s="644"/>
      <c r="DM12" s="644"/>
      <c r="DN12" s="644"/>
      <c r="DO12" s="644"/>
      <c r="DP12" s="645"/>
      <c r="DQ12" s="649">
        <v>1715820</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17136</v>
      </c>
      <c r="S13" s="644"/>
      <c r="T13" s="644"/>
      <c r="U13" s="644"/>
      <c r="V13" s="644"/>
      <c r="W13" s="644"/>
      <c r="X13" s="644"/>
      <c r="Y13" s="645"/>
      <c r="Z13" s="703">
        <v>0</v>
      </c>
      <c r="AA13" s="703"/>
      <c r="AB13" s="703"/>
      <c r="AC13" s="703"/>
      <c r="AD13" s="704">
        <v>17136</v>
      </c>
      <c r="AE13" s="704"/>
      <c r="AF13" s="704"/>
      <c r="AG13" s="704"/>
      <c r="AH13" s="704"/>
      <c r="AI13" s="704"/>
      <c r="AJ13" s="704"/>
      <c r="AK13" s="704"/>
      <c r="AL13" s="646">
        <v>0</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10707322</v>
      </c>
      <c r="BH13" s="644"/>
      <c r="BI13" s="644"/>
      <c r="BJ13" s="644"/>
      <c r="BK13" s="644"/>
      <c r="BL13" s="644"/>
      <c r="BM13" s="644"/>
      <c r="BN13" s="645"/>
      <c r="BO13" s="703">
        <v>45.5</v>
      </c>
      <c r="BP13" s="703"/>
      <c r="BQ13" s="703"/>
      <c r="BR13" s="703"/>
      <c r="BS13" s="649">
        <v>710678</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7345471</v>
      </c>
      <c r="CS13" s="644"/>
      <c r="CT13" s="644"/>
      <c r="CU13" s="644"/>
      <c r="CV13" s="644"/>
      <c r="CW13" s="644"/>
      <c r="CX13" s="644"/>
      <c r="CY13" s="645"/>
      <c r="CZ13" s="703">
        <v>7.3</v>
      </c>
      <c r="DA13" s="703"/>
      <c r="DB13" s="703"/>
      <c r="DC13" s="703"/>
      <c r="DD13" s="649">
        <v>2652185</v>
      </c>
      <c r="DE13" s="644"/>
      <c r="DF13" s="644"/>
      <c r="DG13" s="644"/>
      <c r="DH13" s="644"/>
      <c r="DI13" s="644"/>
      <c r="DJ13" s="644"/>
      <c r="DK13" s="644"/>
      <c r="DL13" s="644"/>
      <c r="DM13" s="644"/>
      <c r="DN13" s="644"/>
      <c r="DO13" s="644"/>
      <c r="DP13" s="645"/>
      <c r="DQ13" s="649">
        <v>4653280</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234</v>
      </c>
      <c r="S14" s="644"/>
      <c r="T14" s="644"/>
      <c r="U14" s="644"/>
      <c r="V14" s="644"/>
      <c r="W14" s="644"/>
      <c r="X14" s="644"/>
      <c r="Y14" s="645"/>
      <c r="Z14" s="703" t="s">
        <v>234</v>
      </c>
      <c r="AA14" s="703"/>
      <c r="AB14" s="703"/>
      <c r="AC14" s="703"/>
      <c r="AD14" s="704" t="s">
        <v>167</v>
      </c>
      <c r="AE14" s="704"/>
      <c r="AF14" s="704"/>
      <c r="AG14" s="704"/>
      <c r="AH14" s="704"/>
      <c r="AI14" s="704"/>
      <c r="AJ14" s="704"/>
      <c r="AK14" s="704"/>
      <c r="AL14" s="646" t="s">
        <v>167</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548795</v>
      </c>
      <c r="BH14" s="644"/>
      <c r="BI14" s="644"/>
      <c r="BJ14" s="644"/>
      <c r="BK14" s="644"/>
      <c r="BL14" s="644"/>
      <c r="BM14" s="644"/>
      <c r="BN14" s="645"/>
      <c r="BO14" s="703">
        <v>2.2999999999999998</v>
      </c>
      <c r="BP14" s="703"/>
      <c r="BQ14" s="703"/>
      <c r="BR14" s="703"/>
      <c r="BS14" s="649" t="s">
        <v>234</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2651467</v>
      </c>
      <c r="CS14" s="644"/>
      <c r="CT14" s="644"/>
      <c r="CU14" s="644"/>
      <c r="CV14" s="644"/>
      <c r="CW14" s="644"/>
      <c r="CX14" s="644"/>
      <c r="CY14" s="645"/>
      <c r="CZ14" s="703">
        <v>2.6</v>
      </c>
      <c r="DA14" s="703"/>
      <c r="DB14" s="703"/>
      <c r="DC14" s="703"/>
      <c r="DD14" s="649">
        <v>61926</v>
      </c>
      <c r="DE14" s="644"/>
      <c r="DF14" s="644"/>
      <c r="DG14" s="644"/>
      <c r="DH14" s="644"/>
      <c r="DI14" s="644"/>
      <c r="DJ14" s="644"/>
      <c r="DK14" s="644"/>
      <c r="DL14" s="644"/>
      <c r="DM14" s="644"/>
      <c r="DN14" s="644"/>
      <c r="DO14" s="644"/>
      <c r="DP14" s="645"/>
      <c r="DQ14" s="649">
        <v>2540311</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167558</v>
      </c>
      <c r="S15" s="644"/>
      <c r="T15" s="644"/>
      <c r="U15" s="644"/>
      <c r="V15" s="644"/>
      <c r="W15" s="644"/>
      <c r="X15" s="644"/>
      <c r="Y15" s="645"/>
      <c r="Z15" s="703">
        <v>0.2</v>
      </c>
      <c r="AA15" s="703"/>
      <c r="AB15" s="703"/>
      <c r="AC15" s="703"/>
      <c r="AD15" s="704">
        <v>167558</v>
      </c>
      <c r="AE15" s="704"/>
      <c r="AF15" s="704"/>
      <c r="AG15" s="704"/>
      <c r="AH15" s="704"/>
      <c r="AI15" s="704"/>
      <c r="AJ15" s="704"/>
      <c r="AK15" s="704"/>
      <c r="AL15" s="646">
        <v>0.3</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1278404</v>
      </c>
      <c r="BH15" s="644"/>
      <c r="BI15" s="644"/>
      <c r="BJ15" s="644"/>
      <c r="BK15" s="644"/>
      <c r="BL15" s="644"/>
      <c r="BM15" s="644"/>
      <c r="BN15" s="645"/>
      <c r="BO15" s="703">
        <v>5.4</v>
      </c>
      <c r="BP15" s="703"/>
      <c r="BQ15" s="703"/>
      <c r="BR15" s="703"/>
      <c r="BS15" s="649" t="s">
        <v>167</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8411675</v>
      </c>
      <c r="CS15" s="644"/>
      <c r="CT15" s="644"/>
      <c r="CU15" s="644"/>
      <c r="CV15" s="644"/>
      <c r="CW15" s="644"/>
      <c r="CX15" s="644"/>
      <c r="CY15" s="645"/>
      <c r="CZ15" s="703">
        <v>8.4</v>
      </c>
      <c r="DA15" s="703"/>
      <c r="DB15" s="703"/>
      <c r="DC15" s="703"/>
      <c r="DD15" s="649">
        <v>2589377</v>
      </c>
      <c r="DE15" s="644"/>
      <c r="DF15" s="644"/>
      <c r="DG15" s="644"/>
      <c r="DH15" s="644"/>
      <c r="DI15" s="644"/>
      <c r="DJ15" s="644"/>
      <c r="DK15" s="644"/>
      <c r="DL15" s="644"/>
      <c r="DM15" s="644"/>
      <c r="DN15" s="644"/>
      <c r="DO15" s="644"/>
      <c r="DP15" s="645"/>
      <c r="DQ15" s="649">
        <v>5517434</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167</v>
      </c>
      <c r="S16" s="644"/>
      <c r="T16" s="644"/>
      <c r="U16" s="644"/>
      <c r="V16" s="644"/>
      <c r="W16" s="644"/>
      <c r="X16" s="644"/>
      <c r="Y16" s="645"/>
      <c r="Z16" s="703" t="s">
        <v>167</v>
      </c>
      <c r="AA16" s="703"/>
      <c r="AB16" s="703"/>
      <c r="AC16" s="703"/>
      <c r="AD16" s="704" t="s">
        <v>167</v>
      </c>
      <c r="AE16" s="704"/>
      <c r="AF16" s="704"/>
      <c r="AG16" s="704"/>
      <c r="AH16" s="704"/>
      <c r="AI16" s="704"/>
      <c r="AJ16" s="704"/>
      <c r="AK16" s="704"/>
      <c r="AL16" s="646" t="s">
        <v>167</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234</v>
      </c>
      <c r="BH16" s="644"/>
      <c r="BI16" s="644"/>
      <c r="BJ16" s="644"/>
      <c r="BK16" s="644"/>
      <c r="BL16" s="644"/>
      <c r="BM16" s="644"/>
      <c r="BN16" s="645"/>
      <c r="BO16" s="703" t="s">
        <v>167</v>
      </c>
      <c r="BP16" s="703"/>
      <c r="BQ16" s="703"/>
      <c r="BR16" s="703"/>
      <c r="BS16" s="649" t="s">
        <v>167</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400921</v>
      </c>
      <c r="CS16" s="644"/>
      <c r="CT16" s="644"/>
      <c r="CU16" s="644"/>
      <c r="CV16" s="644"/>
      <c r="CW16" s="644"/>
      <c r="CX16" s="644"/>
      <c r="CY16" s="645"/>
      <c r="CZ16" s="703">
        <v>0.4</v>
      </c>
      <c r="DA16" s="703"/>
      <c r="DB16" s="703"/>
      <c r="DC16" s="703"/>
      <c r="DD16" s="649" t="s">
        <v>131</v>
      </c>
      <c r="DE16" s="644"/>
      <c r="DF16" s="644"/>
      <c r="DG16" s="644"/>
      <c r="DH16" s="644"/>
      <c r="DI16" s="644"/>
      <c r="DJ16" s="644"/>
      <c r="DK16" s="644"/>
      <c r="DL16" s="644"/>
      <c r="DM16" s="644"/>
      <c r="DN16" s="644"/>
      <c r="DO16" s="644"/>
      <c r="DP16" s="645"/>
      <c r="DQ16" s="649">
        <v>131031</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89205</v>
      </c>
      <c r="S17" s="644"/>
      <c r="T17" s="644"/>
      <c r="U17" s="644"/>
      <c r="V17" s="644"/>
      <c r="W17" s="644"/>
      <c r="X17" s="644"/>
      <c r="Y17" s="645"/>
      <c r="Z17" s="703">
        <v>0.1</v>
      </c>
      <c r="AA17" s="703"/>
      <c r="AB17" s="703"/>
      <c r="AC17" s="703"/>
      <c r="AD17" s="704">
        <v>89205</v>
      </c>
      <c r="AE17" s="704"/>
      <c r="AF17" s="704"/>
      <c r="AG17" s="704"/>
      <c r="AH17" s="704"/>
      <c r="AI17" s="704"/>
      <c r="AJ17" s="704"/>
      <c r="AK17" s="704"/>
      <c r="AL17" s="646">
        <v>0.2</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234</v>
      </c>
      <c r="BH17" s="644"/>
      <c r="BI17" s="644"/>
      <c r="BJ17" s="644"/>
      <c r="BK17" s="644"/>
      <c r="BL17" s="644"/>
      <c r="BM17" s="644"/>
      <c r="BN17" s="645"/>
      <c r="BO17" s="703" t="s">
        <v>234</v>
      </c>
      <c r="BP17" s="703"/>
      <c r="BQ17" s="703"/>
      <c r="BR17" s="703"/>
      <c r="BS17" s="649" t="s">
        <v>167</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10071368</v>
      </c>
      <c r="CS17" s="644"/>
      <c r="CT17" s="644"/>
      <c r="CU17" s="644"/>
      <c r="CV17" s="644"/>
      <c r="CW17" s="644"/>
      <c r="CX17" s="644"/>
      <c r="CY17" s="645"/>
      <c r="CZ17" s="703">
        <v>10</v>
      </c>
      <c r="DA17" s="703"/>
      <c r="DB17" s="703"/>
      <c r="DC17" s="703"/>
      <c r="DD17" s="649" t="s">
        <v>167</v>
      </c>
      <c r="DE17" s="644"/>
      <c r="DF17" s="644"/>
      <c r="DG17" s="644"/>
      <c r="DH17" s="644"/>
      <c r="DI17" s="644"/>
      <c r="DJ17" s="644"/>
      <c r="DK17" s="644"/>
      <c r="DL17" s="644"/>
      <c r="DM17" s="644"/>
      <c r="DN17" s="644"/>
      <c r="DO17" s="644"/>
      <c r="DP17" s="645"/>
      <c r="DQ17" s="649">
        <v>9403227</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22994223</v>
      </c>
      <c r="S18" s="644"/>
      <c r="T18" s="644"/>
      <c r="U18" s="644"/>
      <c r="V18" s="644"/>
      <c r="W18" s="644"/>
      <c r="X18" s="644"/>
      <c r="Y18" s="645"/>
      <c r="Z18" s="703">
        <v>22.4</v>
      </c>
      <c r="AA18" s="703"/>
      <c r="AB18" s="703"/>
      <c r="AC18" s="703"/>
      <c r="AD18" s="704">
        <v>20836047</v>
      </c>
      <c r="AE18" s="704"/>
      <c r="AF18" s="704"/>
      <c r="AG18" s="704"/>
      <c r="AH18" s="704"/>
      <c r="AI18" s="704"/>
      <c r="AJ18" s="704"/>
      <c r="AK18" s="704"/>
      <c r="AL18" s="646">
        <v>42.9</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234</v>
      </c>
      <c r="BH18" s="644"/>
      <c r="BI18" s="644"/>
      <c r="BJ18" s="644"/>
      <c r="BK18" s="644"/>
      <c r="BL18" s="644"/>
      <c r="BM18" s="644"/>
      <c r="BN18" s="645"/>
      <c r="BO18" s="703" t="s">
        <v>167</v>
      </c>
      <c r="BP18" s="703"/>
      <c r="BQ18" s="703"/>
      <c r="BR18" s="703"/>
      <c r="BS18" s="649" t="s">
        <v>167</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167</v>
      </c>
      <c r="CS18" s="644"/>
      <c r="CT18" s="644"/>
      <c r="CU18" s="644"/>
      <c r="CV18" s="644"/>
      <c r="CW18" s="644"/>
      <c r="CX18" s="644"/>
      <c r="CY18" s="645"/>
      <c r="CZ18" s="703" t="s">
        <v>167</v>
      </c>
      <c r="DA18" s="703"/>
      <c r="DB18" s="703"/>
      <c r="DC18" s="703"/>
      <c r="DD18" s="649" t="s">
        <v>167</v>
      </c>
      <c r="DE18" s="644"/>
      <c r="DF18" s="644"/>
      <c r="DG18" s="644"/>
      <c r="DH18" s="644"/>
      <c r="DI18" s="644"/>
      <c r="DJ18" s="644"/>
      <c r="DK18" s="644"/>
      <c r="DL18" s="644"/>
      <c r="DM18" s="644"/>
      <c r="DN18" s="644"/>
      <c r="DO18" s="644"/>
      <c r="DP18" s="645"/>
      <c r="DQ18" s="649" t="s">
        <v>234</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20836047</v>
      </c>
      <c r="S19" s="644"/>
      <c r="T19" s="644"/>
      <c r="U19" s="644"/>
      <c r="V19" s="644"/>
      <c r="W19" s="644"/>
      <c r="X19" s="644"/>
      <c r="Y19" s="645"/>
      <c r="Z19" s="703">
        <v>20.3</v>
      </c>
      <c r="AA19" s="703"/>
      <c r="AB19" s="703"/>
      <c r="AC19" s="703"/>
      <c r="AD19" s="704">
        <v>20836047</v>
      </c>
      <c r="AE19" s="704"/>
      <c r="AF19" s="704"/>
      <c r="AG19" s="704"/>
      <c r="AH19" s="704"/>
      <c r="AI19" s="704"/>
      <c r="AJ19" s="704"/>
      <c r="AK19" s="704"/>
      <c r="AL19" s="646">
        <v>42.9</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551902</v>
      </c>
      <c r="BH19" s="644"/>
      <c r="BI19" s="644"/>
      <c r="BJ19" s="644"/>
      <c r="BK19" s="644"/>
      <c r="BL19" s="644"/>
      <c r="BM19" s="644"/>
      <c r="BN19" s="645"/>
      <c r="BO19" s="703">
        <v>2.2999999999999998</v>
      </c>
      <c r="BP19" s="703"/>
      <c r="BQ19" s="703"/>
      <c r="BR19" s="703"/>
      <c r="BS19" s="649" t="s">
        <v>167</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234</v>
      </c>
      <c r="CS19" s="644"/>
      <c r="CT19" s="644"/>
      <c r="CU19" s="644"/>
      <c r="CV19" s="644"/>
      <c r="CW19" s="644"/>
      <c r="CX19" s="644"/>
      <c r="CY19" s="645"/>
      <c r="CZ19" s="703" t="s">
        <v>167</v>
      </c>
      <c r="DA19" s="703"/>
      <c r="DB19" s="703"/>
      <c r="DC19" s="703"/>
      <c r="DD19" s="649" t="s">
        <v>167</v>
      </c>
      <c r="DE19" s="644"/>
      <c r="DF19" s="644"/>
      <c r="DG19" s="644"/>
      <c r="DH19" s="644"/>
      <c r="DI19" s="644"/>
      <c r="DJ19" s="644"/>
      <c r="DK19" s="644"/>
      <c r="DL19" s="644"/>
      <c r="DM19" s="644"/>
      <c r="DN19" s="644"/>
      <c r="DO19" s="644"/>
      <c r="DP19" s="645"/>
      <c r="DQ19" s="649" t="s">
        <v>167</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2158176</v>
      </c>
      <c r="S20" s="644"/>
      <c r="T20" s="644"/>
      <c r="U20" s="644"/>
      <c r="V20" s="644"/>
      <c r="W20" s="644"/>
      <c r="X20" s="644"/>
      <c r="Y20" s="645"/>
      <c r="Z20" s="703">
        <v>2.1</v>
      </c>
      <c r="AA20" s="703"/>
      <c r="AB20" s="703"/>
      <c r="AC20" s="703"/>
      <c r="AD20" s="704" t="s">
        <v>167</v>
      </c>
      <c r="AE20" s="704"/>
      <c r="AF20" s="704"/>
      <c r="AG20" s="704"/>
      <c r="AH20" s="704"/>
      <c r="AI20" s="704"/>
      <c r="AJ20" s="704"/>
      <c r="AK20" s="704"/>
      <c r="AL20" s="646" t="s">
        <v>131</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551902</v>
      </c>
      <c r="BH20" s="644"/>
      <c r="BI20" s="644"/>
      <c r="BJ20" s="644"/>
      <c r="BK20" s="644"/>
      <c r="BL20" s="644"/>
      <c r="BM20" s="644"/>
      <c r="BN20" s="645"/>
      <c r="BO20" s="703">
        <v>2.2999999999999998</v>
      </c>
      <c r="BP20" s="703"/>
      <c r="BQ20" s="703"/>
      <c r="BR20" s="703"/>
      <c r="BS20" s="649" t="s">
        <v>167</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100736674</v>
      </c>
      <c r="CS20" s="644"/>
      <c r="CT20" s="644"/>
      <c r="CU20" s="644"/>
      <c r="CV20" s="644"/>
      <c r="CW20" s="644"/>
      <c r="CX20" s="644"/>
      <c r="CY20" s="645"/>
      <c r="CZ20" s="703">
        <v>100</v>
      </c>
      <c r="DA20" s="703"/>
      <c r="DB20" s="703"/>
      <c r="DC20" s="703"/>
      <c r="DD20" s="649">
        <v>13597246</v>
      </c>
      <c r="DE20" s="644"/>
      <c r="DF20" s="644"/>
      <c r="DG20" s="644"/>
      <c r="DH20" s="644"/>
      <c r="DI20" s="644"/>
      <c r="DJ20" s="644"/>
      <c r="DK20" s="644"/>
      <c r="DL20" s="644"/>
      <c r="DM20" s="644"/>
      <c r="DN20" s="644"/>
      <c r="DO20" s="644"/>
      <c r="DP20" s="645"/>
      <c r="DQ20" s="649">
        <v>54511655</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167</v>
      </c>
      <c r="S21" s="644"/>
      <c r="T21" s="644"/>
      <c r="U21" s="644"/>
      <c r="V21" s="644"/>
      <c r="W21" s="644"/>
      <c r="X21" s="644"/>
      <c r="Y21" s="645"/>
      <c r="Z21" s="703" t="s">
        <v>234</v>
      </c>
      <c r="AA21" s="703"/>
      <c r="AB21" s="703"/>
      <c r="AC21" s="703"/>
      <c r="AD21" s="704" t="s">
        <v>167</v>
      </c>
      <c r="AE21" s="704"/>
      <c r="AF21" s="704"/>
      <c r="AG21" s="704"/>
      <c r="AH21" s="704"/>
      <c r="AI21" s="704"/>
      <c r="AJ21" s="704"/>
      <c r="AK21" s="704"/>
      <c r="AL21" s="646" t="s">
        <v>234</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20367</v>
      </c>
      <c r="BH21" s="644"/>
      <c r="BI21" s="644"/>
      <c r="BJ21" s="644"/>
      <c r="BK21" s="644"/>
      <c r="BL21" s="644"/>
      <c r="BM21" s="644"/>
      <c r="BN21" s="645"/>
      <c r="BO21" s="703">
        <v>0.1</v>
      </c>
      <c r="BP21" s="703"/>
      <c r="BQ21" s="703"/>
      <c r="BR21" s="703"/>
      <c r="BS21" s="649" t="s">
        <v>167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51223387</v>
      </c>
      <c r="S22" s="644"/>
      <c r="T22" s="644"/>
      <c r="U22" s="644"/>
      <c r="V22" s="644"/>
      <c r="W22" s="644"/>
      <c r="X22" s="644"/>
      <c r="Y22" s="645"/>
      <c r="Z22" s="703">
        <v>49.8</v>
      </c>
      <c r="AA22" s="703"/>
      <c r="AB22" s="703"/>
      <c r="AC22" s="703"/>
      <c r="AD22" s="704">
        <v>48533676</v>
      </c>
      <c r="AE22" s="704"/>
      <c r="AF22" s="704"/>
      <c r="AG22" s="704"/>
      <c r="AH22" s="704"/>
      <c r="AI22" s="704"/>
      <c r="AJ22" s="704"/>
      <c r="AK22" s="704"/>
      <c r="AL22" s="646">
        <v>99.9</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234</v>
      </c>
      <c r="BH22" s="644"/>
      <c r="BI22" s="644"/>
      <c r="BJ22" s="644"/>
      <c r="BK22" s="644"/>
      <c r="BL22" s="644"/>
      <c r="BM22" s="644"/>
      <c r="BN22" s="645"/>
      <c r="BO22" s="703" t="s">
        <v>167</v>
      </c>
      <c r="BP22" s="703"/>
      <c r="BQ22" s="703"/>
      <c r="BR22" s="703"/>
      <c r="BS22" s="649" t="s">
        <v>167</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24176</v>
      </c>
      <c r="S23" s="644"/>
      <c r="T23" s="644"/>
      <c r="U23" s="644"/>
      <c r="V23" s="644"/>
      <c r="W23" s="644"/>
      <c r="X23" s="644"/>
      <c r="Y23" s="645"/>
      <c r="Z23" s="703">
        <v>0</v>
      </c>
      <c r="AA23" s="703"/>
      <c r="AB23" s="703"/>
      <c r="AC23" s="703"/>
      <c r="AD23" s="704">
        <v>24176</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531535</v>
      </c>
      <c r="BH23" s="644"/>
      <c r="BI23" s="644"/>
      <c r="BJ23" s="644"/>
      <c r="BK23" s="644"/>
      <c r="BL23" s="644"/>
      <c r="BM23" s="644"/>
      <c r="BN23" s="645"/>
      <c r="BO23" s="703">
        <v>2.2999999999999998</v>
      </c>
      <c r="BP23" s="703"/>
      <c r="BQ23" s="703"/>
      <c r="BR23" s="703"/>
      <c r="BS23" s="649" t="s">
        <v>234</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786109</v>
      </c>
      <c r="S24" s="644"/>
      <c r="T24" s="644"/>
      <c r="U24" s="644"/>
      <c r="V24" s="644"/>
      <c r="W24" s="644"/>
      <c r="X24" s="644"/>
      <c r="Y24" s="645"/>
      <c r="Z24" s="703">
        <v>0.8</v>
      </c>
      <c r="AA24" s="703"/>
      <c r="AB24" s="703"/>
      <c r="AC24" s="703"/>
      <c r="AD24" s="704">
        <v>1979</v>
      </c>
      <c r="AE24" s="704"/>
      <c r="AF24" s="704"/>
      <c r="AG24" s="704"/>
      <c r="AH24" s="704"/>
      <c r="AI24" s="704"/>
      <c r="AJ24" s="704"/>
      <c r="AK24" s="704"/>
      <c r="AL24" s="646">
        <v>0</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167</v>
      </c>
      <c r="BH24" s="644"/>
      <c r="BI24" s="644"/>
      <c r="BJ24" s="644"/>
      <c r="BK24" s="644"/>
      <c r="BL24" s="644"/>
      <c r="BM24" s="644"/>
      <c r="BN24" s="645"/>
      <c r="BO24" s="703" t="s">
        <v>167</v>
      </c>
      <c r="BP24" s="703"/>
      <c r="BQ24" s="703"/>
      <c r="BR24" s="703"/>
      <c r="BS24" s="649" t="s">
        <v>167</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41371246</v>
      </c>
      <c r="CS24" s="707"/>
      <c r="CT24" s="707"/>
      <c r="CU24" s="707"/>
      <c r="CV24" s="707"/>
      <c r="CW24" s="707"/>
      <c r="CX24" s="707"/>
      <c r="CY24" s="753"/>
      <c r="CZ24" s="754">
        <v>41.1</v>
      </c>
      <c r="DA24" s="723"/>
      <c r="DB24" s="723"/>
      <c r="DC24" s="757"/>
      <c r="DD24" s="752">
        <v>25287298</v>
      </c>
      <c r="DE24" s="707"/>
      <c r="DF24" s="707"/>
      <c r="DG24" s="707"/>
      <c r="DH24" s="707"/>
      <c r="DI24" s="707"/>
      <c r="DJ24" s="707"/>
      <c r="DK24" s="753"/>
      <c r="DL24" s="752">
        <v>24959544</v>
      </c>
      <c r="DM24" s="707"/>
      <c r="DN24" s="707"/>
      <c r="DO24" s="707"/>
      <c r="DP24" s="707"/>
      <c r="DQ24" s="707"/>
      <c r="DR24" s="707"/>
      <c r="DS24" s="707"/>
      <c r="DT24" s="707"/>
      <c r="DU24" s="707"/>
      <c r="DV24" s="753"/>
      <c r="DW24" s="754">
        <v>48.3</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1288089</v>
      </c>
      <c r="S25" s="644"/>
      <c r="T25" s="644"/>
      <c r="U25" s="644"/>
      <c r="V25" s="644"/>
      <c r="W25" s="644"/>
      <c r="X25" s="644"/>
      <c r="Y25" s="645"/>
      <c r="Z25" s="703">
        <v>1.3</v>
      </c>
      <c r="AA25" s="703"/>
      <c r="AB25" s="703"/>
      <c r="AC25" s="703"/>
      <c r="AD25" s="704">
        <v>38415</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167</v>
      </c>
      <c r="BH25" s="644"/>
      <c r="BI25" s="644"/>
      <c r="BJ25" s="644"/>
      <c r="BK25" s="644"/>
      <c r="BL25" s="644"/>
      <c r="BM25" s="644"/>
      <c r="BN25" s="645"/>
      <c r="BO25" s="703" t="s">
        <v>131</v>
      </c>
      <c r="BP25" s="703"/>
      <c r="BQ25" s="703"/>
      <c r="BR25" s="703"/>
      <c r="BS25" s="649" t="s">
        <v>167</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11983002</v>
      </c>
      <c r="CS25" s="642"/>
      <c r="CT25" s="642"/>
      <c r="CU25" s="642"/>
      <c r="CV25" s="642"/>
      <c r="CW25" s="642"/>
      <c r="CX25" s="642"/>
      <c r="CY25" s="643"/>
      <c r="CZ25" s="646">
        <v>11.9</v>
      </c>
      <c r="DA25" s="675"/>
      <c r="DB25" s="675"/>
      <c r="DC25" s="676"/>
      <c r="DD25" s="649">
        <v>10525513</v>
      </c>
      <c r="DE25" s="642"/>
      <c r="DF25" s="642"/>
      <c r="DG25" s="642"/>
      <c r="DH25" s="642"/>
      <c r="DI25" s="642"/>
      <c r="DJ25" s="642"/>
      <c r="DK25" s="643"/>
      <c r="DL25" s="649">
        <v>10243212</v>
      </c>
      <c r="DM25" s="642"/>
      <c r="DN25" s="642"/>
      <c r="DO25" s="642"/>
      <c r="DP25" s="642"/>
      <c r="DQ25" s="642"/>
      <c r="DR25" s="642"/>
      <c r="DS25" s="642"/>
      <c r="DT25" s="642"/>
      <c r="DU25" s="642"/>
      <c r="DV25" s="643"/>
      <c r="DW25" s="646">
        <v>19.8</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762812</v>
      </c>
      <c r="S26" s="644"/>
      <c r="T26" s="644"/>
      <c r="U26" s="644"/>
      <c r="V26" s="644"/>
      <c r="W26" s="644"/>
      <c r="X26" s="644"/>
      <c r="Y26" s="645"/>
      <c r="Z26" s="703">
        <v>0.7</v>
      </c>
      <c r="AA26" s="703"/>
      <c r="AB26" s="703"/>
      <c r="AC26" s="703"/>
      <c r="AD26" s="704" t="s">
        <v>167</v>
      </c>
      <c r="AE26" s="704"/>
      <c r="AF26" s="704"/>
      <c r="AG26" s="704"/>
      <c r="AH26" s="704"/>
      <c r="AI26" s="704"/>
      <c r="AJ26" s="704"/>
      <c r="AK26" s="704"/>
      <c r="AL26" s="646" t="s">
        <v>234</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234</v>
      </c>
      <c r="BH26" s="644"/>
      <c r="BI26" s="644"/>
      <c r="BJ26" s="644"/>
      <c r="BK26" s="644"/>
      <c r="BL26" s="644"/>
      <c r="BM26" s="644"/>
      <c r="BN26" s="645"/>
      <c r="BO26" s="703" t="s">
        <v>167</v>
      </c>
      <c r="BP26" s="703"/>
      <c r="BQ26" s="703"/>
      <c r="BR26" s="703"/>
      <c r="BS26" s="649" t="s">
        <v>234</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7611143</v>
      </c>
      <c r="CS26" s="644"/>
      <c r="CT26" s="644"/>
      <c r="CU26" s="644"/>
      <c r="CV26" s="644"/>
      <c r="CW26" s="644"/>
      <c r="CX26" s="644"/>
      <c r="CY26" s="645"/>
      <c r="CZ26" s="646">
        <v>7.6</v>
      </c>
      <c r="DA26" s="675"/>
      <c r="DB26" s="675"/>
      <c r="DC26" s="676"/>
      <c r="DD26" s="649">
        <v>6726256</v>
      </c>
      <c r="DE26" s="644"/>
      <c r="DF26" s="644"/>
      <c r="DG26" s="644"/>
      <c r="DH26" s="644"/>
      <c r="DI26" s="644"/>
      <c r="DJ26" s="644"/>
      <c r="DK26" s="645"/>
      <c r="DL26" s="649" t="s">
        <v>167</v>
      </c>
      <c r="DM26" s="644"/>
      <c r="DN26" s="644"/>
      <c r="DO26" s="644"/>
      <c r="DP26" s="644"/>
      <c r="DQ26" s="644"/>
      <c r="DR26" s="644"/>
      <c r="DS26" s="644"/>
      <c r="DT26" s="644"/>
      <c r="DU26" s="644"/>
      <c r="DV26" s="645"/>
      <c r="DW26" s="646" t="s">
        <v>167</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13002046</v>
      </c>
      <c r="S27" s="644"/>
      <c r="T27" s="644"/>
      <c r="U27" s="644"/>
      <c r="V27" s="644"/>
      <c r="W27" s="644"/>
      <c r="X27" s="644"/>
      <c r="Y27" s="645"/>
      <c r="Z27" s="703">
        <v>12.6</v>
      </c>
      <c r="AA27" s="703"/>
      <c r="AB27" s="703"/>
      <c r="AC27" s="703"/>
      <c r="AD27" s="704" t="s">
        <v>234</v>
      </c>
      <c r="AE27" s="704"/>
      <c r="AF27" s="704"/>
      <c r="AG27" s="704"/>
      <c r="AH27" s="704"/>
      <c r="AI27" s="704"/>
      <c r="AJ27" s="704"/>
      <c r="AK27" s="704"/>
      <c r="AL27" s="646" t="s">
        <v>167</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23521577</v>
      </c>
      <c r="BH27" s="644"/>
      <c r="BI27" s="644"/>
      <c r="BJ27" s="644"/>
      <c r="BK27" s="644"/>
      <c r="BL27" s="644"/>
      <c r="BM27" s="644"/>
      <c r="BN27" s="645"/>
      <c r="BO27" s="703">
        <v>100</v>
      </c>
      <c r="BP27" s="703"/>
      <c r="BQ27" s="703"/>
      <c r="BR27" s="703"/>
      <c r="BS27" s="649">
        <v>1113608</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19316917</v>
      </c>
      <c r="CS27" s="642"/>
      <c r="CT27" s="642"/>
      <c r="CU27" s="642"/>
      <c r="CV27" s="642"/>
      <c r="CW27" s="642"/>
      <c r="CX27" s="642"/>
      <c r="CY27" s="643"/>
      <c r="CZ27" s="646">
        <v>19.2</v>
      </c>
      <c r="DA27" s="675"/>
      <c r="DB27" s="675"/>
      <c r="DC27" s="676"/>
      <c r="DD27" s="649">
        <v>5358599</v>
      </c>
      <c r="DE27" s="642"/>
      <c r="DF27" s="642"/>
      <c r="DG27" s="642"/>
      <c r="DH27" s="642"/>
      <c r="DI27" s="642"/>
      <c r="DJ27" s="642"/>
      <c r="DK27" s="643"/>
      <c r="DL27" s="649">
        <v>5321238</v>
      </c>
      <c r="DM27" s="642"/>
      <c r="DN27" s="642"/>
      <c r="DO27" s="642"/>
      <c r="DP27" s="642"/>
      <c r="DQ27" s="642"/>
      <c r="DR27" s="642"/>
      <c r="DS27" s="642"/>
      <c r="DT27" s="642"/>
      <c r="DU27" s="642"/>
      <c r="DV27" s="643"/>
      <c r="DW27" s="646">
        <v>10.3</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234</v>
      </c>
      <c r="S28" s="644"/>
      <c r="T28" s="644"/>
      <c r="U28" s="644"/>
      <c r="V28" s="644"/>
      <c r="W28" s="644"/>
      <c r="X28" s="644"/>
      <c r="Y28" s="645"/>
      <c r="Z28" s="703" t="s">
        <v>234</v>
      </c>
      <c r="AA28" s="703"/>
      <c r="AB28" s="703"/>
      <c r="AC28" s="703"/>
      <c r="AD28" s="704" t="s">
        <v>131</v>
      </c>
      <c r="AE28" s="704"/>
      <c r="AF28" s="704"/>
      <c r="AG28" s="704"/>
      <c r="AH28" s="704"/>
      <c r="AI28" s="704"/>
      <c r="AJ28" s="704"/>
      <c r="AK28" s="704"/>
      <c r="AL28" s="646" t="s">
        <v>167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10071327</v>
      </c>
      <c r="CS28" s="644"/>
      <c r="CT28" s="644"/>
      <c r="CU28" s="644"/>
      <c r="CV28" s="644"/>
      <c r="CW28" s="644"/>
      <c r="CX28" s="644"/>
      <c r="CY28" s="645"/>
      <c r="CZ28" s="646">
        <v>10</v>
      </c>
      <c r="DA28" s="675"/>
      <c r="DB28" s="675"/>
      <c r="DC28" s="676"/>
      <c r="DD28" s="649">
        <v>9403186</v>
      </c>
      <c r="DE28" s="644"/>
      <c r="DF28" s="644"/>
      <c r="DG28" s="644"/>
      <c r="DH28" s="644"/>
      <c r="DI28" s="644"/>
      <c r="DJ28" s="644"/>
      <c r="DK28" s="645"/>
      <c r="DL28" s="649">
        <v>9395094</v>
      </c>
      <c r="DM28" s="644"/>
      <c r="DN28" s="644"/>
      <c r="DO28" s="644"/>
      <c r="DP28" s="644"/>
      <c r="DQ28" s="644"/>
      <c r="DR28" s="644"/>
      <c r="DS28" s="644"/>
      <c r="DT28" s="644"/>
      <c r="DU28" s="644"/>
      <c r="DV28" s="645"/>
      <c r="DW28" s="646">
        <v>18.2</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7609697</v>
      </c>
      <c r="S29" s="644"/>
      <c r="T29" s="644"/>
      <c r="U29" s="644"/>
      <c r="V29" s="644"/>
      <c r="W29" s="644"/>
      <c r="X29" s="644"/>
      <c r="Y29" s="645"/>
      <c r="Z29" s="703">
        <v>7.4</v>
      </c>
      <c r="AA29" s="703"/>
      <c r="AB29" s="703"/>
      <c r="AC29" s="703"/>
      <c r="AD29" s="704" t="s">
        <v>167</v>
      </c>
      <c r="AE29" s="704"/>
      <c r="AF29" s="704"/>
      <c r="AG29" s="704"/>
      <c r="AH29" s="704"/>
      <c r="AI29" s="704"/>
      <c r="AJ29" s="704"/>
      <c r="AK29" s="704"/>
      <c r="AL29" s="646" t="s">
        <v>234</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63</v>
      </c>
      <c r="CG29" s="682"/>
      <c r="CH29" s="682"/>
      <c r="CI29" s="682"/>
      <c r="CJ29" s="682"/>
      <c r="CK29" s="682"/>
      <c r="CL29" s="682"/>
      <c r="CM29" s="682"/>
      <c r="CN29" s="682"/>
      <c r="CO29" s="682"/>
      <c r="CP29" s="682"/>
      <c r="CQ29" s="683"/>
      <c r="CR29" s="641">
        <v>10064271</v>
      </c>
      <c r="CS29" s="642"/>
      <c r="CT29" s="642"/>
      <c r="CU29" s="642"/>
      <c r="CV29" s="642"/>
      <c r="CW29" s="642"/>
      <c r="CX29" s="642"/>
      <c r="CY29" s="643"/>
      <c r="CZ29" s="646">
        <v>10</v>
      </c>
      <c r="DA29" s="675"/>
      <c r="DB29" s="675"/>
      <c r="DC29" s="676"/>
      <c r="DD29" s="649">
        <v>9396130</v>
      </c>
      <c r="DE29" s="642"/>
      <c r="DF29" s="642"/>
      <c r="DG29" s="642"/>
      <c r="DH29" s="642"/>
      <c r="DI29" s="642"/>
      <c r="DJ29" s="642"/>
      <c r="DK29" s="643"/>
      <c r="DL29" s="649">
        <v>9388038</v>
      </c>
      <c r="DM29" s="642"/>
      <c r="DN29" s="642"/>
      <c r="DO29" s="642"/>
      <c r="DP29" s="642"/>
      <c r="DQ29" s="642"/>
      <c r="DR29" s="642"/>
      <c r="DS29" s="642"/>
      <c r="DT29" s="642"/>
      <c r="DU29" s="642"/>
      <c r="DV29" s="643"/>
      <c r="DW29" s="646">
        <v>18.2</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276367</v>
      </c>
      <c r="S30" s="644"/>
      <c r="T30" s="644"/>
      <c r="U30" s="644"/>
      <c r="V30" s="644"/>
      <c r="W30" s="644"/>
      <c r="X30" s="644"/>
      <c r="Y30" s="645"/>
      <c r="Z30" s="703">
        <v>0.3</v>
      </c>
      <c r="AA30" s="703"/>
      <c r="AB30" s="703"/>
      <c r="AC30" s="703"/>
      <c r="AD30" s="704">
        <v>2680</v>
      </c>
      <c r="AE30" s="704"/>
      <c r="AF30" s="704"/>
      <c r="AG30" s="704"/>
      <c r="AH30" s="704"/>
      <c r="AI30" s="704"/>
      <c r="AJ30" s="704"/>
      <c r="AK30" s="704"/>
      <c r="AL30" s="646">
        <v>0</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99</v>
      </c>
      <c r="BH30" s="722"/>
      <c r="BI30" s="722"/>
      <c r="BJ30" s="722"/>
      <c r="BK30" s="722"/>
      <c r="BL30" s="722"/>
      <c r="BM30" s="723">
        <v>96.5</v>
      </c>
      <c r="BN30" s="722"/>
      <c r="BO30" s="722"/>
      <c r="BP30" s="722"/>
      <c r="BQ30" s="724"/>
      <c r="BR30" s="721">
        <v>99</v>
      </c>
      <c r="BS30" s="722"/>
      <c r="BT30" s="722"/>
      <c r="BU30" s="722"/>
      <c r="BV30" s="722"/>
      <c r="BW30" s="722"/>
      <c r="BX30" s="723">
        <v>96</v>
      </c>
      <c r="BY30" s="722"/>
      <c r="BZ30" s="722"/>
      <c r="CA30" s="722"/>
      <c r="CB30" s="724"/>
      <c r="CD30" s="727"/>
      <c r="CE30" s="728"/>
      <c r="CF30" s="685" t="s">
        <v>305</v>
      </c>
      <c r="CG30" s="682"/>
      <c r="CH30" s="682"/>
      <c r="CI30" s="682"/>
      <c r="CJ30" s="682"/>
      <c r="CK30" s="682"/>
      <c r="CL30" s="682"/>
      <c r="CM30" s="682"/>
      <c r="CN30" s="682"/>
      <c r="CO30" s="682"/>
      <c r="CP30" s="682"/>
      <c r="CQ30" s="683"/>
      <c r="CR30" s="641">
        <v>9205814</v>
      </c>
      <c r="CS30" s="644"/>
      <c r="CT30" s="644"/>
      <c r="CU30" s="644"/>
      <c r="CV30" s="644"/>
      <c r="CW30" s="644"/>
      <c r="CX30" s="644"/>
      <c r="CY30" s="645"/>
      <c r="CZ30" s="646">
        <v>9.1</v>
      </c>
      <c r="DA30" s="675"/>
      <c r="DB30" s="675"/>
      <c r="DC30" s="676"/>
      <c r="DD30" s="649">
        <v>8804686</v>
      </c>
      <c r="DE30" s="644"/>
      <c r="DF30" s="644"/>
      <c r="DG30" s="644"/>
      <c r="DH30" s="644"/>
      <c r="DI30" s="644"/>
      <c r="DJ30" s="644"/>
      <c r="DK30" s="645"/>
      <c r="DL30" s="649">
        <v>8796594</v>
      </c>
      <c r="DM30" s="644"/>
      <c r="DN30" s="644"/>
      <c r="DO30" s="644"/>
      <c r="DP30" s="644"/>
      <c r="DQ30" s="644"/>
      <c r="DR30" s="644"/>
      <c r="DS30" s="644"/>
      <c r="DT30" s="644"/>
      <c r="DU30" s="644"/>
      <c r="DV30" s="645"/>
      <c r="DW30" s="646">
        <v>17</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248932</v>
      </c>
      <c r="S31" s="644"/>
      <c r="T31" s="644"/>
      <c r="U31" s="644"/>
      <c r="V31" s="644"/>
      <c r="W31" s="644"/>
      <c r="X31" s="644"/>
      <c r="Y31" s="645"/>
      <c r="Z31" s="703">
        <v>0.2</v>
      </c>
      <c r="AA31" s="703"/>
      <c r="AB31" s="703"/>
      <c r="AC31" s="703"/>
      <c r="AD31" s="704" t="s">
        <v>234</v>
      </c>
      <c r="AE31" s="704"/>
      <c r="AF31" s="704"/>
      <c r="AG31" s="704"/>
      <c r="AH31" s="704"/>
      <c r="AI31" s="704"/>
      <c r="AJ31" s="704"/>
      <c r="AK31" s="704"/>
      <c r="AL31" s="646" t="s">
        <v>167</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v>
      </c>
      <c r="BH31" s="642"/>
      <c r="BI31" s="642"/>
      <c r="BJ31" s="642"/>
      <c r="BK31" s="642"/>
      <c r="BL31" s="642"/>
      <c r="BM31" s="647">
        <v>96.7</v>
      </c>
      <c r="BN31" s="720"/>
      <c r="BO31" s="720"/>
      <c r="BP31" s="720"/>
      <c r="BQ31" s="681"/>
      <c r="BR31" s="719">
        <v>99</v>
      </c>
      <c r="BS31" s="642"/>
      <c r="BT31" s="642"/>
      <c r="BU31" s="642"/>
      <c r="BV31" s="642"/>
      <c r="BW31" s="642"/>
      <c r="BX31" s="647">
        <v>96.4</v>
      </c>
      <c r="BY31" s="720"/>
      <c r="BZ31" s="720"/>
      <c r="CA31" s="720"/>
      <c r="CB31" s="681"/>
      <c r="CD31" s="727"/>
      <c r="CE31" s="728"/>
      <c r="CF31" s="685" t="s">
        <v>309</v>
      </c>
      <c r="CG31" s="682"/>
      <c r="CH31" s="682"/>
      <c r="CI31" s="682"/>
      <c r="CJ31" s="682"/>
      <c r="CK31" s="682"/>
      <c r="CL31" s="682"/>
      <c r="CM31" s="682"/>
      <c r="CN31" s="682"/>
      <c r="CO31" s="682"/>
      <c r="CP31" s="682"/>
      <c r="CQ31" s="683"/>
      <c r="CR31" s="641">
        <v>858457</v>
      </c>
      <c r="CS31" s="642"/>
      <c r="CT31" s="642"/>
      <c r="CU31" s="642"/>
      <c r="CV31" s="642"/>
      <c r="CW31" s="642"/>
      <c r="CX31" s="642"/>
      <c r="CY31" s="643"/>
      <c r="CZ31" s="646">
        <v>0.9</v>
      </c>
      <c r="DA31" s="675"/>
      <c r="DB31" s="675"/>
      <c r="DC31" s="676"/>
      <c r="DD31" s="649">
        <v>591444</v>
      </c>
      <c r="DE31" s="642"/>
      <c r="DF31" s="642"/>
      <c r="DG31" s="642"/>
      <c r="DH31" s="642"/>
      <c r="DI31" s="642"/>
      <c r="DJ31" s="642"/>
      <c r="DK31" s="643"/>
      <c r="DL31" s="649">
        <v>591444</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2842727</v>
      </c>
      <c r="S32" s="644"/>
      <c r="T32" s="644"/>
      <c r="U32" s="644"/>
      <c r="V32" s="644"/>
      <c r="W32" s="644"/>
      <c r="X32" s="644"/>
      <c r="Y32" s="645"/>
      <c r="Z32" s="703">
        <v>2.8</v>
      </c>
      <c r="AA32" s="703"/>
      <c r="AB32" s="703"/>
      <c r="AC32" s="703"/>
      <c r="AD32" s="704" t="s">
        <v>234</v>
      </c>
      <c r="AE32" s="704"/>
      <c r="AF32" s="704"/>
      <c r="AG32" s="704"/>
      <c r="AH32" s="704"/>
      <c r="AI32" s="704"/>
      <c r="AJ32" s="704"/>
      <c r="AK32" s="704"/>
      <c r="AL32" s="646" t="s">
        <v>167</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98.9</v>
      </c>
      <c r="BH32" s="657"/>
      <c r="BI32" s="657"/>
      <c r="BJ32" s="657"/>
      <c r="BK32" s="657"/>
      <c r="BL32" s="657"/>
      <c r="BM32" s="701">
        <v>96</v>
      </c>
      <c r="BN32" s="657"/>
      <c r="BO32" s="657"/>
      <c r="BP32" s="657"/>
      <c r="BQ32" s="694"/>
      <c r="BR32" s="718">
        <v>98.8</v>
      </c>
      <c r="BS32" s="657"/>
      <c r="BT32" s="657"/>
      <c r="BU32" s="657"/>
      <c r="BV32" s="657"/>
      <c r="BW32" s="657"/>
      <c r="BX32" s="701">
        <v>95.1</v>
      </c>
      <c r="BY32" s="657"/>
      <c r="BZ32" s="657"/>
      <c r="CA32" s="657"/>
      <c r="CB32" s="694"/>
      <c r="CD32" s="729"/>
      <c r="CE32" s="730"/>
      <c r="CF32" s="685" t="s">
        <v>312</v>
      </c>
      <c r="CG32" s="682"/>
      <c r="CH32" s="682"/>
      <c r="CI32" s="682"/>
      <c r="CJ32" s="682"/>
      <c r="CK32" s="682"/>
      <c r="CL32" s="682"/>
      <c r="CM32" s="682"/>
      <c r="CN32" s="682"/>
      <c r="CO32" s="682"/>
      <c r="CP32" s="682"/>
      <c r="CQ32" s="683"/>
      <c r="CR32" s="641">
        <v>7056</v>
      </c>
      <c r="CS32" s="644"/>
      <c r="CT32" s="644"/>
      <c r="CU32" s="644"/>
      <c r="CV32" s="644"/>
      <c r="CW32" s="644"/>
      <c r="CX32" s="644"/>
      <c r="CY32" s="645"/>
      <c r="CZ32" s="646">
        <v>0</v>
      </c>
      <c r="DA32" s="675"/>
      <c r="DB32" s="675"/>
      <c r="DC32" s="676"/>
      <c r="DD32" s="649">
        <v>7056</v>
      </c>
      <c r="DE32" s="644"/>
      <c r="DF32" s="644"/>
      <c r="DG32" s="644"/>
      <c r="DH32" s="644"/>
      <c r="DI32" s="644"/>
      <c r="DJ32" s="644"/>
      <c r="DK32" s="645"/>
      <c r="DL32" s="649">
        <v>7056</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1409818</v>
      </c>
      <c r="S33" s="644"/>
      <c r="T33" s="644"/>
      <c r="U33" s="644"/>
      <c r="V33" s="644"/>
      <c r="W33" s="644"/>
      <c r="X33" s="644"/>
      <c r="Y33" s="645"/>
      <c r="Z33" s="703">
        <v>1.4</v>
      </c>
      <c r="AA33" s="703"/>
      <c r="AB33" s="703"/>
      <c r="AC33" s="703"/>
      <c r="AD33" s="704" t="s">
        <v>167</v>
      </c>
      <c r="AE33" s="704"/>
      <c r="AF33" s="704"/>
      <c r="AG33" s="704"/>
      <c r="AH33" s="704"/>
      <c r="AI33" s="704"/>
      <c r="AJ33" s="704"/>
      <c r="AK33" s="704"/>
      <c r="AL33" s="646" t="s">
        <v>167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45367261</v>
      </c>
      <c r="CS33" s="642"/>
      <c r="CT33" s="642"/>
      <c r="CU33" s="642"/>
      <c r="CV33" s="642"/>
      <c r="CW33" s="642"/>
      <c r="CX33" s="642"/>
      <c r="CY33" s="643"/>
      <c r="CZ33" s="646">
        <v>45</v>
      </c>
      <c r="DA33" s="675"/>
      <c r="DB33" s="675"/>
      <c r="DC33" s="676"/>
      <c r="DD33" s="649">
        <v>28044660</v>
      </c>
      <c r="DE33" s="642"/>
      <c r="DF33" s="642"/>
      <c r="DG33" s="642"/>
      <c r="DH33" s="642"/>
      <c r="DI33" s="642"/>
      <c r="DJ33" s="642"/>
      <c r="DK33" s="643"/>
      <c r="DL33" s="649">
        <v>19810656</v>
      </c>
      <c r="DM33" s="642"/>
      <c r="DN33" s="642"/>
      <c r="DO33" s="642"/>
      <c r="DP33" s="642"/>
      <c r="DQ33" s="642"/>
      <c r="DR33" s="642"/>
      <c r="DS33" s="642"/>
      <c r="DT33" s="642"/>
      <c r="DU33" s="642"/>
      <c r="DV33" s="643"/>
      <c r="DW33" s="646">
        <v>38.299999999999997</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9690453</v>
      </c>
      <c r="S34" s="644"/>
      <c r="T34" s="644"/>
      <c r="U34" s="644"/>
      <c r="V34" s="644"/>
      <c r="W34" s="644"/>
      <c r="X34" s="644"/>
      <c r="Y34" s="645"/>
      <c r="Z34" s="703">
        <v>9.4</v>
      </c>
      <c r="AA34" s="703"/>
      <c r="AB34" s="703"/>
      <c r="AC34" s="703"/>
      <c r="AD34" s="704">
        <v>3900</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10849865</v>
      </c>
      <c r="CS34" s="644"/>
      <c r="CT34" s="644"/>
      <c r="CU34" s="644"/>
      <c r="CV34" s="644"/>
      <c r="CW34" s="644"/>
      <c r="CX34" s="644"/>
      <c r="CY34" s="645"/>
      <c r="CZ34" s="646">
        <v>10.8</v>
      </c>
      <c r="DA34" s="675"/>
      <c r="DB34" s="675"/>
      <c r="DC34" s="676"/>
      <c r="DD34" s="649">
        <v>8081010</v>
      </c>
      <c r="DE34" s="644"/>
      <c r="DF34" s="644"/>
      <c r="DG34" s="644"/>
      <c r="DH34" s="644"/>
      <c r="DI34" s="644"/>
      <c r="DJ34" s="644"/>
      <c r="DK34" s="645"/>
      <c r="DL34" s="649">
        <v>6902980</v>
      </c>
      <c r="DM34" s="644"/>
      <c r="DN34" s="644"/>
      <c r="DO34" s="644"/>
      <c r="DP34" s="644"/>
      <c r="DQ34" s="644"/>
      <c r="DR34" s="644"/>
      <c r="DS34" s="644"/>
      <c r="DT34" s="644"/>
      <c r="DU34" s="644"/>
      <c r="DV34" s="645"/>
      <c r="DW34" s="646">
        <v>13.3</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13705463</v>
      </c>
      <c r="S35" s="644"/>
      <c r="T35" s="644"/>
      <c r="U35" s="644"/>
      <c r="V35" s="644"/>
      <c r="W35" s="644"/>
      <c r="X35" s="644"/>
      <c r="Y35" s="645"/>
      <c r="Z35" s="703">
        <v>13.3</v>
      </c>
      <c r="AA35" s="703"/>
      <c r="AB35" s="703"/>
      <c r="AC35" s="703"/>
      <c r="AD35" s="704" t="s">
        <v>167</v>
      </c>
      <c r="AE35" s="704"/>
      <c r="AF35" s="704"/>
      <c r="AG35" s="704"/>
      <c r="AH35" s="704"/>
      <c r="AI35" s="704"/>
      <c r="AJ35" s="704"/>
      <c r="AK35" s="704"/>
      <c r="AL35" s="646" t="s">
        <v>234</v>
      </c>
      <c r="AM35" s="647"/>
      <c r="AN35" s="647"/>
      <c r="AO35" s="705"/>
      <c r="AP35" s="214"/>
      <c r="AQ35" s="709" t="s">
        <v>320</v>
      </c>
      <c r="AR35" s="710"/>
      <c r="AS35" s="710"/>
      <c r="AT35" s="710"/>
      <c r="AU35" s="710"/>
      <c r="AV35" s="710"/>
      <c r="AW35" s="710"/>
      <c r="AX35" s="710"/>
      <c r="AY35" s="711"/>
      <c r="AZ35" s="706">
        <v>13674614</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676949</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1088845</v>
      </c>
      <c r="CS35" s="642"/>
      <c r="CT35" s="642"/>
      <c r="CU35" s="642"/>
      <c r="CV35" s="642"/>
      <c r="CW35" s="642"/>
      <c r="CX35" s="642"/>
      <c r="CY35" s="643"/>
      <c r="CZ35" s="646">
        <v>1.1000000000000001</v>
      </c>
      <c r="DA35" s="675"/>
      <c r="DB35" s="675"/>
      <c r="DC35" s="676"/>
      <c r="DD35" s="649">
        <v>781894</v>
      </c>
      <c r="DE35" s="642"/>
      <c r="DF35" s="642"/>
      <c r="DG35" s="642"/>
      <c r="DH35" s="642"/>
      <c r="DI35" s="642"/>
      <c r="DJ35" s="642"/>
      <c r="DK35" s="643"/>
      <c r="DL35" s="649">
        <v>702132</v>
      </c>
      <c r="DM35" s="642"/>
      <c r="DN35" s="642"/>
      <c r="DO35" s="642"/>
      <c r="DP35" s="642"/>
      <c r="DQ35" s="642"/>
      <c r="DR35" s="642"/>
      <c r="DS35" s="642"/>
      <c r="DT35" s="642"/>
      <c r="DU35" s="642"/>
      <c r="DV35" s="643"/>
      <c r="DW35" s="646">
        <v>1.4</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234</v>
      </c>
      <c r="S36" s="644"/>
      <c r="T36" s="644"/>
      <c r="U36" s="644"/>
      <c r="V36" s="644"/>
      <c r="W36" s="644"/>
      <c r="X36" s="644"/>
      <c r="Y36" s="645"/>
      <c r="Z36" s="703" t="s">
        <v>167</v>
      </c>
      <c r="AA36" s="703"/>
      <c r="AB36" s="703"/>
      <c r="AC36" s="703"/>
      <c r="AD36" s="704" t="s">
        <v>234</v>
      </c>
      <c r="AE36" s="704"/>
      <c r="AF36" s="704"/>
      <c r="AG36" s="704"/>
      <c r="AH36" s="704"/>
      <c r="AI36" s="704"/>
      <c r="AJ36" s="704"/>
      <c r="AK36" s="704"/>
      <c r="AL36" s="646" t="s">
        <v>167</v>
      </c>
      <c r="AM36" s="647"/>
      <c r="AN36" s="647"/>
      <c r="AO36" s="705"/>
      <c r="AQ36" s="678" t="s">
        <v>324</v>
      </c>
      <c r="AR36" s="679"/>
      <c r="AS36" s="679"/>
      <c r="AT36" s="679"/>
      <c r="AU36" s="679"/>
      <c r="AV36" s="679"/>
      <c r="AW36" s="679"/>
      <c r="AX36" s="679"/>
      <c r="AY36" s="680"/>
      <c r="AZ36" s="641">
        <v>4458992</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306510</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14867376</v>
      </c>
      <c r="CS36" s="644"/>
      <c r="CT36" s="644"/>
      <c r="CU36" s="644"/>
      <c r="CV36" s="644"/>
      <c r="CW36" s="644"/>
      <c r="CX36" s="644"/>
      <c r="CY36" s="645"/>
      <c r="CZ36" s="646">
        <v>14.8</v>
      </c>
      <c r="DA36" s="675"/>
      <c r="DB36" s="675"/>
      <c r="DC36" s="676"/>
      <c r="DD36" s="649">
        <v>12638646</v>
      </c>
      <c r="DE36" s="644"/>
      <c r="DF36" s="644"/>
      <c r="DG36" s="644"/>
      <c r="DH36" s="644"/>
      <c r="DI36" s="644"/>
      <c r="DJ36" s="644"/>
      <c r="DK36" s="645"/>
      <c r="DL36" s="649">
        <v>7053643</v>
      </c>
      <c r="DM36" s="644"/>
      <c r="DN36" s="644"/>
      <c r="DO36" s="644"/>
      <c r="DP36" s="644"/>
      <c r="DQ36" s="644"/>
      <c r="DR36" s="644"/>
      <c r="DS36" s="644"/>
      <c r="DT36" s="644"/>
      <c r="DU36" s="644"/>
      <c r="DV36" s="645"/>
      <c r="DW36" s="646">
        <v>13.6</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3109663</v>
      </c>
      <c r="S37" s="644"/>
      <c r="T37" s="644"/>
      <c r="U37" s="644"/>
      <c r="V37" s="644"/>
      <c r="W37" s="644"/>
      <c r="X37" s="644"/>
      <c r="Y37" s="645"/>
      <c r="Z37" s="703">
        <v>3</v>
      </c>
      <c r="AA37" s="703"/>
      <c r="AB37" s="703"/>
      <c r="AC37" s="703"/>
      <c r="AD37" s="704" t="s">
        <v>167</v>
      </c>
      <c r="AE37" s="704"/>
      <c r="AF37" s="704"/>
      <c r="AG37" s="704"/>
      <c r="AH37" s="704"/>
      <c r="AI37" s="704"/>
      <c r="AJ37" s="704"/>
      <c r="AK37" s="704"/>
      <c r="AL37" s="646" t="s">
        <v>167</v>
      </c>
      <c r="AM37" s="647"/>
      <c r="AN37" s="647"/>
      <c r="AO37" s="705"/>
      <c r="AQ37" s="678" t="s">
        <v>328</v>
      </c>
      <c r="AR37" s="679"/>
      <c r="AS37" s="679"/>
      <c r="AT37" s="679"/>
      <c r="AU37" s="679"/>
      <c r="AV37" s="679"/>
      <c r="AW37" s="679"/>
      <c r="AX37" s="679"/>
      <c r="AY37" s="680"/>
      <c r="AZ37" s="641">
        <v>1305042</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24243</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3332152</v>
      </c>
      <c r="CS37" s="642"/>
      <c r="CT37" s="642"/>
      <c r="CU37" s="642"/>
      <c r="CV37" s="642"/>
      <c r="CW37" s="642"/>
      <c r="CX37" s="642"/>
      <c r="CY37" s="643"/>
      <c r="CZ37" s="646">
        <v>3.3</v>
      </c>
      <c r="DA37" s="675"/>
      <c r="DB37" s="675"/>
      <c r="DC37" s="676"/>
      <c r="DD37" s="649">
        <v>3132197</v>
      </c>
      <c r="DE37" s="642"/>
      <c r="DF37" s="642"/>
      <c r="DG37" s="642"/>
      <c r="DH37" s="642"/>
      <c r="DI37" s="642"/>
      <c r="DJ37" s="642"/>
      <c r="DK37" s="643"/>
      <c r="DL37" s="649">
        <v>2581290</v>
      </c>
      <c r="DM37" s="642"/>
      <c r="DN37" s="642"/>
      <c r="DO37" s="642"/>
      <c r="DP37" s="642"/>
      <c r="DQ37" s="642"/>
      <c r="DR37" s="642"/>
      <c r="DS37" s="642"/>
      <c r="DT37" s="642"/>
      <c r="DU37" s="642"/>
      <c r="DV37" s="643"/>
      <c r="DW37" s="646">
        <v>5</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102870076</v>
      </c>
      <c r="S38" s="693"/>
      <c r="T38" s="693"/>
      <c r="U38" s="693"/>
      <c r="V38" s="693"/>
      <c r="W38" s="693"/>
      <c r="X38" s="693"/>
      <c r="Y38" s="698"/>
      <c r="Z38" s="699">
        <v>100</v>
      </c>
      <c r="AA38" s="699"/>
      <c r="AB38" s="699"/>
      <c r="AC38" s="699"/>
      <c r="AD38" s="700">
        <v>48604826</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1139877</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38381</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6770703</v>
      </c>
      <c r="CS38" s="644"/>
      <c r="CT38" s="644"/>
      <c r="CU38" s="644"/>
      <c r="CV38" s="644"/>
      <c r="CW38" s="644"/>
      <c r="CX38" s="644"/>
      <c r="CY38" s="645"/>
      <c r="CZ38" s="646">
        <v>6.7</v>
      </c>
      <c r="DA38" s="675"/>
      <c r="DB38" s="675"/>
      <c r="DC38" s="676"/>
      <c r="DD38" s="649">
        <v>5583143</v>
      </c>
      <c r="DE38" s="644"/>
      <c r="DF38" s="644"/>
      <c r="DG38" s="644"/>
      <c r="DH38" s="644"/>
      <c r="DI38" s="644"/>
      <c r="DJ38" s="644"/>
      <c r="DK38" s="645"/>
      <c r="DL38" s="649">
        <v>5151901</v>
      </c>
      <c r="DM38" s="644"/>
      <c r="DN38" s="644"/>
      <c r="DO38" s="644"/>
      <c r="DP38" s="644"/>
      <c r="DQ38" s="644"/>
      <c r="DR38" s="644"/>
      <c r="DS38" s="644"/>
      <c r="DT38" s="644"/>
      <c r="DU38" s="644"/>
      <c r="DV38" s="645"/>
      <c r="DW38" s="646">
        <v>10</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44882</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89</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657194</v>
      </c>
      <c r="CS39" s="642"/>
      <c r="CT39" s="642"/>
      <c r="CU39" s="642"/>
      <c r="CV39" s="642"/>
      <c r="CW39" s="642"/>
      <c r="CX39" s="642"/>
      <c r="CY39" s="643"/>
      <c r="CZ39" s="646">
        <v>0.7</v>
      </c>
      <c r="DA39" s="675"/>
      <c r="DB39" s="675"/>
      <c r="DC39" s="676"/>
      <c r="DD39" s="649">
        <v>391625</v>
      </c>
      <c r="DE39" s="642"/>
      <c r="DF39" s="642"/>
      <c r="DG39" s="642"/>
      <c r="DH39" s="642"/>
      <c r="DI39" s="642"/>
      <c r="DJ39" s="642"/>
      <c r="DK39" s="643"/>
      <c r="DL39" s="649" t="s">
        <v>167</v>
      </c>
      <c r="DM39" s="642"/>
      <c r="DN39" s="642"/>
      <c r="DO39" s="642"/>
      <c r="DP39" s="642"/>
      <c r="DQ39" s="642"/>
      <c r="DR39" s="642"/>
      <c r="DS39" s="642"/>
      <c r="DT39" s="642"/>
      <c r="DU39" s="642"/>
      <c r="DV39" s="643"/>
      <c r="DW39" s="646" t="s">
        <v>167</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1710943</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121</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11133278</v>
      </c>
      <c r="CS40" s="644"/>
      <c r="CT40" s="644"/>
      <c r="CU40" s="644"/>
      <c r="CV40" s="644"/>
      <c r="CW40" s="644"/>
      <c r="CX40" s="644"/>
      <c r="CY40" s="645"/>
      <c r="CZ40" s="646">
        <v>11.1</v>
      </c>
      <c r="DA40" s="675"/>
      <c r="DB40" s="675"/>
      <c r="DC40" s="676"/>
      <c r="DD40" s="649">
        <v>568342</v>
      </c>
      <c r="DE40" s="644"/>
      <c r="DF40" s="644"/>
      <c r="DG40" s="644"/>
      <c r="DH40" s="644"/>
      <c r="DI40" s="644"/>
      <c r="DJ40" s="644"/>
      <c r="DK40" s="645"/>
      <c r="DL40" s="649" t="s">
        <v>234</v>
      </c>
      <c r="DM40" s="644"/>
      <c r="DN40" s="644"/>
      <c r="DO40" s="644"/>
      <c r="DP40" s="644"/>
      <c r="DQ40" s="644"/>
      <c r="DR40" s="644"/>
      <c r="DS40" s="644"/>
      <c r="DT40" s="644"/>
      <c r="DU40" s="644"/>
      <c r="DV40" s="645"/>
      <c r="DW40" s="646" t="s">
        <v>167</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5014878</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326</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167</v>
      </c>
      <c r="CS41" s="642"/>
      <c r="CT41" s="642"/>
      <c r="CU41" s="642"/>
      <c r="CV41" s="642"/>
      <c r="CW41" s="642"/>
      <c r="CX41" s="642"/>
      <c r="CY41" s="643"/>
      <c r="CZ41" s="646" t="s">
        <v>167</v>
      </c>
      <c r="DA41" s="675"/>
      <c r="DB41" s="675"/>
      <c r="DC41" s="676"/>
      <c r="DD41" s="649" t="s">
        <v>167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13998167</v>
      </c>
      <c r="CS42" s="644"/>
      <c r="CT42" s="644"/>
      <c r="CU42" s="644"/>
      <c r="CV42" s="644"/>
      <c r="CW42" s="644"/>
      <c r="CX42" s="644"/>
      <c r="CY42" s="645"/>
      <c r="CZ42" s="646">
        <v>13.9</v>
      </c>
      <c r="DA42" s="647"/>
      <c r="DB42" s="647"/>
      <c r="DC42" s="648"/>
      <c r="DD42" s="649">
        <v>1179697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107558</v>
      </c>
      <c r="CS43" s="642"/>
      <c r="CT43" s="642"/>
      <c r="CU43" s="642"/>
      <c r="CV43" s="642"/>
      <c r="CW43" s="642"/>
      <c r="CX43" s="642"/>
      <c r="CY43" s="643"/>
      <c r="CZ43" s="646">
        <v>0.1</v>
      </c>
      <c r="DA43" s="675"/>
      <c r="DB43" s="675"/>
      <c r="DC43" s="676"/>
      <c r="DD43" s="649">
        <v>93578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13597246</v>
      </c>
      <c r="CS44" s="644"/>
      <c r="CT44" s="644"/>
      <c r="CU44" s="644"/>
      <c r="CV44" s="644"/>
      <c r="CW44" s="644"/>
      <c r="CX44" s="644"/>
      <c r="CY44" s="645"/>
      <c r="CZ44" s="646">
        <v>13.5</v>
      </c>
      <c r="DA44" s="647"/>
      <c r="DB44" s="647"/>
      <c r="DC44" s="648"/>
      <c r="DD44" s="649">
        <v>1048666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4952342</v>
      </c>
      <c r="CS45" s="642"/>
      <c r="CT45" s="642"/>
      <c r="CU45" s="642"/>
      <c r="CV45" s="642"/>
      <c r="CW45" s="642"/>
      <c r="CX45" s="642"/>
      <c r="CY45" s="643"/>
      <c r="CZ45" s="646">
        <v>4.9000000000000004</v>
      </c>
      <c r="DA45" s="675"/>
      <c r="DB45" s="675"/>
      <c r="DC45" s="676"/>
      <c r="DD45" s="649">
        <v>127204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8472099</v>
      </c>
      <c r="CS46" s="644"/>
      <c r="CT46" s="644"/>
      <c r="CU46" s="644"/>
      <c r="CV46" s="644"/>
      <c r="CW46" s="644"/>
      <c r="CX46" s="644"/>
      <c r="CY46" s="645"/>
      <c r="CZ46" s="646">
        <v>8.4</v>
      </c>
      <c r="DA46" s="647"/>
      <c r="DB46" s="647"/>
      <c r="DC46" s="648"/>
      <c r="DD46" s="649">
        <v>906115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400921</v>
      </c>
      <c r="CS47" s="642"/>
      <c r="CT47" s="642"/>
      <c r="CU47" s="642"/>
      <c r="CV47" s="642"/>
      <c r="CW47" s="642"/>
      <c r="CX47" s="642"/>
      <c r="CY47" s="643"/>
      <c r="CZ47" s="646">
        <v>0.4</v>
      </c>
      <c r="DA47" s="675"/>
      <c r="DB47" s="675"/>
      <c r="DC47" s="676"/>
      <c r="DD47" s="649">
        <v>131031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167</v>
      </c>
      <c r="CS48" s="644"/>
      <c r="CT48" s="644"/>
      <c r="CU48" s="644"/>
      <c r="CV48" s="644"/>
      <c r="CW48" s="644"/>
      <c r="CX48" s="644"/>
      <c r="CY48" s="645"/>
      <c r="CZ48" s="646" t="s">
        <v>234</v>
      </c>
      <c r="DA48" s="647"/>
      <c r="DB48" s="647"/>
      <c r="DC48" s="648"/>
      <c r="DD48" s="649" t="s">
        <v>167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100736674</v>
      </c>
      <c r="CS49" s="657"/>
      <c r="CT49" s="657"/>
      <c r="CU49" s="657"/>
      <c r="CV49" s="657"/>
      <c r="CW49" s="657"/>
      <c r="CX49" s="657"/>
      <c r="CY49" s="658"/>
      <c r="CZ49" s="659">
        <v>100</v>
      </c>
      <c r="DA49" s="660"/>
      <c r="DB49" s="660"/>
      <c r="DC49" s="661"/>
      <c r="DD49" s="662">
        <v>54511655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AiXZFweh0rvkbc46lL9JkSEbMFEgBp2Hu/0DW1E0uAJtldFhfhotOKRCoQybGJhGGzhbT49EJhdRDLHFFfsd1A==" saltValue="8XpuUk8lEE2hGVrp4/j1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102904</v>
      </c>
      <c r="R7" s="1174"/>
      <c r="S7" s="1174"/>
      <c r="T7" s="1174"/>
      <c r="U7" s="1174"/>
      <c r="V7" s="1174">
        <v>100779</v>
      </c>
      <c r="W7" s="1174"/>
      <c r="X7" s="1174"/>
      <c r="Y7" s="1174"/>
      <c r="Z7" s="1174"/>
      <c r="AA7" s="1174">
        <v>2124</v>
      </c>
      <c r="AB7" s="1174"/>
      <c r="AC7" s="1174"/>
      <c r="AD7" s="1174"/>
      <c r="AE7" s="1175"/>
      <c r="AF7" s="1176">
        <v>2007</v>
      </c>
      <c r="AG7" s="1177"/>
      <c r="AH7" s="1177"/>
      <c r="AI7" s="1177"/>
      <c r="AJ7" s="1178"/>
      <c r="AK7" s="1160">
        <v>2823</v>
      </c>
      <c r="AL7" s="1161"/>
      <c r="AM7" s="1161"/>
      <c r="AN7" s="1161"/>
      <c r="AO7" s="1161"/>
      <c r="AP7" s="1161">
        <v>100778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607</v>
      </c>
      <c r="BT7" s="1165"/>
      <c r="BU7" s="1165"/>
      <c r="BV7" s="1165"/>
      <c r="BW7" s="1165"/>
      <c r="BX7" s="1165"/>
      <c r="BY7" s="1165"/>
      <c r="BZ7" s="1165"/>
      <c r="CA7" s="1165"/>
      <c r="CB7" s="1165"/>
      <c r="CC7" s="1165"/>
      <c r="CD7" s="1165"/>
      <c r="CE7" s="1165"/>
      <c r="CF7" s="1165"/>
      <c r="CG7" s="1166"/>
      <c r="CH7" s="1157">
        <v>469</v>
      </c>
      <c r="CI7" s="1158"/>
      <c r="CJ7" s="1158"/>
      <c r="CK7" s="1158"/>
      <c r="CL7" s="1159"/>
      <c r="CM7" s="1157">
        <v>2729</v>
      </c>
      <c r="CN7" s="1158"/>
      <c r="CO7" s="1158"/>
      <c r="CP7" s="1158"/>
      <c r="CQ7" s="1159"/>
      <c r="CR7" s="1157">
        <v>16</v>
      </c>
      <c r="CS7" s="1158"/>
      <c r="CT7" s="1158"/>
      <c r="CU7" s="1158"/>
      <c r="CV7" s="1159"/>
      <c r="CW7" s="1157">
        <v>508</v>
      </c>
      <c r="CX7" s="1158"/>
      <c r="CY7" s="1158"/>
      <c r="CZ7" s="1158"/>
      <c r="DA7" s="1159"/>
      <c r="DB7" s="1157" t="s">
        <v>595</v>
      </c>
      <c r="DC7" s="1158"/>
      <c r="DD7" s="1158"/>
      <c r="DE7" s="1158"/>
      <c r="DF7" s="1159"/>
      <c r="DG7" s="1157" t="s">
        <v>595</v>
      </c>
      <c r="DH7" s="1158"/>
      <c r="DI7" s="1158"/>
      <c r="DJ7" s="1158"/>
      <c r="DK7" s="1159"/>
      <c r="DL7" s="1157" t="s">
        <v>595</v>
      </c>
      <c r="DM7" s="1158"/>
      <c r="DN7" s="1158"/>
      <c r="DO7" s="1158"/>
      <c r="DP7" s="1159"/>
      <c r="DQ7" s="1157" t="s">
        <v>540</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249</v>
      </c>
      <c r="R8" s="1113"/>
      <c r="S8" s="1113"/>
      <c r="T8" s="1113"/>
      <c r="U8" s="1113"/>
      <c r="V8" s="1113">
        <v>238</v>
      </c>
      <c r="W8" s="1113"/>
      <c r="X8" s="1113"/>
      <c r="Y8" s="1113"/>
      <c r="Z8" s="1113"/>
      <c r="AA8" s="1113">
        <v>11</v>
      </c>
      <c r="AB8" s="1113"/>
      <c r="AC8" s="1113"/>
      <c r="AD8" s="1113"/>
      <c r="AE8" s="1114"/>
      <c r="AF8" s="1088">
        <v>11</v>
      </c>
      <c r="AG8" s="1089"/>
      <c r="AH8" s="1089"/>
      <c r="AI8" s="1089"/>
      <c r="AJ8" s="1090"/>
      <c r="AK8" s="1155">
        <v>101</v>
      </c>
      <c r="AL8" s="1156"/>
      <c r="AM8" s="1156"/>
      <c r="AN8" s="1156"/>
      <c r="AO8" s="1156"/>
      <c r="AP8" s="1156">
        <v>456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608</v>
      </c>
      <c r="BT8" s="1084"/>
      <c r="BU8" s="1084"/>
      <c r="BV8" s="1084"/>
      <c r="BW8" s="1084"/>
      <c r="BX8" s="1084"/>
      <c r="BY8" s="1084"/>
      <c r="BZ8" s="1084"/>
      <c r="CA8" s="1084"/>
      <c r="CB8" s="1084"/>
      <c r="CC8" s="1084"/>
      <c r="CD8" s="1084"/>
      <c r="CE8" s="1084"/>
      <c r="CF8" s="1084"/>
      <c r="CG8" s="1085"/>
      <c r="CH8" s="1058">
        <v>1</v>
      </c>
      <c r="CI8" s="1059"/>
      <c r="CJ8" s="1059"/>
      <c r="CK8" s="1059"/>
      <c r="CL8" s="1060"/>
      <c r="CM8" s="1058">
        <v>143</v>
      </c>
      <c r="CN8" s="1059"/>
      <c r="CO8" s="1059"/>
      <c r="CP8" s="1059"/>
      <c r="CQ8" s="1060"/>
      <c r="CR8" s="1058">
        <v>1</v>
      </c>
      <c r="CS8" s="1059"/>
      <c r="CT8" s="1059"/>
      <c r="CU8" s="1059"/>
      <c r="CV8" s="1060"/>
      <c r="CW8" s="1058" t="s">
        <v>595</v>
      </c>
      <c r="CX8" s="1059"/>
      <c r="CY8" s="1059"/>
      <c r="CZ8" s="1059"/>
      <c r="DA8" s="1060"/>
      <c r="DB8" s="1058" t="s">
        <v>595</v>
      </c>
      <c r="DC8" s="1059"/>
      <c r="DD8" s="1059"/>
      <c r="DE8" s="1059"/>
      <c r="DF8" s="1060"/>
      <c r="DG8" s="1058" t="s">
        <v>595</v>
      </c>
      <c r="DH8" s="1059"/>
      <c r="DI8" s="1059"/>
      <c r="DJ8" s="1059"/>
      <c r="DK8" s="1060"/>
      <c r="DL8" s="1058" t="s">
        <v>595</v>
      </c>
      <c r="DM8" s="1059"/>
      <c r="DN8" s="1059"/>
      <c r="DO8" s="1059"/>
      <c r="DP8" s="1060"/>
      <c r="DQ8" s="1058" t="s">
        <v>540</v>
      </c>
      <c r="DR8" s="1059"/>
      <c r="DS8" s="1059"/>
      <c r="DT8" s="1059"/>
      <c r="DU8" s="1060"/>
      <c r="DV8" s="1061"/>
      <c r="DW8" s="1062"/>
      <c r="DX8" s="1062"/>
      <c r="DY8" s="1062"/>
      <c r="DZ8" s="1063"/>
      <c r="EA8" s="234"/>
    </row>
    <row r="9" spans="1:131" s="235" customFormat="1" ht="26.25" customHeight="1" x14ac:dyDescent="0.15">
      <c r="A9" s="241">
        <v>3</v>
      </c>
      <c r="B9" s="1106" t="s">
        <v>380</v>
      </c>
      <c r="C9" s="1107"/>
      <c r="D9" s="1107"/>
      <c r="E9" s="1107"/>
      <c r="F9" s="1107"/>
      <c r="G9" s="1107"/>
      <c r="H9" s="1107"/>
      <c r="I9" s="1107"/>
      <c r="J9" s="1107"/>
      <c r="K9" s="1107"/>
      <c r="L9" s="1107"/>
      <c r="M9" s="1107"/>
      <c r="N9" s="1107"/>
      <c r="O9" s="1107"/>
      <c r="P9" s="1108"/>
      <c r="Q9" s="1112">
        <v>1</v>
      </c>
      <c r="R9" s="1113"/>
      <c r="S9" s="1113"/>
      <c r="T9" s="1113"/>
      <c r="U9" s="1113"/>
      <c r="V9" s="1113">
        <v>1</v>
      </c>
      <c r="W9" s="1113"/>
      <c r="X9" s="1113"/>
      <c r="Y9" s="1113"/>
      <c r="Z9" s="1113"/>
      <c r="AA9" s="1113">
        <v>0</v>
      </c>
      <c r="AB9" s="1113"/>
      <c r="AC9" s="1113"/>
      <c r="AD9" s="1113"/>
      <c r="AE9" s="1114"/>
      <c r="AF9" s="1088">
        <v>0</v>
      </c>
      <c r="AG9" s="1089"/>
      <c r="AH9" s="1089"/>
      <c r="AI9" s="1089"/>
      <c r="AJ9" s="1090"/>
      <c r="AK9" s="1155" t="s">
        <v>606</v>
      </c>
      <c r="AL9" s="1156"/>
      <c r="AM9" s="1156"/>
      <c r="AN9" s="1156"/>
      <c r="AO9" s="1156"/>
      <c r="AP9" s="1156" t="s">
        <v>606</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609</v>
      </c>
      <c r="BT9" s="1084"/>
      <c r="BU9" s="1084"/>
      <c r="BV9" s="1084"/>
      <c r="BW9" s="1084"/>
      <c r="BX9" s="1084"/>
      <c r="BY9" s="1084"/>
      <c r="BZ9" s="1084"/>
      <c r="CA9" s="1084"/>
      <c r="CB9" s="1084"/>
      <c r="CC9" s="1084"/>
      <c r="CD9" s="1084"/>
      <c r="CE9" s="1084"/>
      <c r="CF9" s="1084"/>
      <c r="CG9" s="1085"/>
      <c r="CH9" s="1058">
        <v>1</v>
      </c>
      <c r="CI9" s="1059"/>
      <c r="CJ9" s="1059"/>
      <c r="CK9" s="1059"/>
      <c r="CL9" s="1060"/>
      <c r="CM9" s="1058">
        <v>45</v>
      </c>
      <c r="CN9" s="1059"/>
      <c r="CO9" s="1059"/>
      <c r="CP9" s="1059"/>
      <c r="CQ9" s="1060"/>
      <c r="CR9" s="1058">
        <v>8</v>
      </c>
      <c r="CS9" s="1059"/>
      <c r="CT9" s="1059"/>
      <c r="CU9" s="1059"/>
      <c r="CV9" s="1060"/>
      <c r="CW9" s="1058">
        <v>11</v>
      </c>
      <c r="CX9" s="1059"/>
      <c r="CY9" s="1059"/>
      <c r="CZ9" s="1059"/>
      <c r="DA9" s="1060"/>
      <c r="DB9" s="1058" t="s">
        <v>595</v>
      </c>
      <c r="DC9" s="1059"/>
      <c r="DD9" s="1059"/>
      <c r="DE9" s="1059"/>
      <c r="DF9" s="1060"/>
      <c r="DG9" s="1058" t="s">
        <v>595</v>
      </c>
      <c r="DH9" s="1059"/>
      <c r="DI9" s="1059"/>
      <c r="DJ9" s="1059"/>
      <c r="DK9" s="1060"/>
      <c r="DL9" s="1058" t="s">
        <v>595</v>
      </c>
      <c r="DM9" s="1059"/>
      <c r="DN9" s="1059"/>
      <c r="DO9" s="1059"/>
      <c r="DP9" s="1060"/>
      <c r="DQ9" s="1058" t="s">
        <v>540</v>
      </c>
      <c r="DR9" s="1059"/>
      <c r="DS9" s="1059"/>
      <c r="DT9" s="1059"/>
      <c r="DU9" s="1060"/>
      <c r="DV9" s="1061"/>
      <c r="DW9" s="1062"/>
      <c r="DX9" s="1062"/>
      <c r="DY9" s="1062"/>
      <c r="DZ9" s="1063"/>
      <c r="EA9" s="234"/>
    </row>
    <row r="10" spans="1:131" s="235" customFormat="1" ht="26.25" customHeight="1" x14ac:dyDescent="0.15">
      <c r="A10" s="241">
        <v>4</v>
      </c>
      <c r="B10" s="1106" t="s">
        <v>381</v>
      </c>
      <c r="C10" s="1107"/>
      <c r="D10" s="1107"/>
      <c r="E10" s="1107"/>
      <c r="F10" s="1107"/>
      <c r="G10" s="1107"/>
      <c r="H10" s="1107"/>
      <c r="I10" s="1107"/>
      <c r="J10" s="1107"/>
      <c r="K10" s="1107"/>
      <c r="L10" s="1107"/>
      <c r="M10" s="1107"/>
      <c r="N10" s="1107"/>
      <c r="O10" s="1107"/>
      <c r="P10" s="1108"/>
      <c r="Q10" s="1112">
        <v>46</v>
      </c>
      <c r="R10" s="1113"/>
      <c r="S10" s="1113"/>
      <c r="T10" s="1113"/>
      <c r="U10" s="1113"/>
      <c r="V10" s="1113">
        <v>42</v>
      </c>
      <c r="W10" s="1113"/>
      <c r="X10" s="1113"/>
      <c r="Y10" s="1113"/>
      <c r="Z10" s="1113"/>
      <c r="AA10" s="1113">
        <v>4</v>
      </c>
      <c r="AB10" s="1113"/>
      <c r="AC10" s="1113"/>
      <c r="AD10" s="1113"/>
      <c r="AE10" s="1114"/>
      <c r="AF10" s="1088">
        <v>4</v>
      </c>
      <c r="AG10" s="1089"/>
      <c r="AH10" s="1089"/>
      <c r="AI10" s="1089"/>
      <c r="AJ10" s="1090"/>
      <c r="AK10" s="1155" t="s">
        <v>606</v>
      </c>
      <c r="AL10" s="1156"/>
      <c r="AM10" s="1156"/>
      <c r="AN10" s="1156"/>
      <c r="AO10" s="1156"/>
      <c r="AP10" s="1156">
        <v>45</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610</v>
      </c>
      <c r="BT10" s="1084"/>
      <c r="BU10" s="1084"/>
      <c r="BV10" s="1084"/>
      <c r="BW10" s="1084"/>
      <c r="BX10" s="1084"/>
      <c r="BY10" s="1084"/>
      <c r="BZ10" s="1084"/>
      <c r="CA10" s="1084"/>
      <c r="CB10" s="1084"/>
      <c r="CC10" s="1084"/>
      <c r="CD10" s="1084"/>
      <c r="CE10" s="1084"/>
      <c r="CF10" s="1084"/>
      <c r="CG10" s="1085"/>
      <c r="CH10" s="1058">
        <v>197</v>
      </c>
      <c r="CI10" s="1059"/>
      <c r="CJ10" s="1059"/>
      <c r="CK10" s="1059"/>
      <c r="CL10" s="1060"/>
      <c r="CM10" s="1058">
        <v>1652</v>
      </c>
      <c r="CN10" s="1059"/>
      <c r="CO10" s="1059"/>
      <c r="CP10" s="1059"/>
      <c r="CQ10" s="1060"/>
      <c r="CR10" s="1058">
        <v>1</v>
      </c>
      <c r="CS10" s="1059"/>
      <c r="CT10" s="1059"/>
      <c r="CU10" s="1059"/>
      <c r="CV10" s="1060"/>
      <c r="CW10" s="1058" t="s">
        <v>595</v>
      </c>
      <c r="CX10" s="1059"/>
      <c r="CY10" s="1059"/>
      <c r="CZ10" s="1059"/>
      <c r="DA10" s="1060"/>
      <c r="DB10" s="1058" t="s">
        <v>595</v>
      </c>
      <c r="DC10" s="1059"/>
      <c r="DD10" s="1059"/>
      <c r="DE10" s="1059"/>
      <c r="DF10" s="1060"/>
      <c r="DG10" s="1058" t="s">
        <v>595</v>
      </c>
      <c r="DH10" s="1059"/>
      <c r="DI10" s="1059"/>
      <c r="DJ10" s="1059"/>
      <c r="DK10" s="1060"/>
      <c r="DL10" s="1058" t="s">
        <v>595</v>
      </c>
      <c r="DM10" s="1059"/>
      <c r="DN10" s="1059"/>
      <c r="DO10" s="1059"/>
      <c r="DP10" s="1060"/>
      <c r="DQ10" s="1058" t="s">
        <v>540</v>
      </c>
      <c r="DR10" s="1059"/>
      <c r="DS10" s="1059"/>
      <c r="DT10" s="1059"/>
      <c r="DU10" s="1060"/>
      <c r="DV10" s="1061"/>
      <c r="DW10" s="1062"/>
      <c r="DX10" s="1062"/>
      <c r="DY10" s="1062"/>
      <c r="DZ10" s="1063"/>
      <c r="EA10" s="234"/>
    </row>
    <row r="11" spans="1:131" s="235" customFormat="1" ht="26.25" customHeight="1" x14ac:dyDescent="0.15">
      <c r="A11" s="241">
        <v>5</v>
      </c>
      <c r="B11" s="1106" t="s">
        <v>382</v>
      </c>
      <c r="C11" s="1107"/>
      <c r="D11" s="1107"/>
      <c r="E11" s="1107"/>
      <c r="F11" s="1107"/>
      <c r="G11" s="1107"/>
      <c r="H11" s="1107"/>
      <c r="I11" s="1107"/>
      <c r="J11" s="1107"/>
      <c r="K11" s="1107"/>
      <c r="L11" s="1107"/>
      <c r="M11" s="1107"/>
      <c r="N11" s="1107"/>
      <c r="O11" s="1107"/>
      <c r="P11" s="1108"/>
      <c r="Q11" s="1112">
        <v>1</v>
      </c>
      <c r="R11" s="1113"/>
      <c r="S11" s="1113"/>
      <c r="T11" s="1113"/>
      <c r="U11" s="1113"/>
      <c r="V11" s="1113">
        <v>1</v>
      </c>
      <c r="W11" s="1113"/>
      <c r="X11" s="1113"/>
      <c r="Y11" s="1113"/>
      <c r="Z11" s="1113"/>
      <c r="AA11" s="1113" t="s">
        <v>606</v>
      </c>
      <c r="AB11" s="1113"/>
      <c r="AC11" s="1113"/>
      <c r="AD11" s="1113"/>
      <c r="AE11" s="1114"/>
      <c r="AF11" s="1088" t="s">
        <v>383</v>
      </c>
      <c r="AG11" s="1089"/>
      <c r="AH11" s="1089"/>
      <c r="AI11" s="1089"/>
      <c r="AJ11" s="1090"/>
      <c r="AK11" s="1155" t="s">
        <v>606</v>
      </c>
      <c r="AL11" s="1156"/>
      <c r="AM11" s="1156"/>
      <c r="AN11" s="1156"/>
      <c r="AO11" s="1156"/>
      <c r="AP11" s="1156" t="s">
        <v>606</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611</v>
      </c>
      <c r="BT11" s="1084"/>
      <c r="BU11" s="1084"/>
      <c r="BV11" s="1084"/>
      <c r="BW11" s="1084"/>
      <c r="BX11" s="1084"/>
      <c r="BY11" s="1084"/>
      <c r="BZ11" s="1084"/>
      <c r="CA11" s="1084"/>
      <c r="CB11" s="1084"/>
      <c r="CC11" s="1084"/>
      <c r="CD11" s="1084"/>
      <c r="CE11" s="1084"/>
      <c r="CF11" s="1084"/>
      <c r="CG11" s="1085"/>
      <c r="CH11" s="1058">
        <v>-8</v>
      </c>
      <c r="CI11" s="1059"/>
      <c r="CJ11" s="1059"/>
      <c r="CK11" s="1059"/>
      <c r="CL11" s="1060"/>
      <c r="CM11" s="1058">
        <v>139</v>
      </c>
      <c r="CN11" s="1059"/>
      <c r="CO11" s="1059"/>
      <c r="CP11" s="1059"/>
      <c r="CQ11" s="1060"/>
      <c r="CR11" s="1058">
        <v>8</v>
      </c>
      <c r="CS11" s="1059"/>
      <c r="CT11" s="1059"/>
      <c r="CU11" s="1059"/>
      <c r="CV11" s="1060"/>
      <c r="CW11" s="1058" t="s">
        <v>595</v>
      </c>
      <c r="CX11" s="1059"/>
      <c r="CY11" s="1059"/>
      <c r="CZ11" s="1059"/>
      <c r="DA11" s="1060"/>
      <c r="DB11" s="1058" t="s">
        <v>595</v>
      </c>
      <c r="DC11" s="1059"/>
      <c r="DD11" s="1059"/>
      <c r="DE11" s="1059"/>
      <c r="DF11" s="1060"/>
      <c r="DG11" s="1058" t="s">
        <v>595</v>
      </c>
      <c r="DH11" s="1059"/>
      <c r="DI11" s="1059"/>
      <c r="DJ11" s="1059"/>
      <c r="DK11" s="1060"/>
      <c r="DL11" s="1058" t="s">
        <v>595</v>
      </c>
      <c r="DM11" s="1059"/>
      <c r="DN11" s="1059"/>
      <c r="DO11" s="1059"/>
      <c r="DP11" s="1060"/>
      <c r="DQ11" s="1058" t="s">
        <v>540</v>
      </c>
      <c r="DR11" s="1059"/>
      <c r="DS11" s="1059"/>
      <c r="DT11" s="1059"/>
      <c r="DU11" s="1060"/>
      <c r="DV11" s="1061"/>
      <c r="DW11" s="1062"/>
      <c r="DX11" s="1062"/>
      <c r="DY11" s="1062"/>
      <c r="DZ11" s="1063"/>
      <c r="EA11" s="234"/>
    </row>
    <row r="12" spans="1:131" s="235" customFormat="1" ht="26.25" customHeight="1" x14ac:dyDescent="0.15">
      <c r="A12" s="241">
        <v>6</v>
      </c>
      <c r="B12" s="1106" t="s">
        <v>384</v>
      </c>
      <c r="C12" s="1107"/>
      <c r="D12" s="1107"/>
      <c r="E12" s="1107"/>
      <c r="F12" s="1107"/>
      <c r="G12" s="1107"/>
      <c r="H12" s="1107"/>
      <c r="I12" s="1107"/>
      <c r="J12" s="1107"/>
      <c r="K12" s="1107"/>
      <c r="L12" s="1107"/>
      <c r="M12" s="1107"/>
      <c r="N12" s="1107"/>
      <c r="O12" s="1107"/>
      <c r="P12" s="1108"/>
      <c r="Q12" s="1112">
        <v>75</v>
      </c>
      <c r="R12" s="1113"/>
      <c r="S12" s="1113"/>
      <c r="T12" s="1113"/>
      <c r="U12" s="1113"/>
      <c r="V12" s="1113">
        <v>71</v>
      </c>
      <c r="W12" s="1113"/>
      <c r="X12" s="1113"/>
      <c r="Y12" s="1113"/>
      <c r="Z12" s="1113"/>
      <c r="AA12" s="1113">
        <v>5</v>
      </c>
      <c r="AB12" s="1113"/>
      <c r="AC12" s="1113"/>
      <c r="AD12" s="1113"/>
      <c r="AE12" s="1114"/>
      <c r="AF12" s="1088">
        <v>5</v>
      </c>
      <c r="AG12" s="1089"/>
      <c r="AH12" s="1089"/>
      <c r="AI12" s="1089"/>
      <c r="AJ12" s="1090"/>
      <c r="AK12" s="1155" t="s">
        <v>606</v>
      </c>
      <c r="AL12" s="1156"/>
      <c r="AM12" s="1156"/>
      <c r="AN12" s="1156"/>
      <c r="AO12" s="1156"/>
      <c r="AP12" s="1156" t="s">
        <v>606</v>
      </c>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612</v>
      </c>
      <c r="BT12" s="1084"/>
      <c r="BU12" s="1084"/>
      <c r="BV12" s="1084"/>
      <c r="BW12" s="1084"/>
      <c r="BX12" s="1084"/>
      <c r="BY12" s="1084"/>
      <c r="BZ12" s="1084"/>
      <c r="CA12" s="1084"/>
      <c r="CB12" s="1084"/>
      <c r="CC12" s="1084"/>
      <c r="CD12" s="1084"/>
      <c r="CE12" s="1084"/>
      <c r="CF12" s="1084"/>
      <c r="CG12" s="1085"/>
      <c r="CH12" s="1058">
        <v>-32</v>
      </c>
      <c r="CI12" s="1059"/>
      <c r="CJ12" s="1059"/>
      <c r="CK12" s="1059"/>
      <c r="CL12" s="1060"/>
      <c r="CM12" s="1058">
        <v>338</v>
      </c>
      <c r="CN12" s="1059"/>
      <c r="CO12" s="1059"/>
      <c r="CP12" s="1059"/>
      <c r="CQ12" s="1060"/>
      <c r="CR12" s="1058">
        <v>4</v>
      </c>
      <c r="CS12" s="1059"/>
      <c r="CT12" s="1059"/>
      <c r="CU12" s="1059"/>
      <c r="CV12" s="1060"/>
      <c r="CW12" s="1058">
        <v>49</v>
      </c>
      <c r="CX12" s="1059"/>
      <c r="CY12" s="1059"/>
      <c r="CZ12" s="1059"/>
      <c r="DA12" s="1060"/>
      <c r="DB12" s="1058" t="s">
        <v>595</v>
      </c>
      <c r="DC12" s="1059"/>
      <c r="DD12" s="1059"/>
      <c r="DE12" s="1059"/>
      <c r="DF12" s="1060"/>
      <c r="DG12" s="1058" t="s">
        <v>595</v>
      </c>
      <c r="DH12" s="1059"/>
      <c r="DI12" s="1059"/>
      <c r="DJ12" s="1059"/>
      <c r="DK12" s="1060"/>
      <c r="DL12" s="1058" t="s">
        <v>595</v>
      </c>
      <c r="DM12" s="1059"/>
      <c r="DN12" s="1059"/>
      <c r="DO12" s="1059"/>
      <c r="DP12" s="1060"/>
      <c r="DQ12" s="1058" t="s">
        <v>540</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613</v>
      </c>
      <c r="BT13" s="1084"/>
      <c r="BU13" s="1084"/>
      <c r="BV13" s="1084"/>
      <c r="BW13" s="1084"/>
      <c r="BX13" s="1084"/>
      <c r="BY13" s="1084"/>
      <c r="BZ13" s="1084"/>
      <c r="CA13" s="1084"/>
      <c r="CB13" s="1084"/>
      <c r="CC13" s="1084"/>
      <c r="CD13" s="1084"/>
      <c r="CE13" s="1084"/>
      <c r="CF13" s="1084"/>
      <c r="CG13" s="1085"/>
      <c r="CH13" s="1058">
        <v>-4</v>
      </c>
      <c r="CI13" s="1059"/>
      <c r="CJ13" s="1059"/>
      <c r="CK13" s="1059"/>
      <c r="CL13" s="1060"/>
      <c r="CM13" s="1058">
        <v>32</v>
      </c>
      <c r="CN13" s="1059"/>
      <c r="CO13" s="1059"/>
      <c r="CP13" s="1059"/>
      <c r="CQ13" s="1060"/>
      <c r="CR13" s="1058">
        <v>1</v>
      </c>
      <c r="CS13" s="1059"/>
      <c r="CT13" s="1059"/>
      <c r="CU13" s="1059"/>
      <c r="CV13" s="1060"/>
      <c r="CW13" s="1058" t="s">
        <v>595</v>
      </c>
      <c r="CX13" s="1059"/>
      <c r="CY13" s="1059"/>
      <c r="CZ13" s="1059"/>
      <c r="DA13" s="1060"/>
      <c r="DB13" s="1058" t="s">
        <v>595</v>
      </c>
      <c r="DC13" s="1059"/>
      <c r="DD13" s="1059"/>
      <c r="DE13" s="1059"/>
      <c r="DF13" s="1060"/>
      <c r="DG13" s="1058" t="s">
        <v>595</v>
      </c>
      <c r="DH13" s="1059"/>
      <c r="DI13" s="1059"/>
      <c r="DJ13" s="1059"/>
      <c r="DK13" s="1060"/>
      <c r="DL13" s="1058" t="s">
        <v>595</v>
      </c>
      <c r="DM13" s="1059"/>
      <c r="DN13" s="1059"/>
      <c r="DO13" s="1059"/>
      <c r="DP13" s="1060"/>
      <c r="DQ13" s="1058" t="s">
        <v>540</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614</v>
      </c>
      <c r="BT14" s="1084"/>
      <c r="BU14" s="1084"/>
      <c r="BV14" s="1084"/>
      <c r="BW14" s="1084"/>
      <c r="BX14" s="1084"/>
      <c r="BY14" s="1084"/>
      <c r="BZ14" s="1084"/>
      <c r="CA14" s="1084"/>
      <c r="CB14" s="1084"/>
      <c r="CC14" s="1084"/>
      <c r="CD14" s="1084"/>
      <c r="CE14" s="1084"/>
      <c r="CF14" s="1084"/>
      <c r="CG14" s="1085"/>
      <c r="CH14" s="1058">
        <v>-3</v>
      </c>
      <c r="CI14" s="1059"/>
      <c r="CJ14" s="1059"/>
      <c r="CK14" s="1059"/>
      <c r="CL14" s="1060"/>
      <c r="CM14" s="1058">
        <v>134</v>
      </c>
      <c r="CN14" s="1059"/>
      <c r="CO14" s="1059"/>
      <c r="CP14" s="1059"/>
      <c r="CQ14" s="1060"/>
      <c r="CR14" s="1058">
        <v>11</v>
      </c>
      <c r="CS14" s="1059"/>
      <c r="CT14" s="1059"/>
      <c r="CU14" s="1059"/>
      <c r="CV14" s="1060"/>
      <c r="CW14" s="1058">
        <v>37</v>
      </c>
      <c r="CX14" s="1059"/>
      <c r="CY14" s="1059"/>
      <c r="CZ14" s="1059"/>
      <c r="DA14" s="1060"/>
      <c r="DB14" s="1058" t="s">
        <v>595</v>
      </c>
      <c r="DC14" s="1059"/>
      <c r="DD14" s="1059"/>
      <c r="DE14" s="1059"/>
      <c r="DF14" s="1060"/>
      <c r="DG14" s="1058" t="s">
        <v>595</v>
      </c>
      <c r="DH14" s="1059"/>
      <c r="DI14" s="1059"/>
      <c r="DJ14" s="1059"/>
      <c r="DK14" s="1060"/>
      <c r="DL14" s="1058" t="s">
        <v>595</v>
      </c>
      <c r="DM14" s="1059"/>
      <c r="DN14" s="1059"/>
      <c r="DO14" s="1059"/>
      <c r="DP14" s="1060"/>
      <c r="DQ14" s="1058" t="s">
        <v>540</v>
      </c>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615</v>
      </c>
      <c r="BT15" s="1084"/>
      <c r="BU15" s="1084"/>
      <c r="BV15" s="1084"/>
      <c r="BW15" s="1084"/>
      <c r="BX15" s="1084"/>
      <c r="BY15" s="1084"/>
      <c r="BZ15" s="1084"/>
      <c r="CA15" s="1084"/>
      <c r="CB15" s="1084"/>
      <c r="CC15" s="1084"/>
      <c r="CD15" s="1084"/>
      <c r="CE15" s="1084"/>
      <c r="CF15" s="1084"/>
      <c r="CG15" s="1085"/>
      <c r="CH15" s="1058">
        <v>1</v>
      </c>
      <c r="CI15" s="1059"/>
      <c r="CJ15" s="1059"/>
      <c r="CK15" s="1059"/>
      <c r="CL15" s="1060"/>
      <c r="CM15" s="1058">
        <v>50</v>
      </c>
      <c r="CN15" s="1059"/>
      <c r="CO15" s="1059"/>
      <c r="CP15" s="1059"/>
      <c r="CQ15" s="1060"/>
      <c r="CR15" s="1058">
        <v>12</v>
      </c>
      <c r="CS15" s="1059"/>
      <c r="CT15" s="1059"/>
      <c r="CU15" s="1059"/>
      <c r="CV15" s="1060"/>
      <c r="CW15" s="1058" t="s">
        <v>595</v>
      </c>
      <c r="CX15" s="1059"/>
      <c r="CY15" s="1059"/>
      <c r="CZ15" s="1059"/>
      <c r="DA15" s="1060"/>
      <c r="DB15" s="1058" t="s">
        <v>595</v>
      </c>
      <c r="DC15" s="1059"/>
      <c r="DD15" s="1059"/>
      <c r="DE15" s="1059"/>
      <c r="DF15" s="1060"/>
      <c r="DG15" s="1058" t="s">
        <v>595</v>
      </c>
      <c r="DH15" s="1059"/>
      <c r="DI15" s="1059"/>
      <c r="DJ15" s="1059"/>
      <c r="DK15" s="1060"/>
      <c r="DL15" s="1058" t="s">
        <v>595</v>
      </c>
      <c r="DM15" s="1059"/>
      <c r="DN15" s="1059"/>
      <c r="DO15" s="1059"/>
      <c r="DP15" s="1060"/>
      <c r="DQ15" s="1058" t="s">
        <v>540</v>
      </c>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t="s">
        <v>616</v>
      </c>
      <c r="BT16" s="1084"/>
      <c r="BU16" s="1084"/>
      <c r="BV16" s="1084"/>
      <c r="BW16" s="1084"/>
      <c r="BX16" s="1084"/>
      <c r="BY16" s="1084"/>
      <c r="BZ16" s="1084"/>
      <c r="CA16" s="1084"/>
      <c r="CB16" s="1084"/>
      <c r="CC16" s="1084"/>
      <c r="CD16" s="1084"/>
      <c r="CE16" s="1084"/>
      <c r="CF16" s="1084"/>
      <c r="CG16" s="1085"/>
      <c r="CH16" s="1058">
        <v>0</v>
      </c>
      <c r="CI16" s="1059"/>
      <c r="CJ16" s="1059"/>
      <c r="CK16" s="1059"/>
      <c r="CL16" s="1060"/>
      <c r="CM16" s="1058">
        <v>10</v>
      </c>
      <c r="CN16" s="1059"/>
      <c r="CO16" s="1059"/>
      <c r="CP16" s="1059"/>
      <c r="CQ16" s="1060"/>
      <c r="CR16" s="1058">
        <v>10</v>
      </c>
      <c r="CS16" s="1059"/>
      <c r="CT16" s="1059"/>
      <c r="CU16" s="1059"/>
      <c r="CV16" s="1060"/>
      <c r="CW16" s="1058">
        <v>30</v>
      </c>
      <c r="CX16" s="1059"/>
      <c r="CY16" s="1059"/>
      <c r="CZ16" s="1059"/>
      <c r="DA16" s="1060"/>
      <c r="DB16" s="1058" t="s">
        <v>595</v>
      </c>
      <c r="DC16" s="1059"/>
      <c r="DD16" s="1059"/>
      <c r="DE16" s="1059"/>
      <c r="DF16" s="1060"/>
      <c r="DG16" s="1058" t="s">
        <v>595</v>
      </c>
      <c r="DH16" s="1059"/>
      <c r="DI16" s="1059"/>
      <c r="DJ16" s="1059"/>
      <c r="DK16" s="1060"/>
      <c r="DL16" s="1058" t="s">
        <v>595</v>
      </c>
      <c r="DM16" s="1059"/>
      <c r="DN16" s="1059"/>
      <c r="DO16" s="1059"/>
      <c r="DP16" s="1060"/>
      <c r="DQ16" s="1058" t="s">
        <v>540</v>
      </c>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t="s">
        <v>597</v>
      </c>
      <c r="BT17" s="1084"/>
      <c r="BU17" s="1084"/>
      <c r="BV17" s="1084"/>
      <c r="BW17" s="1084"/>
      <c r="BX17" s="1084"/>
      <c r="BY17" s="1084"/>
      <c r="BZ17" s="1084"/>
      <c r="CA17" s="1084"/>
      <c r="CB17" s="1084"/>
      <c r="CC17" s="1084"/>
      <c r="CD17" s="1084"/>
      <c r="CE17" s="1084"/>
      <c r="CF17" s="1084"/>
      <c r="CG17" s="1085"/>
      <c r="CH17" s="1058">
        <v>-8</v>
      </c>
      <c r="CI17" s="1059"/>
      <c r="CJ17" s="1059"/>
      <c r="CK17" s="1059"/>
      <c r="CL17" s="1060"/>
      <c r="CM17" s="1058">
        <v>81</v>
      </c>
      <c r="CN17" s="1059"/>
      <c r="CO17" s="1059"/>
      <c r="CP17" s="1059"/>
      <c r="CQ17" s="1060"/>
      <c r="CR17" s="1058">
        <v>10</v>
      </c>
      <c r="CS17" s="1059"/>
      <c r="CT17" s="1059"/>
      <c r="CU17" s="1059"/>
      <c r="CV17" s="1060"/>
      <c r="CW17" s="1058" t="s">
        <v>595</v>
      </c>
      <c r="CX17" s="1059"/>
      <c r="CY17" s="1059"/>
      <c r="CZ17" s="1059"/>
      <c r="DA17" s="1060"/>
      <c r="DB17" s="1058" t="s">
        <v>595</v>
      </c>
      <c r="DC17" s="1059"/>
      <c r="DD17" s="1059"/>
      <c r="DE17" s="1059"/>
      <c r="DF17" s="1060"/>
      <c r="DG17" s="1058" t="s">
        <v>595</v>
      </c>
      <c r="DH17" s="1059"/>
      <c r="DI17" s="1059"/>
      <c r="DJ17" s="1059"/>
      <c r="DK17" s="1060"/>
      <c r="DL17" s="1058" t="s">
        <v>595</v>
      </c>
      <c r="DM17" s="1059"/>
      <c r="DN17" s="1059"/>
      <c r="DO17" s="1059"/>
      <c r="DP17" s="1060"/>
      <c r="DQ17" s="1058" t="s">
        <v>540</v>
      </c>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t="s">
        <v>598</v>
      </c>
      <c r="BT18" s="1084"/>
      <c r="BU18" s="1084"/>
      <c r="BV18" s="1084"/>
      <c r="BW18" s="1084"/>
      <c r="BX18" s="1084"/>
      <c r="BY18" s="1084"/>
      <c r="BZ18" s="1084"/>
      <c r="CA18" s="1084"/>
      <c r="CB18" s="1084"/>
      <c r="CC18" s="1084"/>
      <c r="CD18" s="1084"/>
      <c r="CE18" s="1084"/>
      <c r="CF18" s="1084"/>
      <c r="CG18" s="1085"/>
      <c r="CH18" s="1058">
        <v>31</v>
      </c>
      <c r="CI18" s="1059"/>
      <c r="CJ18" s="1059"/>
      <c r="CK18" s="1059"/>
      <c r="CL18" s="1060"/>
      <c r="CM18" s="1058">
        <v>407</v>
      </c>
      <c r="CN18" s="1059"/>
      <c r="CO18" s="1059"/>
      <c r="CP18" s="1059"/>
      <c r="CQ18" s="1060"/>
      <c r="CR18" s="1058">
        <v>160</v>
      </c>
      <c r="CS18" s="1059"/>
      <c r="CT18" s="1059"/>
      <c r="CU18" s="1059"/>
      <c r="CV18" s="1060"/>
      <c r="CW18" s="1058" t="s">
        <v>595</v>
      </c>
      <c r="CX18" s="1059"/>
      <c r="CY18" s="1059"/>
      <c r="CZ18" s="1059"/>
      <c r="DA18" s="1060"/>
      <c r="DB18" s="1058" t="s">
        <v>595</v>
      </c>
      <c r="DC18" s="1059"/>
      <c r="DD18" s="1059"/>
      <c r="DE18" s="1059"/>
      <c r="DF18" s="1060"/>
      <c r="DG18" s="1058" t="s">
        <v>595</v>
      </c>
      <c r="DH18" s="1059"/>
      <c r="DI18" s="1059"/>
      <c r="DJ18" s="1059"/>
      <c r="DK18" s="1060"/>
      <c r="DL18" s="1058" t="s">
        <v>595</v>
      </c>
      <c r="DM18" s="1059"/>
      <c r="DN18" s="1059"/>
      <c r="DO18" s="1059"/>
      <c r="DP18" s="1060"/>
      <c r="DQ18" s="1058" t="s">
        <v>540</v>
      </c>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t="s">
        <v>604</v>
      </c>
      <c r="BS19" s="1083" t="s">
        <v>599</v>
      </c>
      <c r="BT19" s="1084"/>
      <c r="BU19" s="1084"/>
      <c r="BV19" s="1084"/>
      <c r="BW19" s="1084"/>
      <c r="BX19" s="1084"/>
      <c r="BY19" s="1084"/>
      <c r="BZ19" s="1084"/>
      <c r="CA19" s="1084"/>
      <c r="CB19" s="1084"/>
      <c r="CC19" s="1084"/>
      <c r="CD19" s="1084"/>
      <c r="CE19" s="1084"/>
      <c r="CF19" s="1084"/>
      <c r="CG19" s="1085"/>
      <c r="CH19" s="1058">
        <v>0</v>
      </c>
      <c r="CI19" s="1059"/>
      <c r="CJ19" s="1059"/>
      <c r="CK19" s="1059"/>
      <c r="CL19" s="1060"/>
      <c r="CM19" s="1058">
        <v>82</v>
      </c>
      <c r="CN19" s="1059"/>
      <c r="CO19" s="1059"/>
      <c r="CP19" s="1059"/>
      <c r="CQ19" s="1060"/>
      <c r="CR19" s="1058">
        <v>5</v>
      </c>
      <c r="CS19" s="1059"/>
      <c r="CT19" s="1059"/>
      <c r="CU19" s="1059"/>
      <c r="CV19" s="1060"/>
      <c r="CW19" s="1058" t="s">
        <v>595</v>
      </c>
      <c r="CX19" s="1059"/>
      <c r="CY19" s="1059"/>
      <c r="CZ19" s="1059"/>
      <c r="DA19" s="1060"/>
      <c r="DB19" s="1058">
        <v>1752</v>
      </c>
      <c r="DC19" s="1059"/>
      <c r="DD19" s="1059"/>
      <c r="DE19" s="1059"/>
      <c r="DF19" s="1060"/>
      <c r="DG19" s="1058" t="s">
        <v>605</v>
      </c>
      <c r="DH19" s="1059"/>
      <c r="DI19" s="1059"/>
      <c r="DJ19" s="1059"/>
      <c r="DK19" s="1060"/>
      <c r="DL19" s="1058">
        <v>1</v>
      </c>
      <c r="DM19" s="1059"/>
      <c r="DN19" s="1059"/>
      <c r="DO19" s="1059"/>
      <c r="DP19" s="1060"/>
      <c r="DQ19" s="1058">
        <v>1660</v>
      </c>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t="s">
        <v>617</v>
      </c>
      <c r="BT20" s="1084"/>
      <c r="BU20" s="1084"/>
      <c r="BV20" s="1084"/>
      <c r="BW20" s="1084"/>
      <c r="BX20" s="1084"/>
      <c r="BY20" s="1084"/>
      <c r="BZ20" s="1084"/>
      <c r="CA20" s="1084"/>
      <c r="CB20" s="1084"/>
      <c r="CC20" s="1084"/>
      <c r="CD20" s="1084"/>
      <c r="CE20" s="1084"/>
      <c r="CF20" s="1084"/>
      <c r="CG20" s="1085"/>
      <c r="CH20" s="1058">
        <v>2</v>
      </c>
      <c r="CI20" s="1059"/>
      <c r="CJ20" s="1059"/>
      <c r="CK20" s="1059"/>
      <c r="CL20" s="1060"/>
      <c r="CM20" s="1058">
        <v>6</v>
      </c>
      <c r="CN20" s="1059"/>
      <c r="CO20" s="1059"/>
      <c r="CP20" s="1059"/>
      <c r="CQ20" s="1060"/>
      <c r="CR20" s="1058">
        <v>1</v>
      </c>
      <c r="CS20" s="1059"/>
      <c r="CT20" s="1059"/>
      <c r="CU20" s="1059"/>
      <c r="CV20" s="1060"/>
      <c r="CW20" s="1058">
        <v>1</v>
      </c>
      <c r="CX20" s="1059"/>
      <c r="CY20" s="1059"/>
      <c r="CZ20" s="1059"/>
      <c r="DA20" s="1060"/>
      <c r="DB20" s="1058" t="s">
        <v>595</v>
      </c>
      <c r="DC20" s="1059"/>
      <c r="DD20" s="1059"/>
      <c r="DE20" s="1059"/>
      <c r="DF20" s="1060"/>
      <c r="DG20" s="1058" t="s">
        <v>595</v>
      </c>
      <c r="DH20" s="1059"/>
      <c r="DI20" s="1059"/>
      <c r="DJ20" s="1059"/>
      <c r="DK20" s="1060"/>
      <c r="DL20" s="1058" t="s">
        <v>595</v>
      </c>
      <c r="DM20" s="1059"/>
      <c r="DN20" s="1059"/>
      <c r="DO20" s="1059"/>
      <c r="DP20" s="1060"/>
      <c r="DQ20" s="1058" t="s">
        <v>540</v>
      </c>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t="s">
        <v>600</v>
      </c>
      <c r="BT21" s="1084"/>
      <c r="BU21" s="1084"/>
      <c r="BV21" s="1084"/>
      <c r="BW21" s="1084"/>
      <c r="BX21" s="1084"/>
      <c r="BY21" s="1084"/>
      <c r="BZ21" s="1084"/>
      <c r="CA21" s="1084"/>
      <c r="CB21" s="1084"/>
      <c r="CC21" s="1084"/>
      <c r="CD21" s="1084"/>
      <c r="CE21" s="1084"/>
      <c r="CF21" s="1084"/>
      <c r="CG21" s="1085"/>
      <c r="CH21" s="1058">
        <v>0</v>
      </c>
      <c r="CI21" s="1059"/>
      <c r="CJ21" s="1059"/>
      <c r="CK21" s="1059"/>
      <c r="CL21" s="1060"/>
      <c r="CM21" s="1058">
        <v>16</v>
      </c>
      <c r="CN21" s="1059"/>
      <c r="CO21" s="1059"/>
      <c r="CP21" s="1059"/>
      <c r="CQ21" s="1060"/>
      <c r="CR21" s="1058">
        <v>2</v>
      </c>
      <c r="CS21" s="1059"/>
      <c r="CT21" s="1059"/>
      <c r="CU21" s="1059"/>
      <c r="CV21" s="1060"/>
      <c r="CW21" s="1058" t="s">
        <v>595</v>
      </c>
      <c r="CX21" s="1059"/>
      <c r="CY21" s="1059"/>
      <c r="CZ21" s="1059"/>
      <c r="DA21" s="1060"/>
      <c r="DB21" s="1058" t="s">
        <v>595</v>
      </c>
      <c r="DC21" s="1059"/>
      <c r="DD21" s="1059"/>
      <c r="DE21" s="1059"/>
      <c r="DF21" s="1060"/>
      <c r="DG21" s="1058" t="s">
        <v>595</v>
      </c>
      <c r="DH21" s="1059"/>
      <c r="DI21" s="1059"/>
      <c r="DJ21" s="1059"/>
      <c r="DK21" s="1060"/>
      <c r="DL21" s="1058" t="s">
        <v>595</v>
      </c>
      <c r="DM21" s="1059"/>
      <c r="DN21" s="1059"/>
      <c r="DO21" s="1059"/>
      <c r="DP21" s="1060"/>
      <c r="DQ21" s="1058" t="s">
        <v>540</v>
      </c>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385</v>
      </c>
      <c r="BA22" s="1104"/>
      <c r="BB22" s="1104"/>
      <c r="BC22" s="1104"/>
      <c r="BD22" s="1105"/>
      <c r="BE22" s="233"/>
      <c r="BF22" s="233"/>
      <c r="BG22" s="233"/>
      <c r="BH22" s="233"/>
      <c r="BI22" s="233"/>
      <c r="BJ22" s="233"/>
      <c r="BK22" s="233"/>
      <c r="BL22" s="233"/>
      <c r="BM22" s="233"/>
      <c r="BN22" s="233"/>
      <c r="BO22" s="233"/>
      <c r="BP22" s="233"/>
      <c r="BQ22" s="242">
        <v>16</v>
      </c>
      <c r="BR22" s="243"/>
      <c r="BS22" s="1083" t="s">
        <v>601</v>
      </c>
      <c r="BT22" s="1084"/>
      <c r="BU22" s="1084"/>
      <c r="BV22" s="1084"/>
      <c r="BW22" s="1084"/>
      <c r="BX22" s="1084"/>
      <c r="BY22" s="1084"/>
      <c r="BZ22" s="1084"/>
      <c r="CA22" s="1084"/>
      <c r="CB22" s="1084"/>
      <c r="CC22" s="1084"/>
      <c r="CD22" s="1084"/>
      <c r="CE22" s="1084"/>
      <c r="CF22" s="1084"/>
      <c r="CG22" s="1085"/>
      <c r="CH22" s="1058">
        <v>-3</v>
      </c>
      <c r="CI22" s="1059"/>
      <c r="CJ22" s="1059"/>
      <c r="CK22" s="1059"/>
      <c r="CL22" s="1060"/>
      <c r="CM22" s="1058">
        <v>36</v>
      </c>
      <c r="CN22" s="1059"/>
      <c r="CO22" s="1059"/>
      <c r="CP22" s="1059"/>
      <c r="CQ22" s="1060"/>
      <c r="CR22" s="1058">
        <v>17</v>
      </c>
      <c r="CS22" s="1059"/>
      <c r="CT22" s="1059"/>
      <c r="CU22" s="1059"/>
      <c r="CV22" s="1060"/>
      <c r="CW22" s="1058" t="s">
        <v>595</v>
      </c>
      <c r="CX22" s="1059"/>
      <c r="CY22" s="1059"/>
      <c r="CZ22" s="1059"/>
      <c r="DA22" s="1060"/>
      <c r="DB22" s="1058" t="s">
        <v>595</v>
      </c>
      <c r="DC22" s="1059"/>
      <c r="DD22" s="1059"/>
      <c r="DE22" s="1059"/>
      <c r="DF22" s="1060"/>
      <c r="DG22" s="1058" t="s">
        <v>595</v>
      </c>
      <c r="DH22" s="1059"/>
      <c r="DI22" s="1059"/>
      <c r="DJ22" s="1059"/>
      <c r="DK22" s="1060"/>
      <c r="DL22" s="1058" t="s">
        <v>595</v>
      </c>
      <c r="DM22" s="1059"/>
      <c r="DN22" s="1059"/>
      <c r="DO22" s="1059"/>
      <c r="DP22" s="1060"/>
      <c r="DQ22" s="1058" t="s">
        <v>540</v>
      </c>
      <c r="DR22" s="1059"/>
      <c r="DS22" s="1059"/>
      <c r="DT22" s="1059"/>
      <c r="DU22" s="1060"/>
      <c r="DV22" s="1061"/>
      <c r="DW22" s="1062"/>
      <c r="DX22" s="1062"/>
      <c r="DY22" s="1062"/>
      <c r="DZ22" s="1063"/>
      <c r="EA22" s="234"/>
    </row>
    <row r="23" spans="1:131" s="235" customFormat="1" ht="26.25" customHeight="1" thickBot="1" x14ac:dyDescent="0.2">
      <c r="A23" s="244" t="s">
        <v>386</v>
      </c>
      <c r="B23" s="1013" t="s">
        <v>387</v>
      </c>
      <c r="C23" s="1014"/>
      <c r="D23" s="1014"/>
      <c r="E23" s="1014"/>
      <c r="F23" s="1014"/>
      <c r="G23" s="1014"/>
      <c r="H23" s="1014"/>
      <c r="I23" s="1014"/>
      <c r="J23" s="1014"/>
      <c r="K23" s="1014"/>
      <c r="L23" s="1014"/>
      <c r="M23" s="1014"/>
      <c r="N23" s="1014"/>
      <c r="O23" s="1014"/>
      <c r="P23" s="1015"/>
      <c r="Q23" s="1137">
        <v>103131</v>
      </c>
      <c r="R23" s="1138"/>
      <c r="S23" s="1138"/>
      <c r="T23" s="1138"/>
      <c r="U23" s="1138"/>
      <c r="V23" s="1138">
        <v>100987</v>
      </c>
      <c r="W23" s="1138"/>
      <c r="X23" s="1138"/>
      <c r="Y23" s="1138"/>
      <c r="Z23" s="1138"/>
      <c r="AA23" s="1138">
        <v>2144</v>
      </c>
      <c r="AB23" s="1138"/>
      <c r="AC23" s="1138"/>
      <c r="AD23" s="1138"/>
      <c r="AE23" s="1139"/>
      <c r="AF23" s="1140">
        <v>2027</v>
      </c>
      <c r="AG23" s="1138"/>
      <c r="AH23" s="1138"/>
      <c r="AI23" s="1138"/>
      <c r="AJ23" s="1141"/>
      <c r="AK23" s="1142"/>
      <c r="AL23" s="1143"/>
      <c r="AM23" s="1143"/>
      <c r="AN23" s="1143"/>
      <c r="AO23" s="1143"/>
      <c r="AP23" s="1138">
        <v>101278</v>
      </c>
      <c r="AQ23" s="1138"/>
      <c r="AR23" s="1138"/>
      <c r="AS23" s="1138"/>
      <c r="AT23" s="1138"/>
      <c r="AU23" s="1144"/>
      <c r="AV23" s="1144"/>
      <c r="AW23" s="1144"/>
      <c r="AX23" s="1144"/>
      <c r="AY23" s="1145"/>
      <c r="AZ23" s="1134" t="s">
        <v>167</v>
      </c>
      <c r="BA23" s="1135"/>
      <c r="BB23" s="1135"/>
      <c r="BC23" s="1135"/>
      <c r="BD23" s="1136"/>
      <c r="BE23" s="233"/>
      <c r="BF23" s="233"/>
      <c r="BG23" s="233"/>
      <c r="BH23" s="233"/>
      <c r="BI23" s="233"/>
      <c r="BJ23" s="233"/>
      <c r="BK23" s="233"/>
      <c r="BL23" s="233"/>
      <c r="BM23" s="233"/>
      <c r="BN23" s="233"/>
      <c r="BO23" s="233"/>
      <c r="BP23" s="233"/>
      <c r="BQ23" s="242">
        <v>17</v>
      </c>
      <c r="BR23" s="243"/>
      <c r="BS23" s="1083" t="s">
        <v>602</v>
      </c>
      <c r="BT23" s="1084"/>
      <c r="BU23" s="1084"/>
      <c r="BV23" s="1084"/>
      <c r="BW23" s="1084"/>
      <c r="BX23" s="1084"/>
      <c r="BY23" s="1084"/>
      <c r="BZ23" s="1084"/>
      <c r="CA23" s="1084"/>
      <c r="CB23" s="1084"/>
      <c r="CC23" s="1084"/>
      <c r="CD23" s="1084"/>
      <c r="CE23" s="1084"/>
      <c r="CF23" s="1084"/>
      <c r="CG23" s="1085"/>
      <c r="CH23" s="1058">
        <v>-3</v>
      </c>
      <c r="CI23" s="1059"/>
      <c r="CJ23" s="1059"/>
      <c r="CK23" s="1059"/>
      <c r="CL23" s="1060"/>
      <c r="CM23" s="1058">
        <v>1</v>
      </c>
      <c r="CN23" s="1059"/>
      <c r="CO23" s="1059"/>
      <c r="CP23" s="1059"/>
      <c r="CQ23" s="1060"/>
      <c r="CR23" s="1058">
        <v>2</v>
      </c>
      <c r="CS23" s="1059"/>
      <c r="CT23" s="1059"/>
      <c r="CU23" s="1059"/>
      <c r="CV23" s="1060"/>
      <c r="CW23" s="1058" t="s">
        <v>595</v>
      </c>
      <c r="CX23" s="1059"/>
      <c r="CY23" s="1059"/>
      <c r="CZ23" s="1059"/>
      <c r="DA23" s="1060"/>
      <c r="DB23" s="1058" t="s">
        <v>595</v>
      </c>
      <c r="DC23" s="1059"/>
      <c r="DD23" s="1059"/>
      <c r="DE23" s="1059"/>
      <c r="DF23" s="1060"/>
      <c r="DG23" s="1058" t="s">
        <v>595</v>
      </c>
      <c r="DH23" s="1059"/>
      <c r="DI23" s="1059"/>
      <c r="DJ23" s="1059"/>
      <c r="DK23" s="1060"/>
      <c r="DL23" s="1058" t="s">
        <v>595</v>
      </c>
      <c r="DM23" s="1059"/>
      <c r="DN23" s="1059"/>
      <c r="DO23" s="1059"/>
      <c r="DP23" s="1060"/>
      <c r="DQ23" s="1058" t="s">
        <v>540</v>
      </c>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t="s">
        <v>618</v>
      </c>
      <c r="BT24" s="1084"/>
      <c r="BU24" s="1084"/>
      <c r="BV24" s="1084"/>
      <c r="BW24" s="1084"/>
      <c r="BX24" s="1084"/>
      <c r="BY24" s="1084"/>
      <c r="BZ24" s="1084"/>
      <c r="CA24" s="1084"/>
      <c r="CB24" s="1084"/>
      <c r="CC24" s="1084"/>
      <c r="CD24" s="1084"/>
      <c r="CE24" s="1084"/>
      <c r="CF24" s="1084"/>
      <c r="CG24" s="1085"/>
      <c r="CH24" s="1058">
        <v>0</v>
      </c>
      <c r="CI24" s="1059"/>
      <c r="CJ24" s="1059"/>
      <c r="CK24" s="1059"/>
      <c r="CL24" s="1060"/>
      <c r="CM24" s="1058">
        <v>48</v>
      </c>
      <c r="CN24" s="1059"/>
      <c r="CO24" s="1059"/>
      <c r="CP24" s="1059"/>
      <c r="CQ24" s="1060"/>
      <c r="CR24" s="1058">
        <v>20</v>
      </c>
      <c r="CS24" s="1059"/>
      <c r="CT24" s="1059"/>
      <c r="CU24" s="1059"/>
      <c r="CV24" s="1060"/>
      <c r="CW24" s="1058">
        <v>13</v>
      </c>
      <c r="CX24" s="1059"/>
      <c r="CY24" s="1059"/>
      <c r="CZ24" s="1059"/>
      <c r="DA24" s="1060"/>
      <c r="DB24" s="1058" t="s">
        <v>595</v>
      </c>
      <c r="DC24" s="1059"/>
      <c r="DD24" s="1059"/>
      <c r="DE24" s="1059"/>
      <c r="DF24" s="1060"/>
      <c r="DG24" s="1058" t="s">
        <v>595</v>
      </c>
      <c r="DH24" s="1059"/>
      <c r="DI24" s="1059"/>
      <c r="DJ24" s="1059"/>
      <c r="DK24" s="1060"/>
      <c r="DL24" s="1058" t="s">
        <v>595</v>
      </c>
      <c r="DM24" s="1059"/>
      <c r="DN24" s="1059"/>
      <c r="DO24" s="1059"/>
      <c r="DP24" s="1060"/>
      <c r="DQ24" s="1058" t="s">
        <v>540</v>
      </c>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t="s">
        <v>603</v>
      </c>
      <c r="BT25" s="1084"/>
      <c r="BU25" s="1084"/>
      <c r="BV25" s="1084"/>
      <c r="BW25" s="1084"/>
      <c r="BX25" s="1084"/>
      <c r="BY25" s="1084"/>
      <c r="BZ25" s="1084"/>
      <c r="CA25" s="1084"/>
      <c r="CB25" s="1084"/>
      <c r="CC25" s="1084"/>
      <c r="CD25" s="1084"/>
      <c r="CE25" s="1084"/>
      <c r="CF25" s="1084"/>
      <c r="CG25" s="1085"/>
      <c r="CH25" s="1058">
        <v>-23</v>
      </c>
      <c r="CI25" s="1059"/>
      <c r="CJ25" s="1059"/>
      <c r="CK25" s="1059"/>
      <c r="CL25" s="1060"/>
      <c r="CM25" s="1058">
        <v>-17</v>
      </c>
      <c r="CN25" s="1059"/>
      <c r="CO25" s="1059"/>
      <c r="CP25" s="1059"/>
      <c r="CQ25" s="1060"/>
      <c r="CR25" s="1058">
        <v>18</v>
      </c>
      <c r="CS25" s="1059"/>
      <c r="CT25" s="1059"/>
      <c r="CU25" s="1059"/>
      <c r="CV25" s="1060"/>
      <c r="CW25" s="1058">
        <v>0</v>
      </c>
      <c r="CX25" s="1059"/>
      <c r="CY25" s="1059"/>
      <c r="CZ25" s="1059"/>
      <c r="DA25" s="1060"/>
      <c r="DB25" s="1058" t="s">
        <v>595</v>
      </c>
      <c r="DC25" s="1059"/>
      <c r="DD25" s="1059"/>
      <c r="DE25" s="1059"/>
      <c r="DF25" s="1060"/>
      <c r="DG25" s="1058" t="s">
        <v>595</v>
      </c>
      <c r="DH25" s="1059"/>
      <c r="DI25" s="1059"/>
      <c r="DJ25" s="1059"/>
      <c r="DK25" s="1060"/>
      <c r="DL25" s="1058" t="s">
        <v>595</v>
      </c>
      <c r="DM25" s="1059"/>
      <c r="DN25" s="1059"/>
      <c r="DO25" s="1059"/>
      <c r="DP25" s="1060"/>
      <c r="DQ25" s="1058" t="s">
        <v>540</v>
      </c>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368</v>
      </c>
      <c r="BF26" s="1071"/>
      <c r="BG26" s="1071"/>
      <c r="BH26" s="1071"/>
      <c r="BI26" s="1086"/>
      <c r="BJ26" s="232"/>
      <c r="BK26" s="232"/>
      <c r="BL26" s="232"/>
      <c r="BM26" s="232"/>
      <c r="BN26" s="232"/>
      <c r="BO26" s="245"/>
      <c r="BP26" s="245"/>
      <c r="BQ26" s="242">
        <v>20</v>
      </c>
      <c r="BR26" s="243" t="s">
        <v>604</v>
      </c>
      <c r="BS26" s="1083" t="s">
        <v>619</v>
      </c>
      <c r="BT26" s="1084"/>
      <c r="BU26" s="1084"/>
      <c r="BV26" s="1084"/>
      <c r="BW26" s="1084"/>
      <c r="BX26" s="1084"/>
      <c r="BY26" s="1084"/>
      <c r="BZ26" s="1084"/>
      <c r="CA26" s="1084"/>
      <c r="CB26" s="1084"/>
      <c r="CC26" s="1084"/>
      <c r="CD26" s="1084"/>
      <c r="CE26" s="1084"/>
      <c r="CF26" s="1084"/>
      <c r="CG26" s="1085"/>
      <c r="CH26" s="1058">
        <v>-117</v>
      </c>
      <c r="CI26" s="1059"/>
      <c r="CJ26" s="1059"/>
      <c r="CK26" s="1059"/>
      <c r="CL26" s="1060"/>
      <c r="CM26" s="1058">
        <v>832</v>
      </c>
      <c r="CN26" s="1059"/>
      <c r="CO26" s="1059"/>
      <c r="CP26" s="1059"/>
      <c r="CQ26" s="1060"/>
      <c r="CR26" s="1058">
        <v>1</v>
      </c>
      <c r="CS26" s="1059"/>
      <c r="CT26" s="1059"/>
      <c r="CU26" s="1059"/>
      <c r="CV26" s="1060"/>
      <c r="CW26" s="1058" t="s">
        <v>620</v>
      </c>
      <c r="CX26" s="1059"/>
      <c r="CY26" s="1059"/>
      <c r="CZ26" s="1059"/>
      <c r="DA26" s="1060"/>
      <c r="DB26" s="1058">
        <v>276</v>
      </c>
      <c r="DC26" s="1059"/>
      <c r="DD26" s="1059"/>
      <c r="DE26" s="1059"/>
      <c r="DF26" s="1060"/>
      <c r="DG26" s="1058" t="s">
        <v>620</v>
      </c>
      <c r="DH26" s="1059"/>
      <c r="DI26" s="1059"/>
      <c r="DJ26" s="1059"/>
      <c r="DK26" s="1060"/>
      <c r="DL26" s="1058" t="s">
        <v>620</v>
      </c>
      <c r="DM26" s="1059"/>
      <c r="DN26" s="1059"/>
      <c r="DO26" s="1059"/>
      <c r="DP26" s="1060"/>
      <c r="DQ26" s="1058">
        <v>248</v>
      </c>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21375</v>
      </c>
      <c r="R28" s="1123"/>
      <c r="S28" s="1123"/>
      <c r="T28" s="1123"/>
      <c r="U28" s="1123"/>
      <c r="V28" s="1123">
        <v>20675</v>
      </c>
      <c r="W28" s="1123"/>
      <c r="X28" s="1123"/>
      <c r="Y28" s="1123"/>
      <c r="Z28" s="1123"/>
      <c r="AA28" s="1123">
        <v>700</v>
      </c>
      <c r="AB28" s="1123"/>
      <c r="AC28" s="1123"/>
      <c r="AD28" s="1123"/>
      <c r="AE28" s="1124"/>
      <c r="AF28" s="1125">
        <v>700</v>
      </c>
      <c r="AG28" s="1123"/>
      <c r="AH28" s="1123"/>
      <c r="AI28" s="1123"/>
      <c r="AJ28" s="1126"/>
      <c r="AK28" s="1127">
        <v>1718</v>
      </c>
      <c r="AL28" s="1115"/>
      <c r="AM28" s="1115"/>
      <c r="AN28" s="1115"/>
      <c r="AO28" s="1115"/>
      <c r="AP28" s="1115">
        <v>9</v>
      </c>
      <c r="AQ28" s="1115"/>
      <c r="AR28" s="1115"/>
      <c r="AS28" s="1115"/>
      <c r="AT28" s="1115"/>
      <c r="AU28" s="1115">
        <v>1</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82</v>
      </c>
      <c r="R29" s="1113"/>
      <c r="S29" s="1113"/>
      <c r="T29" s="1113"/>
      <c r="U29" s="1113"/>
      <c r="V29" s="1113">
        <v>82</v>
      </c>
      <c r="W29" s="1113"/>
      <c r="X29" s="1113"/>
      <c r="Y29" s="1113"/>
      <c r="Z29" s="1113"/>
      <c r="AA29" s="1113" t="s">
        <v>620</v>
      </c>
      <c r="AB29" s="1113"/>
      <c r="AC29" s="1113"/>
      <c r="AD29" s="1113"/>
      <c r="AE29" s="1114"/>
      <c r="AF29" s="1088" t="s">
        <v>167</v>
      </c>
      <c r="AG29" s="1089"/>
      <c r="AH29" s="1089"/>
      <c r="AI29" s="1089"/>
      <c r="AJ29" s="1090"/>
      <c r="AK29" s="1049">
        <v>45</v>
      </c>
      <c r="AL29" s="1040"/>
      <c r="AM29" s="1040"/>
      <c r="AN29" s="1040"/>
      <c r="AO29" s="1040"/>
      <c r="AP29" s="1040">
        <v>290</v>
      </c>
      <c r="AQ29" s="1040"/>
      <c r="AR29" s="1040"/>
      <c r="AS29" s="1040"/>
      <c r="AT29" s="1040"/>
      <c r="AU29" s="1040">
        <v>85</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19253</v>
      </c>
      <c r="R30" s="1113"/>
      <c r="S30" s="1113"/>
      <c r="T30" s="1113"/>
      <c r="U30" s="1113"/>
      <c r="V30" s="1113">
        <v>18351</v>
      </c>
      <c r="W30" s="1113"/>
      <c r="X30" s="1113"/>
      <c r="Y30" s="1113"/>
      <c r="Z30" s="1113"/>
      <c r="AA30" s="1113">
        <v>902</v>
      </c>
      <c r="AB30" s="1113"/>
      <c r="AC30" s="1113"/>
      <c r="AD30" s="1113"/>
      <c r="AE30" s="1114"/>
      <c r="AF30" s="1088">
        <v>902</v>
      </c>
      <c r="AG30" s="1089"/>
      <c r="AH30" s="1089"/>
      <c r="AI30" s="1089"/>
      <c r="AJ30" s="1090"/>
      <c r="AK30" s="1049">
        <v>2661</v>
      </c>
      <c r="AL30" s="1040"/>
      <c r="AM30" s="1040"/>
      <c r="AN30" s="1040"/>
      <c r="AO30" s="1040"/>
      <c r="AP30" s="1040" t="s">
        <v>620</v>
      </c>
      <c r="AQ30" s="1040"/>
      <c r="AR30" s="1040"/>
      <c r="AS30" s="1040"/>
      <c r="AT30" s="1040"/>
      <c r="AU30" s="1040" t="s">
        <v>621</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21</v>
      </c>
      <c r="R31" s="1113"/>
      <c r="S31" s="1113"/>
      <c r="T31" s="1113"/>
      <c r="U31" s="1113"/>
      <c r="V31" s="1113">
        <v>21</v>
      </c>
      <c r="W31" s="1113"/>
      <c r="X31" s="1113"/>
      <c r="Y31" s="1113"/>
      <c r="Z31" s="1113"/>
      <c r="AA31" s="1113" t="s">
        <v>620</v>
      </c>
      <c r="AB31" s="1113"/>
      <c r="AC31" s="1113"/>
      <c r="AD31" s="1113"/>
      <c r="AE31" s="1114"/>
      <c r="AF31" s="1088" t="s">
        <v>167</v>
      </c>
      <c r="AG31" s="1089"/>
      <c r="AH31" s="1089"/>
      <c r="AI31" s="1089"/>
      <c r="AJ31" s="1090"/>
      <c r="AK31" s="1049">
        <v>21</v>
      </c>
      <c r="AL31" s="1040"/>
      <c r="AM31" s="1040"/>
      <c r="AN31" s="1040"/>
      <c r="AO31" s="1040"/>
      <c r="AP31" s="1040" t="s">
        <v>620</v>
      </c>
      <c r="AQ31" s="1040"/>
      <c r="AR31" s="1040"/>
      <c r="AS31" s="1040"/>
      <c r="AT31" s="1040"/>
      <c r="AU31" s="1040" t="s">
        <v>621</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402</v>
      </c>
      <c r="C32" s="1107"/>
      <c r="D32" s="1107"/>
      <c r="E32" s="1107"/>
      <c r="F32" s="1107"/>
      <c r="G32" s="1107"/>
      <c r="H32" s="1107"/>
      <c r="I32" s="1107"/>
      <c r="J32" s="1107"/>
      <c r="K32" s="1107"/>
      <c r="L32" s="1107"/>
      <c r="M32" s="1107"/>
      <c r="N32" s="1107"/>
      <c r="O32" s="1107"/>
      <c r="P32" s="1108"/>
      <c r="Q32" s="1112">
        <v>1971</v>
      </c>
      <c r="R32" s="1113"/>
      <c r="S32" s="1113"/>
      <c r="T32" s="1113"/>
      <c r="U32" s="1113"/>
      <c r="V32" s="1113">
        <v>1965</v>
      </c>
      <c r="W32" s="1113"/>
      <c r="X32" s="1113"/>
      <c r="Y32" s="1113"/>
      <c r="Z32" s="1113"/>
      <c r="AA32" s="1113">
        <v>5</v>
      </c>
      <c r="AB32" s="1113"/>
      <c r="AC32" s="1113"/>
      <c r="AD32" s="1113"/>
      <c r="AE32" s="1114"/>
      <c r="AF32" s="1088">
        <v>5</v>
      </c>
      <c r="AG32" s="1089"/>
      <c r="AH32" s="1089"/>
      <c r="AI32" s="1089"/>
      <c r="AJ32" s="1090"/>
      <c r="AK32" s="1049">
        <v>514</v>
      </c>
      <c r="AL32" s="1040"/>
      <c r="AM32" s="1040"/>
      <c r="AN32" s="1040"/>
      <c r="AO32" s="1040"/>
      <c r="AP32" s="1040" t="s">
        <v>620</v>
      </c>
      <c r="AQ32" s="1040"/>
      <c r="AR32" s="1040"/>
      <c r="AS32" s="1040"/>
      <c r="AT32" s="1040"/>
      <c r="AU32" s="1040" t="s">
        <v>621</v>
      </c>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403</v>
      </c>
      <c r="C33" s="1107"/>
      <c r="D33" s="1107"/>
      <c r="E33" s="1107"/>
      <c r="F33" s="1107"/>
      <c r="G33" s="1107"/>
      <c r="H33" s="1107"/>
      <c r="I33" s="1107"/>
      <c r="J33" s="1107"/>
      <c r="K33" s="1107"/>
      <c r="L33" s="1107"/>
      <c r="M33" s="1107"/>
      <c r="N33" s="1107"/>
      <c r="O33" s="1107"/>
      <c r="P33" s="1108"/>
      <c r="Q33" s="1112">
        <v>4397</v>
      </c>
      <c r="R33" s="1113"/>
      <c r="S33" s="1113"/>
      <c r="T33" s="1113"/>
      <c r="U33" s="1113"/>
      <c r="V33" s="1113">
        <v>4474</v>
      </c>
      <c r="W33" s="1113"/>
      <c r="X33" s="1113"/>
      <c r="Y33" s="1113"/>
      <c r="Z33" s="1113"/>
      <c r="AA33" s="1113">
        <v>-76</v>
      </c>
      <c r="AB33" s="1113"/>
      <c r="AC33" s="1113"/>
      <c r="AD33" s="1113"/>
      <c r="AE33" s="1114"/>
      <c r="AF33" s="1088">
        <v>1833</v>
      </c>
      <c r="AG33" s="1089"/>
      <c r="AH33" s="1089"/>
      <c r="AI33" s="1089"/>
      <c r="AJ33" s="1090"/>
      <c r="AK33" s="1049">
        <v>1140</v>
      </c>
      <c r="AL33" s="1040"/>
      <c r="AM33" s="1040"/>
      <c r="AN33" s="1040"/>
      <c r="AO33" s="1040"/>
      <c r="AP33" s="1040">
        <v>21448</v>
      </c>
      <c r="AQ33" s="1040"/>
      <c r="AR33" s="1040"/>
      <c r="AS33" s="1040"/>
      <c r="AT33" s="1040"/>
      <c r="AU33" s="1040">
        <v>4011</v>
      </c>
      <c r="AV33" s="1040"/>
      <c r="AW33" s="1040"/>
      <c r="AX33" s="1040"/>
      <c r="AY33" s="1040"/>
      <c r="AZ33" s="1111" t="s">
        <v>621</v>
      </c>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405</v>
      </c>
      <c r="C34" s="1107"/>
      <c r="D34" s="1107"/>
      <c r="E34" s="1107"/>
      <c r="F34" s="1107"/>
      <c r="G34" s="1107"/>
      <c r="H34" s="1107"/>
      <c r="I34" s="1107"/>
      <c r="J34" s="1107"/>
      <c r="K34" s="1107"/>
      <c r="L34" s="1107"/>
      <c r="M34" s="1107"/>
      <c r="N34" s="1107"/>
      <c r="O34" s="1107"/>
      <c r="P34" s="1108"/>
      <c r="Q34" s="1112">
        <v>2</v>
      </c>
      <c r="R34" s="1113"/>
      <c r="S34" s="1113"/>
      <c r="T34" s="1113"/>
      <c r="U34" s="1113"/>
      <c r="V34" s="1113">
        <v>5</v>
      </c>
      <c r="W34" s="1113"/>
      <c r="X34" s="1113"/>
      <c r="Y34" s="1113"/>
      <c r="Z34" s="1113"/>
      <c r="AA34" s="1113">
        <v>-3</v>
      </c>
      <c r="AB34" s="1113"/>
      <c r="AC34" s="1113"/>
      <c r="AD34" s="1113"/>
      <c r="AE34" s="1114"/>
      <c r="AF34" s="1088">
        <v>7</v>
      </c>
      <c r="AG34" s="1089"/>
      <c r="AH34" s="1089"/>
      <c r="AI34" s="1089"/>
      <c r="AJ34" s="1090"/>
      <c r="AK34" s="1049" t="s">
        <v>621</v>
      </c>
      <c r="AL34" s="1040"/>
      <c r="AM34" s="1040"/>
      <c r="AN34" s="1040"/>
      <c r="AO34" s="1040"/>
      <c r="AP34" s="1040" t="s">
        <v>621</v>
      </c>
      <c r="AQ34" s="1040"/>
      <c r="AR34" s="1040"/>
      <c r="AS34" s="1040"/>
      <c r="AT34" s="1040"/>
      <c r="AU34" s="1040" t="s">
        <v>621</v>
      </c>
      <c r="AV34" s="1040"/>
      <c r="AW34" s="1040"/>
      <c r="AX34" s="1040"/>
      <c r="AY34" s="1040"/>
      <c r="AZ34" s="1111" t="s">
        <v>621</v>
      </c>
      <c r="BA34" s="1111"/>
      <c r="BB34" s="1111"/>
      <c r="BC34" s="1111"/>
      <c r="BD34" s="1111"/>
      <c r="BE34" s="1101" t="s">
        <v>406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407</v>
      </c>
      <c r="C35" s="1107"/>
      <c r="D35" s="1107"/>
      <c r="E35" s="1107"/>
      <c r="F35" s="1107"/>
      <c r="G35" s="1107"/>
      <c r="H35" s="1107"/>
      <c r="I35" s="1107"/>
      <c r="J35" s="1107"/>
      <c r="K35" s="1107"/>
      <c r="L35" s="1107"/>
      <c r="M35" s="1107"/>
      <c r="N35" s="1107"/>
      <c r="O35" s="1107"/>
      <c r="P35" s="1108"/>
      <c r="Q35" s="1112">
        <v>7580</v>
      </c>
      <c r="R35" s="1113"/>
      <c r="S35" s="1113"/>
      <c r="T35" s="1113"/>
      <c r="U35" s="1113"/>
      <c r="V35" s="1113">
        <v>8187</v>
      </c>
      <c r="W35" s="1113"/>
      <c r="X35" s="1113"/>
      <c r="Y35" s="1113"/>
      <c r="Z35" s="1113"/>
      <c r="AA35" s="1113">
        <v>-607</v>
      </c>
      <c r="AB35" s="1113"/>
      <c r="AC35" s="1113"/>
      <c r="AD35" s="1113"/>
      <c r="AE35" s="1114"/>
      <c r="AF35" s="1088">
        <v>2755</v>
      </c>
      <c r="AG35" s="1089"/>
      <c r="AH35" s="1089"/>
      <c r="AI35" s="1089"/>
      <c r="AJ35" s="1090"/>
      <c r="AK35" s="1049">
        <v>1305</v>
      </c>
      <c r="AL35" s="1040"/>
      <c r="AM35" s="1040"/>
      <c r="AN35" s="1040"/>
      <c r="AO35" s="1040"/>
      <c r="AP35" s="1040">
        <v>5343</v>
      </c>
      <c r="AQ35" s="1040"/>
      <c r="AR35" s="1040"/>
      <c r="AS35" s="1040"/>
      <c r="AT35" s="1040"/>
      <c r="AU35" s="1040">
        <v>3439</v>
      </c>
      <c r="AV35" s="1040"/>
      <c r="AW35" s="1040"/>
      <c r="AX35" s="1040"/>
      <c r="AY35" s="1040"/>
      <c r="AZ35" s="1111" t="s">
        <v>621</v>
      </c>
      <c r="BA35" s="1111"/>
      <c r="BB35" s="1111"/>
      <c r="BC35" s="1111"/>
      <c r="BD35" s="1111"/>
      <c r="BE35" s="1101" t="s">
        <v>408</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409</v>
      </c>
      <c r="C36" s="1107"/>
      <c r="D36" s="1107"/>
      <c r="E36" s="1107"/>
      <c r="F36" s="1107"/>
      <c r="G36" s="1107"/>
      <c r="H36" s="1107"/>
      <c r="I36" s="1107"/>
      <c r="J36" s="1107"/>
      <c r="K36" s="1107"/>
      <c r="L36" s="1107"/>
      <c r="M36" s="1107"/>
      <c r="N36" s="1107"/>
      <c r="O36" s="1107"/>
      <c r="P36" s="1108"/>
      <c r="Q36" s="1112">
        <v>9751</v>
      </c>
      <c r="R36" s="1113"/>
      <c r="S36" s="1113"/>
      <c r="T36" s="1113"/>
      <c r="U36" s="1113"/>
      <c r="V36" s="1113">
        <v>8904</v>
      </c>
      <c r="W36" s="1113"/>
      <c r="X36" s="1113"/>
      <c r="Y36" s="1113"/>
      <c r="Z36" s="1113"/>
      <c r="AA36" s="1113">
        <v>848</v>
      </c>
      <c r="AB36" s="1113"/>
      <c r="AC36" s="1113"/>
      <c r="AD36" s="1113"/>
      <c r="AE36" s="1114"/>
      <c r="AF36" s="1088">
        <v>2191</v>
      </c>
      <c r="AG36" s="1089"/>
      <c r="AH36" s="1089"/>
      <c r="AI36" s="1089"/>
      <c r="AJ36" s="1090"/>
      <c r="AK36" s="1049">
        <v>4459</v>
      </c>
      <c r="AL36" s="1040"/>
      <c r="AM36" s="1040"/>
      <c r="AN36" s="1040"/>
      <c r="AO36" s="1040"/>
      <c r="AP36" s="1040">
        <v>65848</v>
      </c>
      <c r="AQ36" s="1040"/>
      <c r="AR36" s="1040"/>
      <c r="AS36" s="1040"/>
      <c r="AT36" s="1040"/>
      <c r="AU36" s="1040">
        <v>43591</v>
      </c>
      <c r="AV36" s="1040"/>
      <c r="AW36" s="1040"/>
      <c r="AX36" s="1040"/>
      <c r="AY36" s="1040"/>
      <c r="AZ36" s="1111" t="s">
        <v>621</v>
      </c>
      <c r="BA36" s="1111"/>
      <c r="BB36" s="1111"/>
      <c r="BC36" s="1111"/>
      <c r="BD36" s="1111"/>
      <c r="BE36" s="1101" t="s">
        <v>406</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410</v>
      </c>
      <c r="C37" s="1107"/>
      <c r="D37" s="1107"/>
      <c r="E37" s="1107"/>
      <c r="F37" s="1107"/>
      <c r="G37" s="1107"/>
      <c r="H37" s="1107"/>
      <c r="I37" s="1107"/>
      <c r="J37" s="1107"/>
      <c r="K37" s="1107"/>
      <c r="L37" s="1107"/>
      <c r="M37" s="1107"/>
      <c r="N37" s="1107"/>
      <c r="O37" s="1107"/>
      <c r="P37" s="1108"/>
      <c r="Q37" s="1112">
        <v>29</v>
      </c>
      <c r="R37" s="1113"/>
      <c r="S37" s="1113"/>
      <c r="T37" s="1113"/>
      <c r="U37" s="1113"/>
      <c r="V37" s="1113">
        <v>27</v>
      </c>
      <c r="W37" s="1113"/>
      <c r="X37" s="1113"/>
      <c r="Y37" s="1113"/>
      <c r="Z37" s="1113"/>
      <c r="AA37" s="1113">
        <v>2</v>
      </c>
      <c r="AB37" s="1113"/>
      <c r="AC37" s="1113"/>
      <c r="AD37" s="1113"/>
      <c r="AE37" s="1114"/>
      <c r="AF37" s="1088">
        <v>2</v>
      </c>
      <c r="AG37" s="1089"/>
      <c r="AH37" s="1089"/>
      <c r="AI37" s="1089"/>
      <c r="AJ37" s="1090"/>
      <c r="AK37" s="1049" t="s">
        <v>621</v>
      </c>
      <c r="AL37" s="1040"/>
      <c r="AM37" s="1040"/>
      <c r="AN37" s="1040"/>
      <c r="AO37" s="1040"/>
      <c r="AP37" s="1040">
        <v>276</v>
      </c>
      <c r="AQ37" s="1040"/>
      <c r="AR37" s="1040"/>
      <c r="AS37" s="1040"/>
      <c r="AT37" s="1040"/>
      <c r="AU37" s="1040" t="s">
        <v>621</v>
      </c>
      <c r="AV37" s="1040"/>
      <c r="AW37" s="1040"/>
      <c r="AX37" s="1040"/>
      <c r="AY37" s="1040"/>
      <c r="AZ37" s="1111" t="s">
        <v>621</v>
      </c>
      <c r="BA37" s="1111"/>
      <c r="BB37" s="1111"/>
      <c r="BC37" s="1111"/>
      <c r="BD37" s="1111"/>
      <c r="BE37" s="1101" t="s">
        <v>411</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t="s">
        <v>412</v>
      </c>
      <c r="C38" s="1107"/>
      <c r="D38" s="1107"/>
      <c r="E38" s="1107"/>
      <c r="F38" s="1107"/>
      <c r="G38" s="1107"/>
      <c r="H38" s="1107"/>
      <c r="I38" s="1107"/>
      <c r="J38" s="1107"/>
      <c r="K38" s="1107"/>
      <c r="L38" s="1107"/>
      <c r="M38" s="1107"/>
      <c r="N38" s="1107"/>
      <c r="O38" s="1107"/>
      <c r="P38" s="1108"/>
      <c r="Q38" s="1112">
        <v>39</v>
      </c>
      <c r="R38" s="1113"/>
      <c r="S38" s="1113"/>
      <c r="T38" s="1113"/>
      <c r="U38" s="1113"/>
      <c r="V38" s="1113">
        <v>34</v>
      </c>
      <c r="W38" s="1113"/>
      <c r="X38" s="1113"/>
      <c r="Y38" s="1113"/>
      <c r="Z38" s="1113"/>
      <c r="AA38" s="1113">
        <v>6</v>
      </c>
      <c r="AB38" s="1113"/>
      <c r="AC38" s="1113"/>
      <c r="AD38" s="1113"/>
      <c r="AE38" s="1114"/>
      <c r="AF38" s="1088">
        <v>6</v>
      </c>
      <c r="AG38" s="1089"/>
      <c r="AH38" s="1089"/>
      <c r="AI38" s="1089"/>
      <c r="AJ38" s="1090"/>
      <c r="AK38" s="1049" t="s">
        <v>621</v>
      </c>
      <c r="AL38" s="1040"/>
      <c r="AM38" s="1040"/>
      <c r="AN38" s="1040"/>
      <c r="AO38" s="1040"/>
      <c r="AP38" s="1040">
        <v>48</v>
      </c>
      <c r="AQ38" s="1040"/>
      <c r="AR38" s="1040"/>
      <c r="AS38" s="1040"/>
      <c r="AT38" s="1040"/>
      <c r="AU38" s="1040" t="s">
        <v>621</v>
      </c>
      <c r="AV38" s="1040"/>
      <c r="AW38" s="1040"/>
      <c r="AX38" s="1040"/>
      <c r="AY38" s="1040"/>
      <c r="AZ38" s="1111" t="s">
        <v>621</v>
      </c>
      <c r="BA38" s="1111"/>
      <c r="BB38" s="1111"/>
      <c r="BC38" s="1111"/>
      <c r="BD38" s="1111"/>
      <c r="BE38" s="1101" t="s">
        <v>413</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t="s">
        <v>414</v>
      </c>
      <c r="C39" s="1107"/>
      <c r="D39" s="1107"/>
      <c r="E39" s="1107"/>
      <c r="F39" s="1107"/>
      <c r="G39" s="1107"/>
      <c r="H39" s="1107"/>
      <c r="I39" s="1107"/>
      <c r="J39" s="1107"/>
      <c r="K39" s="1107"/>
      <c r="L39" s="1107"/>
      <c r="M39" s="1107"/>
      <c r="N39" s="1107"/>
      <c r="O39" s="1107"/>
      <c r="P39" s="1108"/>
      <c r="Q39" s="1112">
        <v>17</v>
      </c>
      <c r="R39" s="1113"/>
      <c r="S39" s="1113"/>
      <c r="T39" s="1113"/>
      <c r="U39" s="1113"/>
      <c r="V39" s="1113">
        <v>17</v>
      </c>
      <c r="W39" s="1113"/>
      <c r="X39" s="1113"/>
      <c r="Y39" s="1113"/>
      <c r="Z39" s="1113"/>
      <c r="AA39" s="1113" t="s">
        <v>621</v>
      </c>
      <c r="AB39" s="1113"/>
      <c r="AC39" s="1113"/>
      <c r="AD39" s="1113"/>
      <c r="AE39" s="1114"/>
      <c r="AF39" s="1088" t="s">
        <v>167</v>
      </c>
      <c r="AG39" s="1089"/>
      <c r="AH39" s="1089"/>
      <c r="AI39" s="1089"/>
      <c r="AJ39" s="1090"/>
      <c r="AK39" s="1049">
        <v>16</v>
      </c>
      <c r="AL39" s="1040"/>
      <c r="AM39" s="1040"/>
      <c r="AN39" s="1040"/>
      <c r="AO39" s="1040"/>
      <c r="AP39" s="1040">
        <v>9</v>
      </c>
      <c r="AQ39" s="1040"/>
      <c r="AR39" s="1040"/>
      <c r="AS39" s="1040"/>
      <c r="AT39" s="1040"/>
      <c r="AU39" s="1040">
        <v>6</v>
      </c>
      <c r="AV39" s="1040"/>
      <c r="AW39" s="1040"/>
      <c r="AX39" s="1040"/>
      <c r="AY39" s="1040"/>
      <c r="AZ39" s="1111" t="s">
        <v>621</v>
      </c>
      <c r="BA39" s="1111"/>
      <c r="BB39" s="1111"/>
      <c r="BC39" s="1111"/>
      <c r="BD39" s="1111"/>
      <c r="BE39" s="1101" t="s">
        <v>413</v>
      </c>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t="s">
        <v>415</v>
      </c>
      <c r="C40" s="1107"/>
      <c r="D40" s="1107"/>
      <c r="E40" s="1107"/>
      <c r="F40" s="1107"/>
      <c r="G40" s="1107"/>
      <c r="H40" s="1107"/>
      <c r="I40" s="1107"/>
      <c r="J40" s="1107"/>
      <c r="K40" s="1107"/>
      <c r="L40" s="1107"/>
      <c r="M40" s="1107"/>
      <c r="N40" s="1107"/>
      <c r="O40" s="1107"/>
      <c r="P40" s="1108"/>
      <c r="Q40" s="1112">
        <v>60</v>
      </c>
      <c r="R40" s="1113"/>
      <c r="S40" s="1113"/>
      <c r="T40" s="1113"/>
      <c r="U40" s="1113"/>
      <c r="V40" s="1113">
        <v>54</v>
      </c>
      <c r="W40" s="1113"/>
      <c r="X40" s="1113"/>
      <c r="Y40" s="1113"/>
      <c r="Z40" s="1113"/>
      <c r="AA40" s="1113">
        <v>6</v>
      </c>
      <c r="AB40" s="1113"/>
      <c r="AC40" s="1113"/>
      <c r="AD40" s="1113"/>
      <c r="AE40" s="1114"/>
      <c r="AF40" s="1088">
        <v>6</v>
      </c>
      <c r="AG40" s="1089"/>
      <c r="AH40" s="1089"/>
      <c r="AI40" s="1089"/>
      <c r="AJ40" s="1090"/>
      <c r="AK40" s="1049" t="s">
        <v>622</v>
      </c>
      <c r="AL40" s="1040"/>
      <c r="AM40" s="1040"/>
      <c r="AN40" s="1040"/>
      <c r="AO40" s="1040"/>
      <c r="AP40" s="1040">
        <v>7</v>
      </c>
      <c r="AQ40" s="1040"/>
      <c r="AR40" s="1040"/>
      <c r="AS40" s="1040"/>
      <c r="AT40" s="1040"/>
      <c r="AU40" s="1040" t="s">
        <v>621</v>
      </c>
      <c r="AV40" s="1040"/>
      <c r="AW40" s="1040"/>
      <c r="AX40" s="1040"/>
      <c r="AY40" s="1040"/>
      <c r="AZ40" s="1111" t="s">
        <v>621</v>
      </c>
      <c r="BA40" s="1111"/>
      <c r="BB40" s="1111"/>
      <c r="BC40" s="1111"/>
      <c r="BD40" s="1111"/>
      <c r="BE40" s="1101" t="s">
        <v>416</v>
      </c>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386</v>
      </c>
      <c r="B63" s="1013" t="s">
        <v>418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8408</v>
      </c>
      <c r="AG63" s="1028"/>
      <c r="AH63" s="1028"/>
      <c r="AI63" s="1028"/>
      <c r="AJ63" s="1099"/>
      <c r="AK63" s="1100"/>
      <c r="AL63" s="1032"/>
      <c r="AM63" s="1032"/>
      <c r="AN63" s="1032"/>
      <c r="AO63" s="1032"/>
      <c r="AP63" s="1028">
        <v>93277</v>
      </c>
      <c r="AQ63" s="1028"/>
      <c r="AR63" s="1028"/>
      <c r="AS63" s="1028"/>
      <c r="AT63" s="1028"/>
      <c r="AU63" s="1028">
        <v>51133</v>
      </c>
      <c r="AV63" s="1028"/>
      <c r="AW63" s="1028"/>
      <c r="AX63" s="1028"/>
      <c r="AY63" s="1028"/>
      <c r="AZ63" s="1094"/>
      <c r="BA63" s="1094"/>
      <c r="BB63" s="1094"/>
      <c r="BC63" s="1094"/>
      <c r="BD63" s="1094"/>
      <c r="BE63" s="1029"/>
      <c r="BF63" s="1029"/>
      <c r="BG63" s="1029"/>
      <c r="BH63" s="1029"/>
      <c r="BI63" s="1030"/>
      <c r="BJ63" s="1095" t="s">
        <v>419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421</v>
      </c>
      <c r="B66" s="1065"/>
      <c r="C66" s="1065"/>
      <c r="D66" s="1065"/>
      <c r="E66" s="1065"/>
      <c r="F66" s="1065"/>
      <c r="G66" s="1065"/>
      <c r="H66" s="1065"/>
      <c r="I66" s="1065"/>
      <c r="J66" s="1065"/>
      <c r="K66" s="1065"/>
      <c r="L66" s="1065"/>
      <c r="M66" s="1065"/>
      <c r="N66" s="1065"/>
      <c r="O66" s="1065"/>
      <c r="P66" s="1066"/>
      <c r="Q66" s="1070" t="s">
        <v>422</v>
      </c>
      <c r="R66" s="1071"/>
      <c r="S66" s="1071"/>
      <c r="T66" s="1071"/>
      <c r="U66" s="1072"/>
      <c r="V66" s="1070" t="s">
        <v>423</v>
      </c>
      <c r="W66" s="1071"/>
      <c r="X66" s="1071"/>
      <c r="Y66" s="1071"/>
      <c r="Z66" s="1072"/>
      <c r="AA66" s="1070" t="s">
        <v>424</v>
      </c>
      <c r="AB66" s="1071"/>
      <c r="AC66" s="1071"/>
      <c r="AD66" s="1071"/>
      <c r="AE66" s="1072"/>
      <c r="AF66" s="1076" t="s">
        <v>425</v>
      </c>
      <c r="AG66" s="1077"/>
      <c r="AH66" s="1077"/>
      <c r="AI66" s="1077"/>
      <c r="AJ66" s="1078"/>
      <c r="AK66" s="1070" t="s">
        <v>426</v>
      </c>
      <c r="AL66" s="1065"/>
      <c r="AM66" s="1065"/>
      <c r="AN66" s="1065"/>
      <c r="AO66" s="1066"/>
      <c r="AP66" s="1070" t="s">
        <v>427</v>
      </c>
      <c r="AQ66" s="1071"/>
      <c r="AR66" s="1071"/>
      <c r="AS66" s="1071"/>
      <c r="AT66" s="1072"/>
      <c r="AU66" s="1070" t="s">
        <v>428</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589</v>
      </c>
      <c r="C68" s="1055"/>
      <c r="D68" s="1055"/>
      <c r="E68" s="1055"/>
      <c r="F68" s="1055"/>
      <c r="G68" s="1055"/>
      <c r="H68" s="1055"/>
      <c r="I68" s="1055"/>
      <c r="J68" s="1055"/>
      <c r="K68" s="1055"/>
      <c r="L68" s="1055"/>
      <c r="M68" s="1055"/>
      <c r="N68" s="1055"/>
      <c r="O68" s="1055"/>
      <c r="P68" s="1056"/>
      <c r="Q68" s="1057">
        <v>4886</v>
      </c>
      <c r="R68" s="1051"/>
      <c r="S68" s="1051"/>
      <c r="T68" s="1051"/>
      <c r="U68" s="1051"/>
      <c r="V68" s="1051">
        <v>4854</v>
      </c>
      <c r="W68" s="1051"/>
      <c r="X68" s="1051"/>
      <c r="Y68" s="1051"/>
      <c r="Z68" s="1051"/>
      <c r="AA68" s="1051">
        <v>33</v>
      </c>
      <c r="AB68" s="1051"/>
      <c r="AC68" s="1051"/>
      <c r="AD68" s="1051"/>
      <c r="AE68" s="1051"/>
      <c r="AF68" s="1051">
        <v>33</v>
      </c>
      <c r="AG68" s="1051"/>
      <c r="AH68" s="1051"/>
      <c r="AI68" s="1051"/>
      <c r="AJ68" s="1051"/>
      <c r="AK68" s="1051">
        <v>203</v>
      </c>
      <c r="AL68" s="1051"/>
      <c r="AM68" s="1051"/>
      <c r="AN68" s="1051"/>
      <c r="AO68" s="1051"/>
      <c r="AP68" s="1051">
        <v>2287</v>
      </c>
      <c r="AQ68" s="1051"/>
      <c r="AR68" s="1051"/>
      <c r="AS68" s="1051"/>
      <c r="AT68" s="1051"/>
      <c r="AU68" s="1051">
        <v>1891</v>
      </c>
      <c r="AV68" s="1051"/>
      <c r="AW68" s="1051"/>
      <c r="AX68" s="1051"/>
      <c r="AY68" s="1051"/>
      <c r="AZ68" s="1052" t="s">
        <v>588</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589</v>
      </c>
      <c r="C69" s="1044"/>
      <c r="D69" s="1044"/>
      <c r="E69" s="1044"/>
      <c r="F69" s="1044"/>
      <c r="G69" s="1044"/>
      <c r="H69" s="1044"/>
      <c r="I69" s="1044"/>
      <c r="J69" s="1044"/>
      <c r="K69" s="1044"/>
      <c r="L69" s="1044"/>
      <c r="M69" s="1044"/>
      <c r="N69" s="1044"/>
      <c r="O69" s="1044"/>
      <c r="P69" s="1045"/>
      <c r="Q69" s="1046">
        <v>12</v>
      </c>
      <c r="R69" s="1040"/>
      <c r="S69" s="1040"/>
      <c r="T69" s="1040"/>
      <c r="U69" s="1040"/>
      <c r="V69" s="1040">
        <v>12</v>
      </c>
      <c r="W69" s="1040"/>
      <c r="X69" s="1040"/>
      <c r="Y69" s="1040"/>
      <c r="Z69" s="1040"/>
      <c r="AA69" s="1040">
        <v>0</v>
      </c>
      <c r="AB69" s="1040"/>
      <c r="AC69" s="1040"/>
      <c r="AD69" s="1040"/>
      <c r="AE69" s="1040"/>
      <c r="AF69" s="1040">
        <v>0</v>
      </c>
      <c r="AG69" s="1040"/>
      <c r="AH69" s="1040"/>
      <c r="AI69" s="1040"/>
      <c r="AJ69" s="1040"/>
      <c r="AK69" s="1040">
        <v>10</v>
      </c>
      <c r="AL69" s="1040"/>
      <c r="AM69" s="1040"/>
      <c r="AN69" s="1040"/>
      <c r="AO69" s="1040"/>
      <c r="AP69" s="1040" t="s">
        <v>595</v>
      </c>
      <c r="AQ69" s="1040"/>
      <c r="AR69" s="1040"/>
      <c r="AS69" s="1040"/>
      <c r="AT69" s="1040"/>
      <c r="AU69" s="1040" t="s">
        <v>595</v>
      </c>
      <c r="AV69" s="1040"/>
      <c r="AW69" s="1040"/>
      <c r="AX69" s="1040"/>
      <c r="AY69" s="1040"/>
      <c r="AZ69" s="1041" t="s">
        <v>590</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592</v>
      </c>
      <c r="C70" s="1044"/>
      <c r="D70" s="1044"/>
      <c r="E70" s="1044"/>
      <c r="F70" s="1044"/>
      <c r="G70" s="1044"/>
      <c r="H70" s="1044"/>
      <c r="I70" s="1044"/>
      <c r="J70" s="1044"/>
      <c r="K70" s="1044"/>
      <c r="L70" s="1044"/>
      <c r="M70" s="1044"/>
      <c r="N70" s="1044"/>
      <c r="O70" s="1044"/>
      <c r="P70" s="1045"/>
      <c r="Q70" s="1046">
        <v>568</v>
      </c>
      <c r="R70" s="1040"/>
      <c r="S70" s="1040"/>
      <c r="T70" s="1040"/>
      <c r="U70" s="1040"/>
      <c r="V70" s="1040">
        <v>563</v>
      </c>
      <c r="W70" s="1040"/>
      <c r="X70" s="1040"/>
      <c r="Y70" s="1040"/>
      <c r="Z70" s="1040"/>
      <c r="AA70" s="1040">
        <v>5</v>
      </c>
      <c r="AB70" s="1040"/>
      <c r="AC70" s="1040"/>
      <c r="AD70" s="1040"/>
      <c r="AE70" s="1040"/>
      <c r="AF70" s="1040">
        <v>5</v>
      </c>
      <c r="AG70" s="1040"/>
      <c r="AH70" s="1040"/>
      <c r="AI70" s="1040"/>
      <c r="AJ70" s="1040"/>
      <c r="AK70" s="1040">
        <v>71</v>
      </c>
      <c r="AL70" s="1040"/>
      <c r="AM70" s="1040"/>
      <c r="AN70" s="1040"/>
      <c r="AO70" s="1040"/>
      <c r="AP70" s="1040" t="s">
        <v>595</v>
      </c>
      <c r="AQ70" s="1040"/>
      <c r="AR70" s="1040"/>
      <c r="AS70" s="1040"/>
      <c r="AT70" s="1040"/>
      <c r="AU70" s="1040" t="s">
        <v>595</v>
      </c>
      <c r="AV70" s="1040"/>
      <c r="AW70" s="1040"/>
      <c r="AX70" s="1040"/>
      <c r="AY70" s="1040"/>
      <c r="AZ70" s="1041" t="s">
        <v>591</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594</v>
      </c>
      <c r="C71" s="1044"/>
      <c r="D71" s="1044"/>
      <c r="E71" s="1044"/>
      <c r="F71" s="1044"/>
      <c r="G71" s="1044"/>
      <c r="H71" s="1044"/>
      <c r="I71" s="1044"/>
      <c r="J71" s="1044"/>
      <c r="K71" s="1044"/>
      <c r="L71" s="1044"/>
      <c r="M71" s="1044"/>
      <c r="N71" s="1044"/>
      <c r="O71" s="1044"/>
      <c r="P71" s="1045"/>
      <c r="Q71" s="1046">
        <v>82672</v>
      </c>
      <c r="R71" s="1040"/>
      <c r="S71" s="1040"/>
      <c r="T71" s="1040"/>
      <c r="U71" s="1040"/>
      <c r="V71" s="1040">
        <v>80207</v>
      </c>
      <c r="W71" s="1040"/>
      <c r="X71" s="1040"/>
      <c r="Y71" s="1040"/>
      <c r="Z71" s="1040"/>
      <c r="AA71" s="1040">
        <v>2465</v>
      </c>
      <c r="AB71" s="1040"/>
      <c r="AC71" s="1040"/>
      <c r="AD71" s="1040"/>
      <c r="AE71" s="1040"/>
      <c r="AF71" s="1040">
        <v>2465</v>
      </c>
      <c r="AG71" s="1040"/>
      <c r="AH71" s="1040"/>
      <c r="AI71" s="1040"/>
      <c r="AJ71" s="1040"/>
      <c r="AK71" s="1040">
        <v>801</v>
      </c>
      <c r="AL71" s="1040"/>
      <c r="AM71" s="1040"/>
      <c r="AN71" s="1040"/>
      <c r="AO71" s="1040"/>
      <c r="AP71" s="1040" t="s">
        <v>595</v>
      </c>
      <c r="AQ71" s="1040"/>
      <c r="AR71" s="1040"/>
      <c r="AS71" s="1040"/>
      <c r="AT71" s="1040"/>
      <c r="AU71" s="1040" t="s">
        <v>596</v>
      </c>
      <c r="AV71" s="1040"/>
      <c r="AW71" s="1040"/>
      <c r="AX71" s="1040"/>
      <c r="AY71" s="1040"/>
      <c r="AZ71" s="1041" t="s">
        <v>593</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386</v>
      </c>
      <c r="B88" s="1013" t="s">
        <v>429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2503</v>
      </c>
      <c r="AG88" s="1028"/>
      <c r="AH88" s="1028"/>
      <c r="AI88" s="1028"/>
      <c r="AJ88" s="1028"/>
      <c r="AK88" s="1032"/>
      <c r="AL88" s="1032"/>
      <c r="AM88" s="1032"/>
      <c r="AN88" s="1032"/>
      <c r="AO88" s="1032"/>
      <c r="AP88" s="1028">
        <v>2287</v>
      </c>
      <c r="AQ88" s="1028"/>
      <c r="AR88" s="1028"/>
      <c r="AS88" s="1028"/>
      <c r="AT88" s="1028"/>
      <c r="AU88" s="1028">
        <v>1891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430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304</v>
      </c>
      <c r="CS102" s="1020"/>
      <c r="CT102" s="1020"/>
      <c r="CU102" s="1020"/>
      <c r="CV102" s="1021"/>
      <c r="CW102" s="1019">
        <v>649</v>
      </c>
      <c r="CX102" s="1020"/>
      <c r="CY102" s="1020"/>
      <c r="CZ102" s="1020"/>
      <c r="DA102" s="1021"/>
      <c r="DB102" s="1019">
        <v>2028</v>
      </c>
      <c r="DC102" s="1020"/>
      <c r="DD102" s="1020"/>
      <c r="DE102" s="1020"/>
      <c r="DF102" s="1021"/>
      <c r="DG102" s="1019" t="s">
        <v>606</v>
      </c>
      <c r="DH102" s="1020"/>
      <c r="DI102" s="1020"/>
      <c r="DJ102" s="1020"/>
      <c r="DK102" s="1021"/>
      <c r="DL102" s="1019">
        <v>1</v>
      </c>
      <c r="DM102" s="1020"/>
      <c r="DN102" s="1020"/>
      <c r="DO102" s="1020"/>
      <c r="DP102" s="1021"/>
      <c r="DQ102" s="1019">
        <v>1909</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437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438</v>
      </c>
      <c r="AB109" s="963"/>
      <c r="AC109" s="963"/>
      <c r="AD109" s="963"/>
      <c r="AE109" s="964"/>
      <c r="AF109" s="965" t="s">
        <v>300</v>
      </c>
      <c r="AG109" s="963"/>
      <c r="AH109" s="963"/>
      <c r="AI109" s="963"/>
      <c r="AJ109" s="964"/>
      <c r="AK109" s="965" t="s">
        <v>299</v>
      </c>
      <c r="AL109" s="963"/>
      <c r="AM109" s="963"/>
      <c r="AN109" s="963"/>
      <c r="AO109" s="964"/>
      <c r="AP109" s="965" t="s">
        <v>439</v>
      </c>
      <c r="AQ109" s="963"/>
      <c r="AR109" s="963"/>
      <c r="AS109" s="963"/>
      <c r="AT109" s="994"/>
      <c r="AU109" s="962" t="s">
        <v>437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438</v>
      </c>
      <c r="BR109" s="963"/>
      <c r="BS109" s="963"/>
      <c r="BT109" s="963"/>
      <c r="BU109" s="964"/>
      <c r="BV109" s="965" t="s">
        <v>300</v>
      </c>
      <c r="BW109" s="963"/>
      <c r="BX109" s="963"/>
      <c r="BY109" s="963"/>
      <c r="BZ109" s="964"/>
      <c r="CA109" s="965" t="s">
        <v>299</v>
      </c>
      <c r="CB109" s="963"/>
      <c r="CC109" s="963"/>
      <c r="CD109" s="963"/>
      <c r="CE109" s="964"/>
      <c r="CF109" s="1001" t="s">
        <v>439</v>
      </c>
      <c r="CG109" s="1001"/>
      <c r="CH109" s="1001"/>
      <c r="CI109" s="1001"/>
      <c r="CJ109" s="1001"/>
      <c r="CK109" s="965" t="s">
        <v>440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438</v>
      </c>
      <c r="DH109" s="963"/>
      <c r="DI109" s="963"/>
      <c r="DJ109" s="963"/>
      <c r="DK109" s="964"/>
      <c r="DL109" s="965" t="s">
        <v>300</v>
      </c>
      <c r="DM109" s="963"/>
      <c r="DN109" s="963"/>
      <c r="DO109" s="963"/>
      <c r="DP109" s="964"/>
      <c r="DQ109" s="965" t="s">
        <v>299</v>
      </c>
      <c r="DR109" s="963"/>
      <c r="DS109" s="963"/>
      <c r="DT109" s="963"/>
      <c r="DU109" s="964"/>
      <c r="DV109" s="965" t="s">
        <v>439</v>
      </c>
      <c r="DW109" s="963"/>
      <c r="DX109" s="963"/>
      <c r="DY109" s="963"/>
      <c r="DZ109" s="994"/>
    </row>
    <row r="110" spans="1:131" s="226" customFormat="1" ht="26.25" customHeight="1" x14ac:dyDescent="0.15">
      <c r="A110" s="865" t="s">
        <v>441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10589680</v>
      </c>
      <c r="AB110" s="956"/>
      <c r="AC110" s="956"/>
      <c r="AD110" s="956"/>
      <c r="AE110" s="957"/>
      <c r="AF110" s="958">
        <v>10028169</v>
      </c>
      <c r="AG110" s="956"/>
      <c r="AH110" s="956"/>
      <c r="AI110" s="956"/>
      <c r="AJ110" s="957"/>
      <c r="AK110" s="958">
        <v>9997000</v>
      </c>
      <c r="AL110" s="956"/>
      <c r="AM110" s="956"/>
      <c r="AN110" s="956"/>
      <c r="AO110" s="957"/>
      <c r="AP110" s="959">
        <v>24.4</v>
      </c>
      <c r="AQ110" s="960"/>
      <c r="AR110" s="960"/>
      <c r="AS110" s="960"/>
      <c r="AT110" s="961"/>
      <c r="AU110" s="995" t="s">
        <v>66</v>
      </c>
      <c r="AV110" s="996"/>
      <c r="AW110" s="996"/>
      <c r="AX110" s="996"/>
      <c r="AY110" s="996"/>
      <c r="AZ110" s="921" t="s">
        <v>442</v>
      </c>
      <c r="BA110" s="866"/>
      <c r="BB110" s="866"/>
      <c r="BC110" s="866"/>
      <c r="BD110" s="866"/>
      <c r="BE110" s="866"/>
      <c r="BF110" s="866"/>
      <c r="BG110" s="866"/>
      <c r="BH110" s="866"/>
      <c r="BI110" s="866"/>
      <c r="BJ110" s="866"/>
      <c r="BK110" s="866"/>
      <c r="BL110" s="866"/>
      <c r="BM110" s="866"/>
      <c r="BN110" s="866"/>
      <c r="BO110" s="866"/>
      <c r="BP110" s="867"/>
      <c r="BQ110" s="922">
        <v>96376864</v>
      </c>
      <c r="BR110" s="903"/>
      <c r="BS110" s="903"/>
      <c r="BT110" s="903"/>
      <c r="BU110" s="903"/>
      <c r="BV110" s="903">
        <v>96778778</v>
      </c>
      <c r="BW110" s="903"/>
      <c r="BX110" s="903"/>
      <c r="BY110" s="903"/>
      <c r="BZ110" s="903"/>
      <c r="CA110" s="903">
        <v>101278427</v>
      </c>
      <c r="CB110" s="903"/>
      <c r="CC110" s="903"/>
      <c r="CD110" s="903"/>
      <c r="CE110" s="903"/>
      <c r="CF110" s="927">
        <v>247.3</v>
      </c>
      <c r="CG110" s="928"/>
      <c r="CH110" s="928"/>
      <c r="CI110" s="928"/>
      <c r="CJ110" s="928"/>
      <c r="CK110" s="991" t="s">
        <v>443</v>
      </c>
      <c r="CL110" s="877"/>
      <c r="CM110" s="952" t="s">
        <v>444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445</v>
      </c>
      <c r="DH110" s="903"/>
      <c r="DI110" s="903"/>
      <c r="DJ110" s="903"/>
      <c r="DK110" s="903"/>
      <c r="DL110" s="903" t="s">
        <v>446</v>
      </c>
      <c r="DM110" s="903"/>
      <c r="DN110" s="903"/>
      <c r="DO110" s="903"/>
      <c r="DP110" s="903"/>
      <c r="DQ110" s="903" t="s">
        <v>445</v>
      </c>
      <c r="DR110" s="903"/>
      <c r="DS110" s="903"/>
      <c r="DT110" s="903"/>
      <c r="DU110" s="903"/>
      <c r="DV110" s="904" t="s">
        <v>447</v>
      </c>
      <c r="DW110" s="904"/>
      <c r="DX110" s="904"/>
      <c r="DY110" s="904"/>
      <c r="DZ110" s="905"/>
    </row>
    <row r="111" spans="1:131" s="226" customFormat="1" ht="26.25" customHeight="1" x14ac:dyDescent="0.15">
      <c r="A111" s="832" t="s">
        <v>448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445</v>
      </c>
      <c r="AB111" s="984"/>
      <c r="AC111" s="984"/>
      <c r="AD111" s="984"/>
      <c r="AE111" s="985"/>
      <c r="AF111" s="986" t="s">
        <v>167</v>
      </c>
      <c r="AG111" s="984"/>
      <c r="AH111" s="984"/>
      <c r="AI111" s="984"/>
      <c r="AJ111" s="985"/>
      <c r="AK111" s="986" t="s">
        <v>445</v>
      </c>
      <c r="AL111" s="984"/>
      <c r="AM111" s="984"/>
      <c r="AN111" s="984"/>
      <c r="AO111" s="985"/>
      <c r="AP111" s="987" t="s">
        <v>167</v>
      </c>
      <c r="AQ111" s="988"/>
      <c r="AR111" s="988"/>
      <c r="AS111" s="988"/>
      <c r="AT111" s="989"/>
      <c r="AU111" s="997"/>
      <c r="AV111" s="998"/>
      <c r="AW111" s="998"/>
      <c r="AX111" s="998"/>
      <c r="AY111" s="998"/>
      <c r="AZ111" s="873" t="s">
        <v>449</v>
      </c>
      <c r="BA111" s="808"/>
      <c r="BB111" s="808"/>
      <c r="BC111" s="808"/>
      <c r="BD111" s="808"/>
      <c r="BE111" s="808"/>
      <c r="BF111" s="808"/>
      <c r="BG111" s="808"/>
      <c r="BH111" s="808"/>
      <c r="BI111" s="808"/>
      <c r="BJ111" s="808"/>
      <c r="BK111" s="808"/>
      <c r="BL111" s="808"/>
      <c r="BM111" s="808"/>
      <c r="BN111" s="808"/>
      <c r="BO111" s="808"/>
      <c r="BP111" s="809"/>
      <c r="BQ111" s="874">
        <v>669667</v>
      </c>
      <c r="BR111" s="875"/>
      <c r="BS111" s="875"/>
      <c r="BT111" s="875"/>
      <c r="BU111" s="875"/>
      <c r="BV111" s="875">
        <v>773581</v>
      </c>
      <c r="BW111" s="875"/>
      <c r="BX111" s="875"/>
      <c r="BY111" s="875"/>
      <c r="BZ111" s="875"/>
      <c r="CA111" s="875">
        <v>719010</v>
      </c>
      <c r="CB111" s="875"/>
      <c r="CC111" s="875"/>
      <c r="CD111" s="875"/>
      <c r="CE111" s="875"/>
      <c r="CF111" s="936">
        <v>1.8</v>
      </c>
      <c r="CG111" s="937"/>
      <c r="CH111" s="937"/>
      <c r="CI111" s="937"/>
      <c r="CJ111" s="937"/>
      <c r="CK111" s="992"/>
      <c r="CL111" s="879"/>
      <c r="CM111" s="882" t="s">
        <v>450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167</v>
      </c>
      <c r="DH111" s="875"/>
      <c r="DI111" s="875"/>
      <c r="DJ111" s="875"/>
      <c r="DK111" s="875"/>
      <c r="DL111" s="875" t="s">
        <v>445</v>
      </c>
      <c r="DM111" s="875"/>
      <c r="DN111" s="875"/>
      <c r="DO111" s="875"/>
      <c r="DP111" s="875"/>
      <c r="DQ111" s="875" t="s">
        <v>167</v>
      </c>
      <c r="DR111" s="875"/>
      <c r="DS111" s="875"/>
      <c r="DT111" s="875"/>
      <c r="DU111" s="875"/>
      <c r="DV111" s="852" t="s">
        <v>445</v>
      </c>
      <c r="DW111" s="852"/>
      <c r="DX111" s="852"/>
      <c r="DY111" s="852"/>
      <c r="DZ111" s="853"/>
    </row>
    <row r="112" spans="1:131" s="226" customFormat="1" ht="26.25" customHeight="1" x14ac:dyDescent="0.15">
      <c r="A112" s="977" t="s">
        <v>451</v>
      </c>
      <c r="B112" s="978"/>
      <c r="C112" s="808" t="s">
        <v>452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445</v>
      </c>
      <c r="AB112" s="838"/>
      <c r="AC112" s="838"/>
      <c r="AD112" s="838"/>
      <c r="AE112" s="839"/>
      <c r="AF112" s="840" t="s">
        <v>447</v>
      </c>
      <c r="AG112" s="838"/>
      <c r="AH112" s="838"/>
      <c r="AI112" s="838"/>
      <c r="AJ112" s="839"/>
      <c r="AK112" s="840" t="s">
        <v>419</v>
      </c>
      <c r="AL112" s="838"/>
      <c r="AM112" s="838"/>
      <c r="AN112" s="838"/>
      <c r="AO112" s="839"/>
      <c r="AP112" s="885" t="s">
        <v>445</v>
      </c>
      <c r="AQ112" s="886"/>
      <c r="AR112" s="886"/>
      <c r="AS112" s="886"/>
      <c r="AT112" s="887"/>
      <c r="AU112" s="997"/>
      <c r="AV112" s="998"/>
      <c r="AW112" s="998"/>
      <c r="AX112" s="998"/>
      <c r="AY112" s="998"/>
      <c r="AZ112" s="873" t="s">
        <v>453</v>
      </c>
      <c r="BA112" s="808"/>
      <c r="BB112" s="808"/>
      <c r="BC112" s="808"/>
      <c r="BD112" s="808"/>
      <c r="BE112" s="808"/>
      <c r="BF112" s="808"/>
      <c r="BG112" s="808"/>
      <c r="BH112" s="808"/>
      <c r="BI112" s="808"/>
      <c r="BJ112" s="808"/>
      <c r="BK112" s="808"/>
      <c r="BL112" s="808"/>
      <c r="BM112" s="808"/>
      <c r="BN112" s="808"/>
      <c r="BO112" s="808"/>
      <c r="BP112" s="809"/>
      <c r="BQ112" s="874">
        <v>57615847</v>
      </c>
      <c r="BR112" s="875"/>
      <c r="BS112" s="875"/>
      <c r="BT112" s="875"/>
      <c r="BU112" s="875"/>
      <c r="BV112" s="875">
        <v>54205135</v>
      </c>
      <c r="BW112" s="875"/>
      <c r="BX112" s="875"/>
      <c r="BY112" s="875"/>
      <c r="BZ112" s="875"/>
      <c r="CA112" s="875">
        <v>51132734</v>
      </c>
      <c r="CB112" s="875"/>
      <c r="CC112" s="875"/>
      <c r="CD112" s="875"/>
      <c r="CE112" s="875"/>
      <c r="CF112" s="936">
        <v>124.8</v>
      </c>
      <c r="CG112" s="937"/>
      <c r="CH112" s="937"/>
      <c r="CI112" s="937"/>
      <c r="CJ112" s="937"/>
      <c r="CK112" s="992"/>
      <c r="CL112" s="879"/>
      <c r="CM112" s="882" t="s">
        <v>454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446</v>
      </c>
      <c r="DH112" s="875"/>
      <c r="DI112" s="875"/>
      <c r="DJ112" s="875"/>
      <c r="DK112" s="875"/>
      <c r="DL112" s="875" t="s">
        <v>167</v>
      </c>
      <c r="DM112" s="875"/>
      <c r="DN112" s="875"/>
      <c r="DO112" s="875"/>
      <c r="DP112" s="875"/>
      <c r="DQ112" s="875" t="s">
        <v>167</v>
      </c>
      <c r="DR112" s="875"/>
      <c r="DS112" s="875"/>
      <c r="DT112" s="875"/>
      <c r="DU112" s="875"/>
      <c r="DV112" s="852" t="s">
        <v>167</v>
      </c>
      <c r="DW112" s="852"/>
      <c r="DX112" s="852"/>
      <c r="DY112" s="852"/>
      <c r="DZ112" s="853"/>
    </row>
    <row r="113" spans="1:130" s="226" customFormat="1" ht="26.25" customHeight="1" x14ac:dyDescent="0.15">
      <c r="A113" s="979"/>
      <c r="B113" s="980"/>
      <c r="C113" s="808" t="s">
        <v>455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5024447</v>
      </c>
      <c r="AB113" s="984"/>
      <c r="AC113" s="984"/>
      <c r="AD113" s="984"/>
      <c r="AE113" s="985"/>
      <c r="AF113" s="986">
        <v>4494413</v>
      </c>
      <c r="AG113" s="984"/>
      <c r="AH113" s="984"/>
      <c r="AI113" s="984"/>
      <c r="AJ113" s="985"/>
      <c r="AK113" s="986">
        <v>4527730</v>
      </c>
      <c r="AL113" s="984"/>
      <c r="AM113" s="984"/>
      <c r="AN113" s="984"/>
      <c r="AO113" s="985"/>
      <c r="AP113" s="987">
        <v>11.1</v>
      </c>
      <c r="AQ113" s="988"/>
      <c r="AR113" s="988"/>
      <c r="AS113" s="988"/>
      <c r="AT113" s="989"/>
      <c r="AU113" s="997"/>
      <c r="AV113" s="998"/>
      <c r="AW113" s="998"/>
      <c r="AX113" s="998"/>
      <c r="AY113" s="998"/>
      <c r="AZ113" s="873" t="s">
        <v>456</v>
      </c>
      <c r="BA113" s="808"/>
      <c r="BB113" s="808"/>
      <c r="BC113" s="808"/>
      <c r="BD113" s="808"/>
      <c r="BE113" s="808"/>
      <c r="BF113" s="808"/>
      <c r="BG113" s="808"/>
      <c r="BH113" s="808"/>
      <c r="BI113" s="808"/>
      <c r="BJ113" s="808"/>
      <c r="BK113" s="808"/>
      <c r="BL113" s="808"/>
      <c r="BM113" s="808"/>
      <c r="BN113" s="808"/>
      <c r="BO113" s="808"/>
      <c r="BP113" s="809"/>
      <c r="BQ113" s="874">
        <v>2024058</v>
      </c>
      <c r="BR113" s="875"/>
      <c r="BS113" s="875"/>
      <c r="BT113" s="875"/>
      <c r="BU113" s="875"/>
      <c r="BV113" s="875">
        <v>1948092</v>
      </c>
      <c r="BW113" s="875"/>
      <c r="BX113" s="875"/>
      <c r="BY113" s="875"/>
      <c r="BZ113" s="875"/>
      <c r="CA113" s="875">
        <v>1890996</v>
      </c>
      <c r="CB113" s="875"/>
      <c r="CC113" s="875"/>
      <c r="CD113" s="875"/>
      <c r="CE113" s="875"/>
      <c r="CF113" s="936">
        <v>4.5999999999999996</v>
      </c>
      <c r="CG113" s="937"/>
      <c r="CH113" s="937"/>
      <c r="CI113" s="937"/>
      <c r="CJ113" s="937"/>
      <c r="CK113" s="992"/>
      <c r="CL113" s="879"/>
      <c r="CM113" s="882" t="s">
        <v>457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67204</v>
      </c>
      <c r="DH113" s="838"/>
      <c r="DI113" s="838"/>
      <c r="DJ113" s="838"/>
      <c r="DK113" s="839"/>
      <c r="DL113" s="840">
        <v>51622</v>
      </c>
      <c r="DM113" s="838"/>
      <c r="DN113" s="838"/>
      <c r="DO113" s="838"/>
      <c r="DP113" s="839"/>
      <c r="DQ113" s="840">
        <v>41896</v>
      </c>
      <c r="DR113" s="838"/>
      <c r="DS113" s="838"/>
      <c r="DT113" s="838"/>
      <c r="DU113" s="839"/>
      <c r="DV113" s="885">
        <v>0.1</v>
      </c>
      <c r="DW113" s="886"/>
      <c r="DX113" s="886"/>
      <c r="DY113" s="886"/>
      <c r="DZ113" s="887"/>
    </row>
    <row r="114" spans="1:130" s="226" customFormat="1" ht="26.25" customHeight="1" x14ac:dyDescent="0.15">
      <c r="A114" s="979"/>
      <c r="B114" s="980"/>
      <c r="C114" s="808" t="s">
        <v>458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310126</v>
      </c>
      <c r="AB114" s="838"/>
      <c r="AC114" s="838"/>
      <c r="AD114" s="838"/>
      <c r="AE114" s="839"/>
      <c r="AF114" s="840">
        <v>327886</v>
      </c>
      <c r="AG114" s="838"/>
      <c r="AH114" s="838"/>
      <c r="AI114" s="838"/>
      <c r="AJ114" s="839"/>
      <c r="AK114" s="840">
        <v>328565</v>
      </c>
      <c r="AL114" s="838"/>
      <c r="AM114" s="838"/>
      <c r="AN114" s="838"/>
      <c r="AO114" s="839"/>
      <c r="AP114" s="885">
        <v>0.8</v>
      </c>
      <c r="AQ114" s="886"/>
      <c r="AR114" s="886"/>
      <c r="AS114" s="886"/>
      <c r="AT114" s="887"/>
      <c r="AU114" s="997"/>
      <c r="AV114" s="998"/>
      <c r="AW114" s="998"/>
      <c r="AX114" s="998"/>
      <c r="AY114" s="998"/>
      <c r="AZ114" s="873" t="s">
        <v>459</v>
      </c>
      <c r="BA114" s="808"/>
      <c r="BB114" s="808"/>
      <c r="BC114" s="808"/>
      <c r="BD114" s="808"/>
      <c r="BE114" s="808"/>
      <c r="BF114" s="808"/>
      <c r="BG114" s="808"/>
      <c r="BH114" s="808"/>
      <c r="BI114" s="808"/>
      <c r="BJ114" s="808"/>
      <c r="BK114" s="808"/>
      <c r="BL114" s="808"/>
      <c r="BM114" s="808"/>
      <c r="BN114" s="808"/>
      <c r="BO114" s="808"/>
      <c r="BP114" s="809"/>
      <c r="BQ114" s="874">
        <v>10112084</v>
      </c>
      <c r="BR114" s="875"/>
      <c r="BS114" s="875"/>
      <c r="BT114" s="875"/>
      <c r="BU114" s="875"/>
      <c r="BV114" s="875">
        <v>9995269</v>
      </c>
      <c r="BW114" s="875"/>
      <c r="BX114" s="875"/>
      <c r="BY114" s="875"/>
      <c r="BZ114" s="875"/>
      <c r="CA114" s="875">
        <v>9931385</v>
      </c>
      <c r="CB114" s="875"/>
      <c r="CC114" s="875"/>
      <c r="CD114" s="875"/>
      <c r="CE114" s="875"/>
      <c r="CF114" s="936">
        <v>24.2</v>
      </c>
      <c r="CG114" s="937"/>
      <c r="CH114" s="937"/>
      <c r="CI114" s="937"/>
      <c r="CJ114" s="937"/>
      <c r="CK114" s="992"/>
      <c r="CL114" s="879"/>
      <c r="CM114" s="882" t="s">
        <v>460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446</v>
      </c>
      <c r="DH114" s="838"/>
      <c r="DI114" s="838"/>
      <c r="DJ114" s="838"/>
      <c r="DK114" s="839"/>
      <c r="DL114" s="840" t="s">
        <v>447</v>
      </c>
      <c r="DM114" s="838"/>
      <c r="DN114" s="838"/>
      <c r="DO114" s="838"/>
      <c r="DP114" s="839"/>
      <c r="DQ114" s="840" t="s">
        <v>419</v>
      </c>
      <c r="DR114" s="838"/>
      <c r="DS114" s="838"/>
      <c r="DT114" s="838"/>
      <c r="DU114" s="839"/>
      <c r="DV114" s="885" t="s">
        <v>461</v>
      </c>
      <c r="DW114" s="886"/>
      <c r="DX114" s="886"/>
      <c r="DY114" s="886"/>
      <c r="DZ114" s="887"/>
    </row>
    <row r="115" spans="1:130" s="226" customFormat="1" ht="26.25" customHeight="1" x14ac:dyDescent="0.15">
      <c r="A115" s="979"/>
      <c r="B115" s="980"/>
      <c r="C115" s="808" t="s">
        <v>462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110442</v>
      </c>
      <c r="AB115" s="984"/>
      <c r="AC115" s="984"/>
      <c r="AD115" s="984"/>
      <c r="AE115" s="985"/>
      <c r="AF115" s="986">
        <v>72733</v>
      </c>
      <c r="AG115" s="984"/>
      <c r="AH115" s="984"/>
      <c r="AI115" s="984"/>
      <c r="AJ115" s="985"/>
      <c r="AK115" s="986">
        <v>55726</v>
      </c>
      <c r="AL115" s="984"/>
      <c r="AM115" s="984"/>
      <c r="AN115" s="984"/>
      <c r="AO115" s="985"/>
      <c r="AP115" s="987">
        <v>0.1</v>
      </c>
      <c r="AQ115" s="988"/>
      <c r="AR115" s="988"/>
      <c r="AS115" s="988"/>
      <c r="AT115" s="989"/>
      <c r="AU115" s="997"/>
      <c r="AV115" s="998"/>
      <c r="AW115" s="998"/>
      <c r="AX115" s="998"/>
      <c r="AY115" s="998"/>
      <c r="AZ115" s="873" t="s">
        <v>463</v>
      </c>
      <c r="BA115" s="808"/>
      <c r="BB115" s="808"/>
      <c r="BC115" s="808"/>
      <c r="BD115" s="808"/>
      <c r="BE115" s="808"/>
      <c r="BF115" s="808"/>
      <c r="BG115" s="808"/>
      <c r="BH115" s="808"/>
      <c r="BI115" s="808"/>
      <c r="BJ115" s="808"/>
      <c r="BK115" s="808"/>
      <c r="BL115" s="808"/>
      <c r="BM115" s="808"/>
      <c r="BN115" s="808"/>
      <c r="BO115" s="808"/>
      <c r="BP115" s="809"/>
      <c r="BQ115" s="874">
        <v>1730071</v>
      </c>
      <c r="BR115" s="875"/>
      <c r="BS115" s="875"/>
      <c r="BT115" s="875"/>
      <c r="BU115" s="875"/>
      <c r="BV115" s="875">
        <v>2220438</v>
      </c>
      <c r="BW115" s="875"/>
      <c r="BX115" s="875"/>
      <c r="BY115" s="875"/>
      <c r="BZ115" s="875"/>
      <c r="CA115" s="875">
        <v>1915227</v>
      </c>
      <c r="CB115" s="875"/>
      <c r="CC115" s="875"/>
      <c r="CD115" s="875"/>
      <c r="CE115" s="875"/>
      <c r="CF115" s="936">
        <v>4.7</v>
      </c>
      <c r="CG115" s="937"/>
      <c r="CH115" s="937"/>
      <c r="CI115" s="937"/>
      <c r="CJ115" s="937"/>
      <c r="CK115" s="992"/>
      <c r="CL115" s="879"/>
      <c r="CM115" s="873" t="s">
        <v>464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253908</v>
      </c>
      <c r="DH115" s="838"/>
      <c r="DI115" s="838"/>
      <c r="DJ115" s="838"/>
      <c r="DK115" s="839"/>
      <c r="DL115" s="840">
        <v>424417</v>
      </c>
      <c r="DM115" s="838"/>
      <c r="DN115" s="838"/>
      <c r="DO115" s="838"/>
      <c r="DP115" s="839"/>
      <c r="DQ115" s="840">
        <v>419107</v>
      </c>
      <c r="DR115" s="838"/>
      <c r="DS115" s="838"/>
      <c r="DT115" s="838"/>
      <c r="DU115" s="839"/>
      <c r="DV115" s="885">
        <v>1</v>
      </c>
      <c r="DW115" s="886"/>
      <c r="DX115" s="886"/>
      <c r="DY115" s="886"/>
      <c r="DZ115" s="887"/>
    </row>
    <row r="116" spans="1:130" s="226" customFormat="1" ht="26.25" customHeight="1" x14ac:dyDescent="0.15">
      <c r="A116" s="981"/>
      <c r="B116" s="982"/>
      <c r="C116" s="941" t="s">
        <v>465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85</v>
      </c>
      <c r="AB116" s="838"/>
      <c r="AC116" s="838"/>
      <c r="AD116" s="838"/>
      <c r="AE116" s="839"/>
      <c r="AF116" s="840">
        <v>296</v>
      </c>
      <c r="AG116" s="838"/>
      <c r="AH116" s="838"/>
      <c r="AI116" s="838"/>
      <c r="AJ116" s="839"/>
      <c r="AK116" s="840">
        <v>99</v>
      </c>
      <c r="AL116" s="838"/>
      <c r="AM116" s="838"/>
      <c r="AN116" s="838"/>
      <c r="AO116" s="839"/>
      <c r="AP116" s="885">
        <v>0</v>
      </c>
      <c r="AQ116" s="886"/>
      <c r="AR116" s="886"/>
      <c r="AS116" s="886"/>
      <c r="AT116" s="887"/>
      <c r="AU116" s="997"/>
      <c r="AV116" s="998"/>
      <c r="AW116" s="998"/>
      <c r="AX116" s="998"/>
      <c r="AY116" s="998"/>
      <c r="AZ116" s="924" t="s">
        <v>466</v>
      </c>
      <c r="BA116" s="925"/>
      <c r="BB116" s="925"/>
      <c r="BC116" s="925"/>
      <c r="BD116" s="925"/>
      <c r="BE116" s="925"/>
      <c r="BF116" s="925"/>
      <c r="BG116" s="925"/>
      <c r="BH116" s="925"/>
      <c r="BI116" s="925"/>
      <c r="BJ116" s="925"/>
      <c r="BK116" s="925"/>
      <c r="BL116" s="925"/>
      <c r="BM116" s="925"/>
      <c r="BN116" s="925"/>
      <c r="BO116" s="925"/>
      <c r="BP116" s="926"/>
      <c r="BQ116" s="874" t="s">
        <v>445</v>
      </c>
      <c r="BR116" s="875"/>
      <c r="BS116" s="875"/>
      <c r="BT116" s="875"/>
      <c r="BU116" s="875"/>
      <c r="BV116" s="875" t="s">
        <v>447</v>
      </c>
      <c r="BW116" s="875"/>
      <c r="BX116" s="875"/>
      <c r="BY116" s="875"/>
      <c r="BZ116" s="875"/>
      <c r="CA116" s="875" t="s">
        <v>167</v>
      </c>
      <c r="CB116" s="875"/>
      <c r="CC116" s="875"/>
      <c r="CD116" s="875"/>
      <c r="CE116" s="875"/>
      <c r="CF116" s="936" t="s">
        <v>167</v>
      </c>
      <c r="CG116" s="937"/>
      <c r="CH116" s="937"/>
      <c r="CI116" s="937"/>
      <c r="CJ116" s="937"/>
      <c r="CK116" s="992"/>
      <c r="CL116" s="879"/>
      <c r="CM116" s="882" t="s">
        <v>467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109160</v>
      </c>
      <c r="DH116" s="838"/>
      <c r="DI116" s="838"/>
      <c r="DJ116" s="838"/>
      <c r="DK116" s="839"/>
      <c r="DL116" s="840">
        <v>84730</v>
      </c>
      <c r="DM116" s="838"/>
      <c r="DN116" s="838"/>
      <c r="DO116" s="838"/>
      <c r="DP116" s="839"/>
      <c r="DQ116" s="840">
        <v>60300</v>
      </c>
      <c r="DR116" s="838"/>
      <c r="DS116" s="838"/>
      <c r="DT116" s="838"/>
      <c r="DU116" s="839"/>
      <c r="DV116" s="885">
        <v>0.1</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468</v>
      </c>
      <c r="Z117" s="964"/>
      <c r="AA117" s="969">
        <v>16034780</v>
      </c>
      <c r="AB117" s="970"/>
      <c r="AC117" s="970"/>
      <c r="AD117" s="970"/>
      <c r="AE117" s="971"/>
      <c r="AF117" s="972">
        <v>14923497</v>
      </c>
      <c r="AG117" s="970"/>
      <c r="AH117" s="970"/>
      <c r="AI117" s="970"/>
      <c r="AJ117" s="971"/>
      <c r="AK117" s="972">
        <v>14909120</v>
      </c>
      <c r="AL117" s="970"/>
      <c r="AM117" s="970"/>
      <c r="AN117" s="970"/>
      <c r="AO117" s="971"/>
      <c r="AP117" s="973"/>
      <c r="AQ117" s="974"/>
      <c r="AR117" s="974"/>
      <c r="AS117" s="974"/>
      <c r="AT117" s="975"/>
      <c r="AU117" s="997"/>
      <c r="AV117" s="998"/>
      <c r="AW117" s="998"/>
      <c r="AX117" s="998"/>
      <c r="AY117" s="998"/>
      <c r="AZ117" s="924" t="s">
        <v>469</v>
      </c>
      <c r="BA117" s="925"/>
      <c r="BB117" s="925"/>
      <c r="BC117" s="925"/>
      <c r="BD117" s="925"/>
      <c r="BE117" s="925"/>
      <c r="BF117" s="925"/>
      <c r="BG117" s="925"/>
      <c r="BH117" s="925"/>
      <c r="BI117" s="925"/>
      <c r="BJ117" s="925"/>
      <c r="BK117" s="925"/>
      <c r="BL117" s="925"/>
      <c r="BM117" s="925"/>
      <c r="BN117" s="925"/>
      <c r="BO117" s="925"/>
      <c r="BP117" s="926"/>
      <c r="BQ117" s="874" t="s">
        <v>167</v>
      </c>
      <c r="BR117" s="875"/>
      <c r="BS117" s="875"/>
      <c r="BT117" s="875"/>
      <c r="BU117" s="875"/>
      <c r="BV117" s="875" t="s">
        <v>447</v>
      </c>
      <c r="BW117" s="875"/>
      <c r="BX117" s="875"/>
      <c r="BY117" s="875"/>
      <c r="BZ117" s="875"/>
      <c r="CA117" s="875" t="s">
        <v>167</v>
      </c>
      <c r="CB117" s="875"/>
      <c r="CC117" s="875"/>
      <c r="CD117" s="875"/>
      <c r="CE117" s="875"/>
      <c r="CF117" s="936" t="s">
        <v>167</v>
      </c>
      <c r="CG117" s="937"/>
      <c r="CH117" s="937"/>
      <c r="CI117" s="937"/>
      <c r="CJ117" s="937"/>
      <c r="CK117" s="992"/>
      <c r="CL117" s="879"/>
      <c r="CM117" s="882" t="s">
        <v>470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167</v>
      </c>
      <c r="DH117" s="838"/>
      <c r="DI117" s="838"/>
      <c r="DJ117" s="838"/>
      <c r="DK117" s="839"/>
      <c r="DL117" s="840" t="s">
        <v>445</v>
      </c>
      <c r="DM117" s="838"/>
      <c r="DN117" s="838"/>
      <c r="DO117" s="838"/>
      <c r="DP117" s="839"/>
      <c r="DQ117" s="840" t="s">
        <v>167</v>
      </c>
      <c r="DR117" s="838"/>
      <c r="DS117" s="838"/>
      <c r="DT117" s="838"/>
      <c r="DU117" s="839"/>
      <c r="DV117" s="885" t="s">
        <v>446</v>
      </c>
      <c r="DW117" s="886"/>
      <c r="DX117" s="886"/>
      <c r="DY117" s="886"/>
      <c r="DZ117" s="887"/>
    </row>
    <row r="118" spans="1:130" s="226" customFormat="1" ht="26.25" customHeight="1" x14ac:dyDescent="0.15">
      <c r="A118" s="962" t="s">
        <v>440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438</v>
      </c>
      <c r="AB118" s="963"/>
      <c r="AC118" s="963"/>
      <c r="AD118" s="963"/>
      <c r="AE118" s="964"/>
      <c r="AF118" s="965" t="s">
        <v>300</v>
      </c>
      <c r="AG118" s="963"/>
      <c r="AH118" s="963"/>
      <c r="AI118" s="963"/>
      <c r="AJ118" s="964"/>
      <c r="AK118" s="965" t="s">
        <v>299</v>
      </c>
      <c r="AL118" s="963"/>
      <c r="AM118" s="963"/>
      <c r="AN118" s="963"/>
      <c r="AO118" s="964"/>
      <c r="AP118" s="966" t="s">
        <v>439</v>
      </c>
      <c r="AQ118" s="967"/>
      <c r="AR118" s="967"/>
      <c r="AS118" s="967"/>
      <c r="AT118" s="968"/>
      <c r="AU118" s="997"/>
      <c r="AV118" s="998"/>
      <c r="AW118" s="998"/>
      <c r="AX118" s="998"/>
      <c r="AY118" s="998"/>
      <c r="AZ118" s="940" t="s">
        <v>471</v>
      </c>
      <c r="BA118" s="941"/>
      <c r="BB118" s="941"/>
      <c r="BC118" s="941"/>
      <c r="BD118" s="941"/>
      <c r="BE118" s="941"/>
      <c r="BF118" s="941"/>
      <c r="BG118" s="941"/>
      <c r="BH118" s="941"/>
      <c r="BI118" s="941"/>
      <c r="BJ118" s="941"/>
      <c r="BK118" s="941"/>
      <c r="BL118" s="941"/>
      <c r="BM118" s="941"/>
      <c r="BN118" s="941"/>
      <c r="BO118" s="941"/>
      <c r="BP118" s="942"/>
      <c r="BQ118" s="943" t="s">
        <v>445</v>
      </c>
      <c r="BR118" s="906"/>
      <c r="BS118" s="906"/>
      <c r="BT118" s="906"/>
      <c r="BU118" s="906"/>
      <c r="BV118" s="906" t="s">
        <v>167</v>
      </c>
      <c r="BW118" s="906"/>
      <c r="BX118" s="906"/>
      <c r="BY118" s="906"/>
      <c r="BZ118" s="906"/>
      <c r="CA118" s="906" t="s">
        <v>167</v>
      </c>
      <c r="CB118" s="906"/>
      <c r="CC118" s="906"/>
      <c r="CD118" s="906"/>
      <c r="CE118" s="906"/>
      <c r="CF118" s="936" t="s">
        <v>167</v>
      </c>
      <c r="CG118" s="937"/>
      <c r="CH118" s="937"/>
      <c r="CI118" s="937"/>
      <c r="CJ118" s="937"/>
      <c r="CK118" s="992"/>
      <c r="CL118" s="879"/>
      <c r="CM118" s="882" t="s">
        <v>472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446</v>
      </c>
      <c r="DH118" s="838"/>
      <c r="DI118" s="838"/>
      <c r="DJ118" s="838"/>
      <c r="DK118" s="839"/>
      <c r="DL118" s="840" t="s">
        <v>167</v>
      </c>
      <c r="DM118" s="838"/>
      <c r="DN118" s="838"/>
      <c r="DO118" s="838"/>
      <c r="DP118" s="839"/>
      <c r="DQ118" s="840" t="s">
        <v>167</v>
      </c>
      <c r="DR118" s="838"/>
      <c r="DS118" s="838"/>
      <c r="DT118" s="838"/>
      <c r="DU118" s="839"/>
      <c r="DV118" s="885" t="s">
        <v>167</v>
      </c>
      <c r="DW118" s="886"/>
      <c r="DX118" s="886"/>
      <c r="DY118" s="886"/>
      <c r="DZ118" s="887"/>
    </row>
    <row r="119" spans="1:130" s="226" customFormat="1" ht="26.25" customHeight="1" x14ac:dyDescent="0.15">
      <c r="A119" s="876" t="s">
        <v>443</v>
      </c>
      <c r="B119" s="877"/>
      <c r="C119" s="952" t="s">
        <v>444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167</v>
      </c>
      <c r="AB119" s="956"/>
      <c r="AC119" s="956"/>
      <c r="AD119" s="956"/>
      <c r="AE119" s="957"/>
      <c r="AF119" s="958" t="s">
        <v>167</v>
      </c>
      <c r="AG119" s="956"/>
      <c r="AH119" s="956"/>
      <c r="AI119" s="956"/>
      <c r="AJ119" s="957"/>
      <c r="AK119" s="958" t="s">
        <v>461</v>
      </c>
      <c r="AL119" s="956"/>
      <c r="AM119" s="956"/>
      <c r="AN119" s="956"/>
      <c r="AO119" s="957"/>
      <c r="AP119" s="959" t="s">
        <v>167</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473</v>
      </c>
      <c r="BP119" s="939"/>
      <c r="BQ119" s="943">
        <v>168528591</v>
      </c>
      <c r="BR119" s="906"/>
      <c r="BS119" s="906"/>
      <c r="BT119" s="906"/>
      <c r="BU119" s="906"/>
      <c r="BV119" s="906">
        <v>165921293</v>
      </c>
      <c r="BW119" s="906"/>
      <c r="BX119" s="906"/>
      <c r="BY119" s="906"/>
      <c r="BZ119" s="906"/>
      <c r="CA119" s="906">
        <v>166867779</v>
      </c>
      <c r="CB119" s="906"/>
      <c r="CC119" s="906"/>
      <c r="CD119" s="906"/>
      <c r="CE119" s="906"/>
      <c r="CF119" s="804"/>
      <c r="CG119" s="805"/>
      <c r="CH119" s="805"/>
      <c r="CI119" s="805"/>
      <c r="CJ119" s="895"/>
      <c r="CK119" s="993"/>
      <c r="CL119" s="881"/>
      <c r="CM119" s="899" t="s">
        <v>474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239395</v>
      </c>
      <c r="DH119" s="821"/>
      <c r="DI119" s="821"/>
      <c r="DJ119" s="821"/>
      <c r="DK119" s="822"/>
      <c r="DL119" s="823">
        <v>212812</v>
      </c>
      <c r="DM119" s="821"/>
      <c r="DN119" s="821"/>
      <c r="DO119" s="821"/>
      <c r="DP119" s="822"/>
      <c r="DQ119" s="823">
        <v>197707</v>
      </c>
      <c r="DR119" s="821"/>
      <c r="DS119" s="821"/>
      <c r="DT119" s="821"/>
      <c r="DU119" s="822"/>
      <c r="DV119" s="909">
        <v>0.5</v>
      </c>
      <c r="DW119" s="910"/>
      <c r="DX119" s="910"/>
      <c r="DY119" s="910"/>
      <c r="DZ119" s="911"/>
    </row>
    <row r="120" spans="1:130" s="226" customFormat="1" ht="26.25" customHeight="1" x14ac:dyDescent="0.15">
      <c r="A120" s="878"/>
      <c r="B120" s="879"/>
      <c r="C120" s="882" t="s">
        <v>450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445</v>
      </c>
      <c r="AB120" s="838"/>
      <c r="AC120" s="838"/>
      <c r="AD120" s="838"/>
      <c r="AE120" s="839"/>
      <c r="AF120" s="840" t="s">
        <v>167</v>
      </c>
      <c r="AG120" s="838"/>
      <c r="AH120" s="838"/>
      <c r="AI120" s="838"/>
      <c r="AJ120" s="839"/>
      <c r="AK120" s="840" t="s">
        <v>167</v>
      </c>
      <c r="AL120" s="838"/>
      <c r="AM120" s="838"/>
      <c r="AN120" s="838"/>
      <c r="AO120" s="839"/>
      <c r="AP120" s="885" t="s">
        <v>167</v>
      </c>
      <c r="AQ120" s="886"/>
      <c r="AR120" s="886"/>
      <c r="AS120" s="886"/>
      <c r="AT120" s="887"/>
      <c r="AU120" s="944" t="s">
        <v>475</v>
      </c>
      <c r="AV120" s="945"/>
      <c r="AW120" s="945"/>
      <c r="AX120" s="945"/>
      <c r="AY120" s="946"/>
      <c r="AZ120" s="921" t="s">
        <v>476</v>
      </c>
      <c r="BA120" s="866"/>
      <c r="BB120" s="866"/>
      <c r="BC120" s="866"/>
      <c r="BD120" s="866"/>
      <c r="BE120" s="866"/>
      <c r="BF120" s="866"/>
      <c r="BG120" s="866"/>
      <c r="BH120" s="866"/>
      <c r="BI120" s="866"/>
      <c r="BJ120" s="866"/>
      <c r="BK120" s="866"/>
      <c r="BL120" s="866"/>
      <c r="BM120" s="866"/>
      <c r="BN120" s="866"/>
      <c r="BO120" s="866"/>
      <c r="BP120" s="867"/>
      <c r="BQ120" s="922">
        <v>13594254</v>
      </c>
      <c r="BR120" s="903"/>
      <c r="BS120" s="903"/>
      <c r="BT120" s="903"/>
      <c r="BU120" s="903"/>
      <c r="BV120" s="903">
        <v>13730023</v>
      </c>
      <c r="BW120" s="903"/>
      <c r="BX120" s="903"/>
      <c r="BY120" s="903"/>
      <c r="BZ120" s="903"/>
      <c r="CA120" s="903">
        <v>12902555</v>
      </c>
      <c r="CB120" s="903"/>
      <c r="CC120" s="903"/>
      <c r="CD120" s="903"/>
      <c r="CE120" s="903"/>
      <c r="CF120" s="927">
        <v>31.5</v>
      </c>
      <c r="CG120" s="928"/>
      <c r="CH120" s="928"/>
      <c r="CI120" s="928"/>
      <c r="CJ120" s="928"/>
      <c r="CK120" s="929" t="s">
        <v>477</v>
      </c>
      <c r="CL120" s="913"/>
      <c r="CM120" s="913"/>
      <c r="CN120" s="913"/>
      <c r="CO120" s="914"/>
      <c r="CP120" s="933" t="s">
        <v>409</v>
      </c>
      <c r="CQ120" s="934"/>
      <c r="CR120" s="934"/>
      <c r="CS120" s="934"/>
      <c r="CT120" s="934"/>
      <c r="CU120" s="934"/>
      <c r="CV120" s="934"/>
      <c r="CW120" s="934"/>
      <c r="CX120" s="934"/>
      <c r="CY120" s="934"/>
      <c r="CZ120" s="934"/>
      <c r="DA120" s="934"/>
      <c r="DB120" s="934"/>
      <c r="DC120" s="934"/>
      <c r="DD120" s="934"/>
      <c r="DE120" s="934"/>
      <c r="DF120" s="935"/>
      <c r="DG120" s="922">
        <v>47356132</v>
      </c>
      <c r="DH120" s="903"/>
      <c r="DI120" s="903"/>
      <c r="DJ120" s="903"/>
      <c r="DK120" s="903"/>
      <c r="DL120" s="903">
        <v>44326952</v>
      </c>
      <c r="DM120" s="903"/>
      <c r="DN120" s="903"/>
      <c r="DO120" s="903"/>
      <c r="DP120" s="903"/>
      <c r="DQ120" s="903">
        <v>43591212</v>
      </c>
      <c r="DR120" s="903"/>
      <c r="DS120" s="903"/>
      <c r="DT120" s="903"/>
      <c r="DU120" s="903"/>
      <c r="DV120" s="904">
        <v>106.4</v>
      </c>
      <c r="DW120" s="904"/>
      <c r="DX120" s="904"/>
      <c r="DY120" s="904"/>
      <c r="DZ120" s="905"/>
    </row>
    <row r="121" spans="1:130" s="226" customFormat="1" ht="26.25" customHeight="1" x14ac:dyDescent="0.15">
      <c r="A121" s="878"/>
      <c r="B121" s="879"/>
      <c r="C121" s="924" t="s">
        <v>478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18649</v>
      </c>
      <c r="AB121" s="838"/>
      <c r="AC121" s="838"/>
      <c r="AD121" s="838"/>
      <c r="AE121" s="839"/>
      <c r="AF121" s="840">
        <v>15582</v>
      </c>
      <c r="AG121" s="838"/>
      <c r="AH121" s="838"/>
      <c r="AI121" s="838"/>
      <c r="AJ121" s="839"/>
      <c r="AK121" s="840">
        <v>12456</v>
      </c>
      <c r="AL121" s="838"/>
      <c r="AM121" s="838"/>
      <c r="AN121" s="838"/>
      <c r="AO121" s="839"/>
      <c r="AP121" s="885">
        <v>0</v>
      </c>
      <c r="AQ121" s="886"/>
      <c r="AR121" s="886"/>
      <c r="AS121" s="886"/>
      <c r="AT121" s="887"/>
      <c r="AU121" s="947"/>
      <c r="AV121" s="948"/>
      <c r="AW121" s="948"/>
      <c r="AX121" s="948"/>
      <c r="AY121" s="949"/>
      <c r="AZ121" s="873" t="s">
        <v>479</v>
      </c>
      <c r="BA121" s="808"/>
      <c r="BB121" s="808"/>
      <c r="BC121" s="808"/>
      <c r="BD121" s="808"/>
      <c r="BE121" s="808"/>
      <c r="BF121" s="808"/>
      <c r="BG121" s="808"/>
      <c r="BH121" s="808"/>
      <c r="BI121" s="808"/>
      <c r="BJ121" s="808"/>
      <c r="BK121" s="808"/>
      <c r="BL121" s="808"/>
      <c r="BM121" s="808"/>
      <c r="BN121" s="808"/>
      <c r="BO121" s="808"/>
      <c r="BP121" s="809"/>
      <c r="BQ121" s="874">
        <v>14489176</v>
      </c>
      <c r="BR121" s="875"/>
      <c r="BS121" s="875"/>
      <c r="BT121" s="875"/>
      <c r="BU121" s="875"/>
      <c r="BV121" s="875">
        <v>15205439</v>
      </c>
      <c r="BW121" s="875"/>
      <c r="BX121" s="875"/>
      <c r="BY121" s="875"/>
      <c r="BZ121" s="875"/>
      <c r="CA121" s="875">
        <v>17500979</v>
      </c>
      <c r="CB121" s="875"/>
      <c r="CC121" s="875"/>
      <c r="CD121" s="875"/>
      <c r="CE121" s="875"/>
      <c r="CF121" s="936">
        <v>42.7</v>
      </c>
      <c r="CG121" s="937"/>
      <c r="CH121" s="937"/>
      <c r="CI121" s="937"/>
      <c r="CJ121" s="937"/>
      <c r="CK121" s="930"/>
      <c r="CL121" s="916"/>
      <c r="CM121" s="916"/>
      <c r="CN121" s="916"/>
      <c r="CO121" s="917"/>
      <c r="CP121" s="896" t="s">
        <v>403</v>
      </c>
      <c r="CQ121" s="897"/>
      <c r="CR121" s="897"/>
      <c r="CS121" s="897"/>
      <c r="CT121" s="897"/>
      <c r="CU121" s="897"/>
      <c r="CV121" s="897"/>
      <c r="CW121" s="897"/>
      <c r="CX121" s="897"/>
      <c r="CY121" s="897"/>
      <c r="CZ121" s="897"/>
      <c r="DA121" s="897"/>
      <c r="DB121" s="897"/>
      <c r="DC121" s="897"/>
      <c r="DD121" s="897"/>
      <c r="DE121" s="897"/>
      <c r="DF121" s="898"/>
      <c r="DG121" s="874">
        <v>2079857</v>
      </c>
      <c r="DH121" s="875"/>
      <c r="DI121" s="875"/>
      <c r="DJ121" s="875"/>
      <c r="DK121" s="875"/>
      <c r="DL121" s="875">
        <v>1696866</v>
      </c>
      <c r="DM121" s="875"/>
      <c r="DN121" s="875"/>
      <c r="DO121" s="875"/>
      <c r="DP121" s="875"/>
      <c r="DQ121" s="875">
        <v>4010761</v>
      </c>
      <c r="DR121" s="875"/>
      <c r="DS121" s="875"/>
      <c r="DT121" s="875"/>
      <c r="DU121" s="875"/>
      <c r="DV121" s="852">
        <v>9.8000000000000007</v>
      </c>
      <c r="DW121" s="852"/>
      <c r="DX121" s="852"/>
      <c r="DY121" s="852"/>
      <c r="DZ121" s="853"/>
    </row>
    <row r="122" spans="1:130" s="226" customFormat="1" ht="26.25" customHeight="1" x14ac:dyDescent="0.15">
      <c r="A122" s="878"/>
      <c r="B122" s="879"/>
      <c r="C122" s="882" t="s">
        <v>460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167</v>
      </c>
      <c r="AB122" s="838"/>
      <c r="AC122" s="838"/>
      <c r="AD122" s="838"/>
      <c r="AE122" s="839"/>
      <c r="AF122" s="840" t="s">
        <v>445</v>
      </c>
      <c r="AG122" s="838"/>
      <c r="AH122" s="838"/>
      <c r="AI122" s="838"/>
      <c r="AJ122" s="839"/>
      <c r="AK122" s="840" t="s">
        <v>446</v>
      </c>
      <c r="AL122" s="838"/>
      <c r="AM122" s="838"/>
      <c r="AN122" s="838"/>
      <c r="AO122" s="839"/>
      <c r="AP122" s="885" t="s">
        <v>445</v>
      </c>
      <c r="AQ122" s="886"/>
      <c r="AR122" s="886"/>
      <c r="AS122" s="886"/>
      <c r="AT122" s="887"/>
      <c r="AU122" s="947"/>
      <c r="AV122" s="948"/>
      <c r="AW122" s="948"/>
      <c r="AX122" s="948"/>
      <c r="AY122" s="949"/>
      <c r="AZ122" s="940" t="s">
        <v>480</v>
      </c>
      <c r="BA122" s="941"/>
      <c r="BB122" s="941"/>
      <c r="BC122" s="941"/>
      <c r="BD122" s="941"/>
      <c r="BE122" s="941"/>
      <c r="BF122" s="941"/>
      <c r="BG122" s="941"/>
      <c r="BH122" s="941"/>
      <c r="BI122" s="941"/>
      <c r="BJ122" s="941"/>
      <c r="BK122" s="941"/>
      <c r="BL122" s="941"/>
      <c r="BM122" s="941"/>
      <c r="BN122" s="941"/>
      <c r="BO122" s="941"/>
      <c r="BP122" s="942"/>
      <c r="BQ122" s="943">
        <v>107853106</v>
      </c>
      <c r="BR122" s="906"/>
      <c r="BS122" s="906"/>
      <c r="BT122" s="906"/>
      <c r="BU122" s="906"/>
      <c r="BV122" s="906">
        <v>107236905</v>
      </c>
      <c r="BW122" s="906"/>
      <c r="BX122" s="906"/>
      <c r="BY122" s="906"/>
      <c r="BZ122" s="906"/>
      <c r="CA122" s="906">
        <v>108286651</v>
      </c>
      <c r="CB122" s="906"/>
      <c r="CC122" s="906"/>
      <c r="CD122" s="906"/>
      <c r="CE122" s="906"/>
      <c r="CF122" s="907">
        <v>264.39999999999998</v>
      </c>
      <c r="CG122" s="908"/>
      <c r="CH122" s="908"/>
      <c r="CI122" s="908"/>
      <c r="CJ122" s="908"/>
      <c r="CK122" s="930"/>
      <c r="CL122" s="916"/>
      <c r="CM122" s="916"/>
      <c r="CN122" s="916"/>
      <c r="CO122" s="917"/>
      <c r="CP122" s="896" t="s">
        <v>481</v>
      </c>
      <c r="CQ122" s="897"/>
      <c r="CR122" s="897"/>
      <c r="CS122" s="897"/>
      <c r="CT122" s="897"/>
      <c r="CU122" s="897"/>
      <c r="CV122" s="897"/>
      <c r="CW122" s="897"/>
      <c r="CX122" s="897"/>
      <c r="CY122" s="897"/>
      <c r="CZ122" s="897"/>
      <c r="DA122" s="897"/>
      <c r="DB122" s="897"/>
      <c r="DC122" s="897"/>
      <c r="DD122" s="897"/>
      <c r="DE122" s="897"/>
      <c r="DF122" s="898"/>
      <c r="DG122" s="874">
        <v>4420524</v>
      </c>
      <c r="DH122" s="875"/>
      <c r="DI122" s="875"/>
      <c r="DJ122" s="875"/>
      <c r="DK122" s="875"/>
      <c r="DL122" s="875">
        <v>3943407</v>
      </c>
      <c r="DM122" s="875"/>
      <c r="DN122" s="875"/>
      <c r="DO122" s="875"/>
      <c r="DP122" s="875"/>
      <c r="DQ122" s="875">
        <v>3438972</v>
      </c>
      <c r="DR122" s="875"/>
      <c r="DS122" s="875"/>
      <c r="DT122" s="875"/>
      <c r="DU122" s="875"/>
      <c r="DV122" s="852">
        <v>8.4</v>
      </c>
      <c r="DW122" s="852"/>
      <c r="DX122" s="852"/>
      <c r="DY122" s="852"/>
      <c r="DZ122" s="853"/>
    </row>
    <row r="123" spans="1:130" s="226" customFormat="1" ht="26.25" customHeight="1" x14ac:dyDescent="0.15">
      <c r="A123" s="878"/>
      <c r="B123" s="879"/>
      <c r="C123" s="882" t="s">
        <v>467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54178</v>
      </c>
      <c r="AB123" s="838"/>
      <c r="AC123" s="838"/>
      <c r="AD123" s="838"/>
      <c r="AE123" s="839"/>
      <c r="AF123" s="840">
        <v>32464</v>
      </c>
      <c r="AG123" s="838"/>
      <c r="AH123" s="838"/>
      <c r="AI123" s="838"/>
      <c r="AJ123" s="839"/>
      <c r="AK123" s="840">
        <v>30718</v>
      </c>
      <c r="AL123" s="838"/>
      <c r="AM123" s="838"/>
      <c r="AN123" s="838"/>
      <c r="AO123" s="839"/>
      <c r="AP123" s="885">
        <v>0.1</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482</v>
      </c>
      <c r="BP123" s="939"/>
      <c r="BQ123" s="893">
        <v>135936536</v>
      </c>
      <c r="BR123" s="894"/>
      <c r="BS123" s="894"/>
      <c r="BT123" s="894"/>
      <c r="BU123" s="894"/>
      <c r="BV123" s="894">
        <v>136172367</v>
      </c>
      <c r="BW123" s="894"/>
      <c r="BX123" s="894"/>
      <c r="BY123" s="894"/>
      <c r="BZ123" s="894"/>
      <c r="CA123" s="894">
        <v>138690185</v>
      </c>
      <c r="CB123" s="894"/>
      <c r="CC123" s="894"/>
      <c r="CD123" s="894"/>
      <c r="CE123" s="894"/>
      <c r="CF123" s="804"/>
      <c r="CG123" s="805"/>
      <c r="CH123" s="805"/>
      <c r="CI123" s="805"/>
      <c r="CJ123" s="895"/>
      <c r="CK123" s="930"/>
      <c r="CL123" s="916"/>
      <c r="CM123" s="916"/>
      <c r="CN123" s="916"/>
      <c r="CO123" s="917"/>
      <c r="CP123" s="896" t="s">
        <v>399</v>
      </c>
      <c r="CQ123" s="897"/>
      <c r="CR123" s="897"/>
      <c r="CS123" s="897"/>
      <c r="CT123" s="897"/>
      <c r="CU123" s="897"/>
      <c r="CV123" s="897"/>
      <c r="CW123" s="897"/>
      <c r="CX123" s="897"/>
      <c r="CY123" s="897"/>
      <c r="CZ123" s="897"/>
      <c r="DA123" s="897"/>
      <c r="DB123" s="897"/>
      <c r="DC123" s="897"/>
      <c r="DD123" s="897"/>
      <c r="DE123" s="897"/>
      <c r="DF123" s="898"/>
      <c r="DG123" s="837">
        <v>142951</v>
      </c>
      <c r="DH123" s="838"/>
      <c r="DI123" s="838"/>
      <c r="DJ123" s="838"/>
      <c r="DK123" s="839"/>
      <c r="DL123" s="840">
        <v>99274</v>
      </c>
      <c r="DM123" s="838"/>
      <c r="DN123" s="838"/>
      <c r="DO123" s="838"/>
      <c r="DP123" s="839"/>
      <c r="DQ123" s="840">
        <v>85284</v>
      </c>
      <c r="DR123" s="838"/>
      <c r="DS123" s="838"/>
      <c r="DT123" s="838"/>
      <c r="DU123" s="839"/>
      <c r="DV123" s="885">
        <v>0.2</v>
      </c>
      <c r="DW123" s="886"/>
      <c r="DX123" s="886"/>
      <c r="DY123" s="886"/>
      <c r="DZ123" s="887"/>
    </row>
    <row r="124" spans="1:130" s="226" customFormat="1" ht="26.25" customHeight="1" thickBot="1" x14ac:dyDescent="0.2">
      <c r="A124" s="878"/>
      <c r="B124" s="879"/>
      <c r="C124" s="882" t="s">
        <v>470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167</v>
      </c>
      <c r="AB124" s="838"/>
      <c r="AC124" s="838"/>
      <c r="AD124" s="838"/>
      <c r="AE124" s="839"/>
      <c r="AF124" s="840" t="s">
        <v>167</v>
      </c>
      <c r="AG124" s="838"/>
      <c r="AH124" s="838"/>
      <c r="AI124" s="838"/>
      <c r="AJ124" s="839"/>
      <c r="AK124" s="840" t="s">
        <v>167</v>
      </c>
      <c r="AL124" s="838"/>
      <c r="AM124" s="838"/>
      <c r="AN124" s="838"/>
      <c r="AO124" s="839"/>
      <c r="AP124" s="885" t="s">
        <v>167</v>
      </c>
      <c r="AQ124" s="886"/>
      <c r="AR124" s="886"/>
      <c r="AS124" s="886"/>
      <c r="AT124" s="887"/>
      <c r="AU124" s="888" t="s">
        <v>483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78.400000000000006</v>
      </c>
      <c r="BR124" s="892"/>
      <c r="BS124" s="892"/>
      <c r="BT124" s="892"/>
      <c r="BU124" s="892"/>
      <c r="BV124" s="892">
        <v>72.099999999999994</v>
      </c>
      <c r="BW124" s="892"/>
      <c r="BX124" s="892"/>
      <c r="BY124" s="892"/>
      <c r="BZ124" s="892"/>
      <c r="CA124" s="892">
        <v>68.7</v>
      </c>
      <c r="CB124" s="892"/>
      <c r="CC124" s="892"/>
      <c r="CD124" s="892"/>
      <c r="CE124" s="892"/>
      <c r="CF124" s="782"/>
      <c r="CG124" s="783"/>
      <c r="CH124" s="783"/>
      <c r="CI124" s="783"/>
      <c r="CJ124" s="923"/>
      <c r="CK124" s="931"/>
      <c r="CL124" s="931"/>
      <c r="CM124" s="931"/>
      <c r="CN124" s="931"/>
      <c r="CO124" s="932"/>
      <c r="CP124" s="896" t="s">
        <v>484</v>
      </c>
      <c r="CQ124" s="897"/>
      <c r="CR124" s="897"/>
      <c r="CS124" s="897"/>
      <c r="CT124" s="897"/>
      <c r="CU124" s="897"/>
      <c r="CV124" s="897"/>
      <c r="CW124" s="897"/>
      <c r="CX124" s="897"/>
      <c r="CY124" s="897"/>
      <c r="CZ124" s="897"/>
      <c r="DA124" s="897"/>
      <c r="DB124" s="897"/>
      <c r="DC124" s="897"/>
      <c r="DD124" s="897"/>
      <c r="DE124" s="897"/>
      <c r="DF124" s="898"/>
      <c r="DG124" s="820">
        <v>3616383</v>
      </c>
      <c r="DH124" s="821"/>
      <c r="DI124" s="821"/>
      <c r="DJ124" s="821"/>
      <c r="DK124" s="822"/>
      <c r="DL124" s="823">
        <v>4138636</v>
      </c>
      <c r="DM124" s="821"/>
      <c r="DN124" s="821"/>
      <c r="DO124" s="821"/>
      <c r="DP124" s="822"/>
      <c r="DQ124" s="823">
        <v>6505</v>
      </c>
      <c r="DR124" s="821"/>
      <c r="DS124" s="821"/>
      <c r="DT124" s="821"/>
      <c r="DU124" s="822"/>
      <c r="DV124" s="909">
        <v>0</v>
      </c>
      <c r="DW124" s="910"/>
      <c r="DX124" s="910"/>
      <c r="DY124" s="910"/>
      <c r="DZ124" s="911"/>
    </row>
    <row r="125" spans="1:130" s="226" customFormat="1" ht="26.25" customHeight="1" x14ac:dyDescent="0.15">
      <c r="A125" s="878"/>
      <c r="B125" s="879"/>
      <c r="C125" s="882" t="s">
        <v>472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383</v>
      </c>
      <c r="AB125" s="838"/>
      <c r="AC125" s="838"/>
      <c r="AD125" s="838"/>
      <c r="AE125" s="839"/>
      <c r="AF125" s="840" t="s">
        <v>167</v>
      </c>
      <c r="AG125" s="838"/>
      <c r="AH125" s="838"/>
      <c r="AI125" s="838"/>
      <c r="AJ125" s="839"/>
      <c r="AK125" s="840" t="s">
        <v>485</v>
      </c>
      <c r="AL125" s="838"/>
      <c r="AM125" s="838"/>
      <c r="AN125" s="838"/>
      <c r="AO125" s="839"/>
      <c r="AP125" s="885" t="s">
        <v>167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486</v>
      </c>
      <c r="CL125" s="913"/>
      <c r="CM125" s="913"/>
      <c r="CN125" s="913"/>
      <c r="CO125" s="914"/>
      <c r="CP125" s="921" t="s">
        <v>487</v>
      </c>
      <c r="CQ125" s="866"/>
      <c r="CR125" s="866"/>
      <c r="CS125" s="866"/>
      <c r="CT125" s="866"/>
      <c r="CU125" s="866"/>
      <c r="CV125" s="866"/>
      <c r="CW125" s="866"/>
      <c r="CX125" s="866"/>
      <c r="CY125" s="866"/>
      <c r="CZ125" s="866"/>
      <c r="DA125" s="866"/>
      <c r="DB125" s="866"/>
      <c r="DC125" s="866"/>
      <c r="DD125" s="866"/>
      <c r="DE125" s="866"/>
      <c r="DF125" s="867"/>
      <c r="DG125" s="922" t="s">
        <v>167</v>
      </c>
      <c r="DH125" s="903"/>
      <c r="DI125" s="903"/>
      <c r="DJ125" s="903"/>
      <c r="DK125" s="903"/>
      <c r="DL125" s="903" t="s">
        <v>419</v>
      </c>
      <c r="DM125" s="903"/>
      <c r="DN125" s="903"/>
      <c r="DO125" s="903"/>
      <c r="DP125" s="903"/>
      <c r="DQ125" s="903" t="s">
        <v>167</v>
      </c>
      <c r="DR125" s="903"/>
      <c r="DS125" s="903"/>
      <c r="DT125" s="903"/>
      <c r="DU125" s="903"/>
      <c r="DV125" s="904" t="s">
        <v>419</v>
      </c>
      <c r="DW125" s="904"/>
      <c r="DX125" s="904"/>
      <c r="DY125" s="904"/>
      <c r="DZ125" s="905"/>
    </row>
    <row r="126" spans="1:130" s="226" customFormat="1" ht="26.25" customHeight="1" thickBot="1" x14ac:dyDescent="0.2">
      <c r="A126" s="878"/>
      <c r="B126" s="879"/>
      <c r="C126" s="882" t="s">
        <v>474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419</v>
      </c>
      <c r="AB126" s="838"/>
      <c r="AC126" s="838"/>
      <c r="AD126" s="838"/>
      <c r="AE126" s="839"/>
      <c r="AF126" s="840" t="s">
        <v>488</v>
      </c>
      <c r="AG126" s="838"/>
      <c r="AH126" s="838"/>
      <c r="AI126" s="838"/>
      <c r="AJ126" s="839"/>
      <c r="AK126" s="840" t="s">
        <v>488</v>
      </c>
      <c r="AL126" s="838"/>
      <c r="AM126" s="838"/>
      <c r="AN126" s="838"/>
      <c r="AO126" s="839"/>
      <c r="AP126" s="885" t="s">
        <v>489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490</v>
      </c>
      <c r="CQ126" s="808"/>
      <c r="CR126" s="808"/>
      <c r="CS126" s="808"/>
      <c r="CT126" s="808"/>
      <c r="CU126" s="808"/>
      <c r="CV126" s="808"/>
      <c r="CW126" s="808"/>
      <c r="CX126" s="808"/>
      <c r="CY126" s="808"/>
      <c r="CZ126" s="808"/>
      <c r="DA126" s="808"/>
      <c r="DB126" s="808"/>
      <c r="DC126" s="808"/>
      <c r="DD126" s="808"/>
      <c r="DE126" s="808"/>
      <c r="DF126" s="809"/>
      <c r="DG126" s="874">
        <v>1727949</v>
      </c>
      <c r="DH126" s="875"/>
      <c r="DI126" s="875"/>
      <c r="DJ126" s="875"/>
      <c r="DK126" s="875"/>
      <c r="DL126" s="875">
        <v>1958249</v>
      </c>
      <c r="DM126" s="875"/>
      <c r="DN126" s="875"/>
      <c r="DO126" s="875"/>
      <c r="DP126" s="875"/>
      <c r="DQ126" s="875">
        <v>1660429</v>
      </c>
      <c r="DR126" s="875"/>
      <c r="DS126" s="875"/>
      <c r="DT126" s="875"/>
      <c r="DU126" s="875"/>
      <c r="DV126" s="852">
        <v>4.0999999999999996</v>
      </c>
      <c r="DW126" s="852"/>
      <c r="DX126" s="852"/>
      <c r="DY126" s="852"/>
      <c r="DZ126" s="853"/>
    </row>
    <row r="127" spans="1:130" s="226" customFormat="1" ht="26.25" customHeight="1" x14ac:dyDescent="0.15">
      <c r="A127" s="880"/>
      <c r="B127" s="881"/>
      <c r="C127" s="899" t="s">
        <v>491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37615</v>
      </c>
      <c r="AB127" s="838"/>
      <c r="AC127" s="838"/>
      <c r="AD127" s="838"/>
      <c r="AE127" s="839"/>
      <c r="AF127" s="840">
        <v>24687</v>
      </c>
      <c r="AG127" s="838"/>
      <c r="AH127" s="838"/>
      <c r="AI127" s="838"/>
      <c r="AJ127" s="839"/>
      <c r="AK127" s="840">
        <v>12552</v>
      </c>
      <c r="AL127" s="838"/>
      <c r="AM127" s="838"/>
      <c r="AN127" s="838"/>
      <c r="AO127" s="839"/>
      <c r="AP127" s="885">
        <v>0</v>
      </c>
      <c r="AQ127" s="886"/>
      <c r="AR127" s="886"/>
      <c r="AS127" s="886"/>
      <c r="AT127" s="887"/>
      <c r="AU127" s="262"/>
      <c r="AV127" s="262"/>
      <c r="AW127" s="262"/>
      <c r="AX127" s="902" t="s">
        <v>492</v>
      </c>
      <c r="AY127" s="870"/>
      <c r="AZ127" s="870"/>
      <c r="BA127" s="870"/>
      <c r="BB127" s="870"/>
      <c r="BC127" s="870"/>
      <c r="BD127" s="870"/>
      <c r="BE127" s="871"/>
      <c r="BF127" s="869" t="s">
        <v>493</v>
      </c>
      <c r="BG127" s="870"/>
      <c r="BH127" s="870"/>
      <c r="BI127" s="870"/>
      <c r="BJ127" s="870"/>
      <c r="BK127" s="870"/>
      <c r="BL127" s="871"/>
      <c r="BM127" s="869" t="s">
        <v>494</v>
      </c>
      <c r="BN127" s="870"/>
      <c r="BO127" s="870"/>
      <c r="BP127" s="870"/>
      <c r="BQ127" s="870"/>
      <c r="BR127" s="870"/>
      <c r="BS127" s="871"/>
      <c r="BT127" s="869" t="s">
        <v>495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496</v>
      </c>
      <c r="CQ127" s="808"/>
      <c r="CR127" s="808"/>
      <c r="CS127" s="808"/>
      <c r="CT127" s="808"/>
      <c r="CU127" s="808"/>
      <c r="CV127" s="808"/>
      <c r="CW127" s="808"/>
      <c r="CX127" s="808"/>
      <c r="CY127" s="808"/>
      <c r="CZ127" s="808"/>
      <c r="DA127" s="808"/>
      <c r="DB127" s="808"/>
      <c r="DC127" s="808"/>
      <c r="DD127" s="808"/>
      <c r="DE127" s="808"/>
      <c r="DF127" s="809"/>
      <c r="DG127" s="874" t="s">
        <v>497</v>
      </c>
      <c r="DH127" s="875"/>
      <c r="DI127" s="875"/>
      <c r="DJ127" s="875"/>
      <c r="DK127" s="875"/>
      <c r="DL127" s="875" t="s">
        <v>383</v>
      </c>
      <c r="DM127" s="875"/>
      <c r="DN127" s="875"/>
      <c r="DO127" s="875"/>
      <c r="DP127" s="875"/>
      <c r="DQ127" s="875" t="s">
        <v>383</v>
      </c>
      <c r="DR127" s="875"/>
      <c r="DS127" s="875"/>
      <c r="DT127" s="875"/>
      <c r="DU127" s="875"/>
      <c r="DV127" s="852" t="s">
        <v>167</v>
      </c>
      <c r="DW127" s="852"/>
      <c r="DX127" s="852"/>
      <c r="DY127" s="852"/>
      <c r="DZ127" s="853"/>
    </row>
    <row r="128" spans="1:130" s="226" customFormat="1" ht="26.25" customHeight="1" thickBot="1" x14ac:dyDescent="0.2">
      <c r="A128" s="854" t="s">
        <v>498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499</v>
      </c>
      <c r="X128" s="856"/>
      <c r="Y128" s="856"/>
      <c r="Z128" s="857"/>
      <c r="AA128" s="858">
        <v>963795</v>
      </c>
      <c r="AB128" s="859"/>
      <c r="AC128" s="859"/>
      <c r="AD128" s="859"/>
      <c r="AE128" s="860"/>
      <c r="AF128" s="861">
        <v>952202</v>
      </c>
      <c r="AG128" s="859"/>
      <c r="AH128" s="859"/>
      <c r="AI128" s="859"/>
      <c r="AJ128" s="860"/>
      <c r="AK128" s="861">
        <v>1197120</v>
      </c>
      <c r="AL128" s="859"/>
      <c r="AM128" s="859"/>
      <c r="AN128" s="859"/>
      <c r="AO128" s="860"/>
      <c r="AP128" s="862"/>
      <c r="AQ128" s="863"/>
      <c r="AR128" s="863"/>
      <c r="AS128" s="863"/>
      <c r="AT128" s="864"/>
      <c r="AU128" s="262"/>
      <c r="AV128" s="262"/>
      <c r="AW128" s="262"/>
      <c r="AX128" s="865" t="s">
        <v>500</v>
      </c>
      <c r="AY128" s="866"/>
      <c r="AZ128" s="866"/>
      <c r="BA128" s="866"/>
      <c r="BB128" s="866"/>
      <c r="BC128" s="866"/>
      <c r="BD128" s="866"/>
      <c r="BE128" s="867"/>
      <c r="BF128" s="844" t="s">
        <v>488</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501</v>
      </c>
      <c r="CQ128" s="786"/>
      <c r="CR128" s="786"/>
      <c r="CS128" s="786"/>
      <c r="CT128" s="786"/>
      <c r="CU128" s="786"/>
      <c r="CV128" s="786"/>
      <c r="CW128" s="786"/>
      <c r="CX128" s="786"/>
      <c r="CY128" s="786"/>
      <c r="CZ128" s="786"/>
      <c r="DA128" s="786"/>
      <c r="DB128" s="786"/>
      <c r="DC128" s="786"/>
      <c r="DD128" s="786"/>
      <c r="DE128" s="786"/>
      <c r="DF128" s="787"/>
      <c r="DG128" s="848">
        <v>2122</v>
      </c>
      <c r="DH128" s="849"/>
      <c r="DI128" s="849"/>
      <c r="DJ128" s="849"/>
      <c r="DK128" s="849"/>
      <c r="DL128" s="849">
        <v>262189</v>
      </c>
      <c r="DM128" s="849"/>
      <c r="DN128" s="849"/>
      <c r="DO128" s="849"/>
      <c r="DP128" s="849"/>
      <c r="DQ128" s="849">
        <v>254798</v>
      </c>
      <c r="DR128" s="849"/>
      <c r="DS128" s="849"/>
      <c r="DT128" s="849"/>
      <c r="DU128" s="849"/>
      <c r="DV128" s="850">
        <v>0.6</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502</v>
      </c>
      <c r="X129" s="835"/>
      <c r="Y129" s="835"/>
      <c r="Z129" s="836"/>
      <c r="AA129" s="837">
        <v>51763774</v>
      </c>
      <c r="AB129" s="838"/>
      <c r="AC129" s="838"/>
      <c r="AD129" s="838"/>
      <c r="AE129" s="839"/>
      <c r="AF129" s="840">
        <v>50520040</v>
      </c>
      <c r="AG129" s="838"/>
      <c r="AH129" s="838"/>
      <c r="AI129" s="838"/>
      <c r="AJ129" s="839"/>
      <c r="AK129" s="840">
        <v>50211523</v>
      </c>
      <c r="AL129" s="838"/>
      <c r="AM129" s="838"/>
      <c r="AN129" s="838"/>
      <c r="AO129" s="839"/>
      <c r="AP129" s="841"/>
      <c r="AQ129" s="842"/>
      <c r="AR129" s="842"/>
      <c r="AS129" s="842"/>
      <c r="AT129" s="843"/>
      <c r="AU129" s="264"/>
      <c r="AV129" s="264"/>
      <c r="AW129" s="264"/>
      <c r="AX129" s="807" t="s">
        <v>503</v>
      </c>
      <c r="AY129" s="808"/>
      <c r="AZ129" s="808"/>
      <c r="BA129" s="808"/>
      <c r="BB129" s="808"/>
      <c r="BC129" s="808"/>
      <c r="BD129" s="808"/>
      <c r="BE129" s="809"/>
      <c r="BF129" s="827" t="s">
        <v>383</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505</v>
      </c>
      <c r="X130" s="835"/>
      <c r="Y130" s="835"/>
      <c r="Z130" s="836"/>
      <c r="AA130" s="837">
        <v>10235402</v>
      </c>
      <c r="AB130" s="838"/>
      <c r="AC130" s="838"/>
      <c r="AD130" s="838"/>
      <c r="AE130" s="839"/>
      <c r="AF130" s="840">
        <v>9303277</v>
      </c>
      <c r="AG130" s="838"/>
      <c r="AH130" s="838"/>
      <c r="AI130" s="838"/>
      <c r="AJ130" s="839"/>
      <c r="AK130" s="840">
        <v>9253216</v>
      </c>
      <c r="AL130" s="838"/>
      <c r="AM130" s="838"/>
      <c r="AN130" s="838"/>
      <c r="AO130" s="839"/>
      <c r="AP130" s="841"/>
      <c r="AQ130" s="842"/>
      <c r="AR130" s="842"/>
      <c r="AS130" s="842"/>
      <c r="AT130" s="843"/>
      <c r="AU130" s="264"/>
      <c r="AV130" s="264"/>
      <c r="AW130" s="264"/>
      <c r="AX130" s="807" t="s">
        <v>506</v>
      </c>
      <c r="AY130" s="808"/>
      <c r="AZ130" s="808"/>
      <c r="BA130" s="808"/>
      <c r="BB130" s="808"/>
      <c r="BC130" s="808"/>
      <c r="BD130" s="808"/>
      <c r="BE130" s="809"/>
      <c r="BF130" s="810">
        <v>11.2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507</v>
      </c>
      <c r="X131" s="818"/>
      <c r="Y131" s="818"/>
      <c r="Z131" s="819"/>
      <c r="AA131" s="820">
        <v>41528372</v>
      </c>
      <c r="AB131" s="821"/>
      <c r="AC131" s="821"/>
      <c r="AD131" s="821"/>
      <c r="AE131" s="822"/>
      <c r="AF131" s="823">
        <v>41216763</v>
      </c>
      <c r="AG131" s="821"/>
      <c r="AH131" s="821"/>
      <c r="AI131" s="821"/>
      <c r="AJ131" s="822"/>
      <c r="AK131" s="823">
        <v>40958307</v>
      </c>
      <c r="AL131" s="821"/>
      <c r="AM131" s="821"/>
      <c r="AN131" s="821"/>
      <c r="AO131" s="822"/>
      <c r="AP131" s="824"/>
      <c r="AQ131" s="825"/>
      <c r="AR131" s="825"/>
      <c r="AS131" s="825"/>
      <c r="AT131" s="826"/>
      <c r="AU131" s="264"/>
      <c r="AV131" s="264"/>
      <c r="AW131" s="264"/>
      <c r="AX131" s="785" t="s">
        <v>508</v>
      </c>
      <c r="AY131" s="786"/>
      <c r="AZ131" s="786"/>
      <c r="BA131" s="786"/>
      <c r="BB131" s="786"/>
      <c r="BC131" s="786"/>
      <c r="BD131" s="786"/>
      <c r="BE131" s="787"/>
      <c r="BF131" s="788">
        <v>68.7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510</v>
      </c>
      <c r="W132" s="798"/>
      <c r="X132" s="798"/>
      <c r="Y132" s="798"/>
      <c r="Z132" s="799"/>
      <c r="AA132" s="800">
        <v>11.64404663</v>
      </c>
      <c r="AB132" s="801"/>
      <c r="AC132" s="801"/>
      <c r="AD132" s="801"/>
      <c r="AE132" s="802"/>
      <c r="AF132" s="803">
        <v>11.325532770000001</v>
      </c>
      <c r="AG132" s="801"/>
      <c r="AH132" s="801"/>
      <c r="AI132" s="801"/>
      <c r="AJ132" s="802"/>
      <c r="AK132" s="803">
        <v>10.88615308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511</v>
      </c>
      <c r="W133" s="777"/>
      <c r="X133" s="777"/>
      <c r="Y133" s="777"/>
      <c r="Z133" s="778"/>
      <c r="AA133" s="779">
        <v>12.1</v>
      </c>
      <c r="AB133" s="780"/>
      <c r="AC133" s="780"/>
      <c r="AD133" s="780"/>
      <c r="AE133" s="781"/>
      <c r="AF133" s="779">
        <v>11.4</v>
      </c>
      <c r="AG133" s="780"/>
      <c r="AH133" s="780"/>
      <c r="AI133" s="780"/>
      <c r="AJ133" s="781"/>
      <c r="AK133" s="779">
        <v>11.2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dMnoX0ICqtPdCrwnzLMZMdv2bkyc0cqkX44Byj1N0C8AdLLXwNDw77ULsBBGwqCC0HG+AGRh/LwQe4hGnoSzg==" saltValue="7ZrsQ4PnUVAVwpDHuz/s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q9q1gqDd53cImzVyhw6hJ8tGanyzwwxrO/ozj02IqpIcxLzsjWaT7qt7jEnojYfgHwpizirRo+0kzI4UeNQSg==" saltValue="JfAyyutfbXywiZgu5Syk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4nwh4AdCqqCH2FfcmSrWnU9l2qQ8X9mpPygjSpFCBXSBlgJ3KNvqLEttiUp8TzwCehvpYR6KrbiJKTfc4k8Fg==" saltValue="mc1IF/Dav0DaTSkLU0Q4k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515</v>
      </c>
      <c r="AP7" s="283"/>
      <c r="AQ7" s="284" t="s">
        <v>516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517</v>
      </c>
      <c r="AQ8" s="290" t="s">
        <v>518</v>
      </c>
      <c r="AR8" s="291" t="s">
        <v>519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520</v>
      </c>
      <c r="AL9" s="1207"/>
      <c r="AM9" s="1207"/>
      <c r="AN9" s="1208"/>
      <c r="AO9" s="292">
        <v>11983002</v>
      </c>
      <c r="AP9" s="292">
        <v>63135</v>
      </c>
      <c r="AQ9" s="293">
        <v>56080</v>
      </c>
      <c r="AR9" s="294">
        <v>12.6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521</v>
      </c>
      <c r="AL10" s="1207"/>
      <c r="AM10" s="1207"/>
      <c r="AN10" s="1208"/>
      <c r="AO10" s="295">
        <v>401277</v>
      </c>
      <c r="AP10" s="295">
        <v>2114</v>
      </c>
      <c r="AQ10" s="296">
        <v>3754</v>
      </c>
      <c r="AR10" s="297">
        <v>-43.7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522</v>
      </c>
      <c r="AL11" s="1207"/>
      <c r="AM11" s="1207"/>
      <c r="AN11" s="1208"/>
      <c r="AO11" s="295">
        <v>1893537</v>
      </c>
      <c r="AP11" s="295">
        <v>9977</v>
      </c>
      <c r="AQ11" s="296">
        <v>2189</v>
      </c>
      <c r="AR11" s="297">
        <v>355.8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523</v>
      </c>
      <c r="AL12" s="1207"/>
      <c r="AM12" s="1207"/>
      <c r="AN12" s="1208"/>
      <c r="AO12" s="295">
        <v>53060</v>
      </c>
      <c r="AP12" s="295">
        <v>280</v>
      </c>
      <c r="AQ12" s="296">
        <v>1449</v>
      </c>
      <c r="AR12" s="297">
        <v>-80.7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524</v>
      </c>
      <c r="AL13" s="1207"/>
      <c r="AM13" s="1207"/>
      <c r="AN13" s="1208"/>
      <c r="AO13" s="295">
        <v>56318</v>
      </c>
      <c r="AP13" s="295">
        <v>297</v>
      </c>
      <c r="AQ13" s="296">
        <v>54</v>
      </c>
      <c r="AR13" s="297">
        <v>450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525</v>
      </c>
      <c r="AL14" s="1207"/>
      <c r="AM14" s="1207"/>
      <c r="AN14" s="1208"/>
      <c r="AO14" s="295">
        <v>332795</v>
      </c>
      <c r="AP14" s="295">
        <v>1753</v>
      </c>
      <c r="AQ14" s="296">
        <v>1875</v>
      </c>
      <c r="AR14" s="297">
        <v>-6.5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526</v>
      </c>
      <c r="AL15" s="1207"/>
      <c r="AM15" s="1207"/>
      <c r="AN15" s="1208"/>
      <c r="AO15" s="295">
        <v>107558</v>
      </c>
      <c r="AP15" s="295">
        <v>567</v>
      </c>
      <c r="AQ15" s="296">
        <v>1160</v>
      </c>
      <c r="AR15" s="297">
        <v>-51.1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527</v>
      </c>
      <c r="AL16" s="1210"/>
      <c r="AM16" s="1210"/>
      <c r="AN16" s="1211"/>
      <c r="AO16" s="295">
        <v>-825457</v>
      </c>
      <c r="AP16" s="295">
        <v>-4349</v>
      </c>
      <c r="AQ16" s="296">
        <v>-3977</v>
      </c>
      <c r="AR16" s="297">
        <v>9.4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14002090</v>
      </c>
      <c r="AP17" s="295">
        <v>73773</v>
      </c>
      <c r="AQ17" s="296">
        <v>62584</v>
      </c>
      <c r="AR17" s="297">
        <v>17.899999999999999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532</v>
      </c>
      <c r="AL21" s="1204"/>
      <c r="AM21" s="1204"/>
      <c r="AN21" s="1205"/>
      <c r="AO21" s="307">
        <v>6.26</v>
      </c>
      <c r="AP21" s="308">
        <v>6.17</v>
      </c>
      <c r="AQ21" s="309">
        <v>0.09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533</v>
      </c>
      <c r="AL22" s="1204"/>
      <c r="AM22" s="1204"/>
      <c r="AN22" s="1205"/>
      <c r="AO22" s="312">
        <v>98</v>
      </c>
      <c r="AP22" s="313">
        <v>100.1</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535</v>
      </c>
      <c r="AO27" s="273"/>
      <c r="AP27" s="273"/>
      <c r="AQ27" s="273"/>
      <c r="AR27" s="273"/>
      <c r="AS27" s="273"/>
      <c r="AT27" s="273"/>
    </row>
    <row r="28" spans="1:46" ht="17.25" x14ac:dyDescent="0.15">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515</v>
      </c>
      <c r="AP30" s="283"/>
      <c r="AQ30" s="284" t="s">
        <v>516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517</v>
      </c>
      <c r="AQ31" s="290" t="s">
        <v>518</v>
      </c>
      <c r="AR31" s="291" t="s">
        <v>519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538</v>
      </c>
      <c r="AL32" s="1195"/>
      <c r="AM32" s="1195"/>
      <c r="AN32" s="1196"/>
      <c r="AO32" s="322">
        <v>9997000</v>
      </c>
      <c r="AP32" s="322">
        <v>52672</v>
      </c>
      <c r="AQ32" s="323">
        <v>31427</v>
      </c>
      <c r="AR32" s="324">
        <v>67.599999999999994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539</v>
      </c>
      <c r="AL33" s="1195"/>
      <c r="AM33" s="1195"/>
      <c r="AN33" s="1196"/>
      <c r="AO33" s="322" t="s">
        <v>540</v>
      </c>
      <c r="AP33" s="322" t="s">
        <v>540</v>
      </c>
      <c r="AQ33" s="323">
        <v>3</v>
      </c>
      <c r="AR33" s="324" t="s">
        <v>540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541</v>
      </c>
      <c r="AL34" s="1195"/>
      <c r="AM34" s="1195"/>
      <c r="AN34" s="1196"/>
      <c r="AO34" s="322" t="s">
        <v>540</v>
      </c>
      <c r="AP34" s="322" t="s">
        <v>540</v>
      </c>
      <c r="AQ34" s="323">
        <v>30</v>
      </c>
      <c r="AR34" s="324" t="s">
        <v>540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542</v>
      </c>
      <c r="AL35" s="1195"/>
      <c r="AM35" s="1195"/>
      <c r="AN35" s="1196"/>
      <c r="AO35" s="322">
        <v>4527730</v>
      </c>
      <c r="AP35" s="322">
        <v>23855</v>
      </c>
      <c r="AQ35" s="323">
        <v>10730</v>
      </c>
      <c r="AR35" s="324">
        <v>122.3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543</v>
      </c>
      <c r="AL36" s="1195"/>
      <c r="AM36" s="1195"/>
      <c r="AN36" s="1196"/>
      <c r="AO36" s="322">
        <v>328565</v>
      </c>
      <c r="AP36" s="322">
        <v>1731</v>
      </c>
      <c r="AQ36" s="323">
        <v>463</v>
      </c>
      <c r="AR36" s="324">
        <v>273.89999999999998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544</v>
      </c>
      <c r="AL37" s="1195"/>
      <c r="AM37" s="1195"/>
      <c r="AN37" s="1196"/>
      <c r="AO37" s="322">
        <v>55726</v>
      </c>
      <c r="AP37" s="322">
        <v>294</v>
      </c>
      <c r="AQ37" s="323">
        <v>1052</v>
      </c>
      <c r="AR37" s="324">
        <v>-72.099999999999994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545</v>
      </c>
      <c r="AL38" s="1198"/>
      <c r="AM38" s="1198"/>
      <c r="AN38" s="1199"/>
      <c r="AO38" s="325">
        <v>99</v>
      </c>
      <c r="AP38" s="325">
        <v>1</v>
      </c>
      <c r="AQ38" s="326">
        <v>1</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546</v>
      </c>
      <c r="AL39" s="1198"/>
      <c r="AM39" s="1198"/>
      <c r="AN39" s="1199"/>
      <c r="AO39" s="322">
        <v>-1197120</v>
      </c>
      <c r="AP39" s="322">
        <v>-6307</v>
      </c>
      <c r="AQ39" s="323">
        <v>-7904</v>
      </c>
      <c r="AR39" s="324">
        <v>-20.2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547</v>
      </c>
      <c r="AL40" s="1195"/>
      <c r="AM40" s="1195"/>
      <c r="AN40" s="1196"/>
      <c r="AO40" s="322">
        <v>-9253216</v>
      </c>
      <c r="AP40" s="322">
        <v>-48753</v>
      </c>
      <c r="AQ40" s="323">
        <v>-27308</v>
      </c>
      <c r="AR40" s="324">
        <v>78.5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4458784</v>
      </c>
      <c r="AP41" s="322">
        <v>23492</v>
      </c>
      <c r="AQ41" s="323">
        <v>8493</v>
      </c>
      <c r="AR41" s="324">
        <v>176.6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515</v>
      </c>
      <c r="AN49" s="1189" t="s">
        <v>551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552</v>
      </c>
      <c r="AO50" s="339" t="s">
        <v>553</v>
      </c>
      <c r="AP50" s="340" t="s">
        <v>554</v>
      </c>
      <c r="AQ50" s="341" t="s">
        <v>555</v>
      </c>
      <c r="AR50" s="342" t="s">
        <v>556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557</v>
      </c>
      <c r="AL51" s="335"/>
      <c r="AM51" s="343">
        <v>10888343</v>
      </c>
      <c r="AN51" s="344">
        <v>56152</v>
      </c>
      <c r="AO51" s="345">
        <v>11.4</v>
      </c>
      <c r="AP51" s="346">
        <v>41235</v>
      </c>
      <c r="AQ51" s="347">
        <v>5.6</v>
      </c>
      <c r="AR51" s="348">
        <v>5.8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558</v>
      </c>
      <c r="AM52" s="351">
        <v>5577640</v>
      </c>
      <c r="AN52" s="352">
        <v>28764</v>
      </c>
      <c r="AO52" s="353">
        <v>-2.4</v>
      </c>
      <c r="AP52" s="354">
        <v>22086</v>
      </c>
      <c r="AQ52" s="355">
        <v>4.2</v>
      </c>
      <c r="AR52" s="356">
        <v>-6.6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559</v>
      </c>
      <c r="AL53" s="335"/>
      <c r="AM53" s="343">
        <v>7163519</v>
      </c>
      <c r="AN53" s="344">
        <v>37104</v>
      </c>
      <c r="AO53" s="345">
        <v>-33.9</v>
      </c>
      <c r="AP53" s="346">
        <v>41862</v>
      </c>
      <c r="AQ53" s="347">
        <v>1.5</v>
      </c>
      <c r="AR53" s="348">
        <v>-35.4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558</v>
      </c>
      <c r="AM54" s="351">
        <v>2969970</v>
      </c>
      <c r="AN54" s="352">
        <v>15383</v>
      </c>
      <c r="AO54" s="353">
        <v>-46.5</v>
      </c>
      <c r="AP54" s="354">
        <v>23710</v>
      </c>
      <c r="AQ54" s="355">
        <v>7.4</v>
      </c>
      <c r="AR54" s="356">
        <v>-53.9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560</v>
      </c>
      <c r="AL55" s="335"/>
      <c r="AM55" s="343">
        <v>7907030</v>
      </c>
      <c r="AN55" s="344">
        <v>41189</v>
      </c>
      <c r="AO55" s="345">
        <v>11</v>
      </c>
      <c r="AP55" s="346">
        <v>43554</v>
      </c>
      <c r="AQ55" s="347">
        <v>4</v>
      </c>
      <c r="AR55" s="348">
        <v>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558</v>
      </c>
      <c r="AM56" s="351">
        <v>3650869</v>
      </c>
      <c r="AN56" s="352">
        <v>19018</v>
      </c>
      <c r="AO56" s="353">
        <v>23.6</v>
      </c>
      <c r="AP56" s="354">
        <v>24811</v>
      </c>
      <c r="AQ56" s="355">
        <v>4.5999999999999996</v>
      </c>
      <c r="AR56" s="356">
        <v>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561</v>
      </c>
      <c r="AL57" s="335"/>
      <c r="AM57" s="343">
        <v>9196904</v>
      </c>
      <c r="AN57" s="344">
        <v>48161</v>
      </c>
      <c r="AO57" s="345">
        <v>16.899999999999999</v>
      </c>
      <c r="AP57" s="346">
        <v>42581</v>
      </c>
      <c r="AQ57" s="347">
        <v>-2.2000000000000002</v>
      </c>
      <c r="AR57" s="348">
        <v>19.100000000000001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558</v>
      </c>
      <c r="AM58" s="351">
        <v>5745339</v>
      </c>
      <c r="AN58" s="352">
        <v>30087</v>
      </c>
      <c r="AO58" s="353">
        <v>58.2</v>
      </c>
      <c r="AP58" s="354">
        <v>24354</v>
      </c>
      <c r="AQ58" s="355">
        <v>-1.8</v>
      </c>
      <c r="AR58" s="356">
        <v>60</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562</v>
      </c>
      <c r="AL59" s="335"/>
      <c r="AM59" s="343">
        <v>13597246</v>
      </c>
      <c r="AN59" s="344">
        <v>71640</v>
      </c>
      <c r="AO59" s="345">
        <v>48.8</v>
      </c>
      <c r="AP59" s="346">
        <v>45426</v>
      </c>
      <c r="AQ59" s="347">
        <v>6.7</v>
      </c>
      <c r="AR59" s="348">
        <v>42.1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558</v>
      </c>
      <c r="AM60" s="351">
        <v>8472099</v>
      </c>
      <c r="AN60" s="352">
        <v>44637</v>
      </c>
      <c r="AO60" s="353">
        <v>48.4</v>
      </c>
      <c r="AP60" s="354">
        <v>24508</v>
      </c>
      <c r="AQ60" s="355">
        <v>0.6</v>
      </c>
      <c r="AR60" s="356">
        <v>47.8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563</v>
      </c>
      <c r="AL61" s="357"/>
      <c r="AM61" s="358">
        <v>9750608</v>
      </c>
      <c r="AN61" s="359">
        <v>50849</v>
      </c>
      <c r="AO61" s="360">
        <v>10.8</v>
      </c>
      <c r="AP61" s="361">
        <v>42932</v>
      </c>
      <c r="AQ61" s="362">
        <v>3.1</v>
      </c>
      <c r="AR61" s="348">
        <v>7.7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558</v>
      </c>
      <c r="AM62" s="351">
        <v>5283183</v>
      </c>
      <c r="AN62" s="352">
        <v>27578</v>
      </c>
      <c r="AO62" s="353">
        <v>16.3</v>
      </c>
      <c r="AP62" s="354">
        <v>23894</v>
      </c>
      <c r="AQ62" s="355">
        <v>3</v>
      </c>
      <c r="AR62" s="356">
        <v>13.3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QF5fI57ztBma5J/0ZbqXokejZOrsoSJIn8fsKj57OodKhAk8TSw+1HdfCNORodzslPY3EvmF2VZYVQ9K7iPaQ==" saltValue="WBki7VWuqwYi3n6ls7VS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A+BPkt1c2YXDz1M6mknNABroxWiRQc/kCKlOXO+sywC09FLetWnvWct5J9o9hc9NqGZS5xPHBm+ZZAErsAHDw==" saltValue="aa30lO/DQZjTJs4S+Kot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DpwsDfjWtOTdrTfAQu6s77Qv0Tmdc3evt1oGGvbnF4JyuuIIswECtPFCyd/MNQUqeaHYDJxp4KxY4GH9TWQYw==" saltValue="UwfxHQCSqSnDCMsPiSBm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12" t="s">
        <v>3</v>
      </c>
      <c r="D47" s="1212"/>
      <c r="E47" s="1213"/>
      <c r="F47" s="11">
        <v>3.39</v>
      </c>
      <c r="G47" s="12">
        <v>3.83</v>
      </c>
      <c r="H47" s="12">
        <v>6.35</v>
      </c>
      <c r="I47" s="12">
        <v>6.73</v>
      </c>
      <c r="J47" s="13">
        <v>6.79</v>
      </c>
    </row>
    <row r="48" spans="2:10" ht="57.75" customHeight="1" x14ac:dyDescent="0.15">
      <c r="B48" s="14"/>
      <c r="C48" s="1214" t="s">
        <v>4</v>
      </c>
      <c r="D48" s="1214"/>
      <c r="E48" s="1215"/>
      <c r="F48" s="15">
        <v>3.75</v>
      </c>
      <c r="G48" s="16">
        <v>2.99</v>
      </c>
      <c r="H48" s="16">
        <v>3.33</v>
      </c>
      <c r="I48" s="16">
        <v>2.48</v>
      </c>
      <c r="J48" s="17">
        <v>4.01</v>
      </c>
    </row>
    <row r="49" spans="2:10" ht="57.75" customHeight="1" thickBot="1" x14ac:dyDescent="0.2">
      <c r="B49" s="18"/>
      <c r="C49" s="1216" t="s">
        <v>5</v>
      </c>
      <c r="D49" s="1216"/>
      <c r="E49" s="1217"/>
      <c r="F49" s="19">
        <v>1.75</v>
      </c>
      <c r="G49" s="20">
        <v>1.17</v>
      </c>
      <c r="H49" s="20">
        <v>2.9</v>
      </c>
      <c r="I49" s="20" t="s">
        <v>572</v>
      </c>
      <c r="J49" s="21">
        <v>1.62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04o7+q+kSDhYXc5341O9Web6vaJ7HadYRT7THhQIx8JARWpcRqm+UlwkMz3jbOTVm11b3lZRCjmQ77HjtsChA==" saltValue="eAQGth/1Xv0d3cvB3Xm0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2019-03-19T05:24:34Z</cp:lastPrinted>
  <dcterms:created xsi:type="dcterms:W3CDTF">2019-02-14T04:06:23Z</dcterms:created>
  <dcterms:modified xsi:type="dcterms:W3CDTF">2019-10-25T07:24:06Z</dcterms:modified>
  <cp:category/>
</cp:coreProperties>
</file>