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y6c082\disk2\課共有\【内部作業用】\01企画調整・分析担当\【産業連関表】\04 報告書\27年報告書\経済波及効果推計ツール\"/>
    </mc:Choice>
  </mc:AlternateContent>
  <bookViews>
    <workbookView xWindow="120" yWindow="240" windowWidth="15060" windowHeight="8400" tabRatio="680"/>
  </bookViews>
  <sheets>
    <sheet name="入力・結果" sheetId="9" r:id="rId1"/>
    <sheet name="計算" sheetId="23" r:id="rId2"/>
    <sheet name="取引基本表" sheetId="19" r:id="rId3"/>
    <sheet name="逆行列係数表" sheetId="8" r:id="rId4"/>
  </sheets>
  <definedNames>
    <definedName name="_xlnm.Print_Area" localSheetId="0">入力・結果!$A$1:$F$50</definedName>
    <definedName name="_xlnm.Print_Titles" localSheetId="3">逆行列係数表!$B:$C</definedName>
    <definedName name="_xlnm.Print_Titles" localSheetId="1">計算!$B:$C</definedName>
    <definedName name="_xlnm.Print_Titles" localSheetId="2">取引基本表!$B:$C</definedName>
  </definedNames>
  <calcPr calcId="152511" fullCalcOnLoad="1" iterate="1" iterateCount="50"/>
</workbook>
</file>

<file path=xl/calcChain.xml><?xml version="1.0" encoding="utf-8"?>
<calcChain xmlns="http://schemas.openxmlformats.org/spreadsheetml/2006/main">
  <c r="B6" i="23" l="1"/>
  <c r="C6" i="23"/>
  <c r="B7" i="23"/>
  <c r="D7" i="23" s="1"/>
  <c r="C7" i="23"/>
  <c r="B8" i="23"/>
  <c r="C8" i="23"/>
  <c r="B9" i="23"/>
  <c r="D9" i="23" s="1"/>
  <c r="C9" i="23"/>
  <c r="B10" i="23"/>
  <c r="C10" i="23"/>
  <c r="B11" i="23"/>
  <c r="D11" i="23" s="1"/>
  <c r="C11" i="23"/>
  <c r="B12" i="23"/>
  <c r="C12" i="23"/>
  <c r="B13" i="23"/>
  <c r="C13" i="23"/>
  <c r="B14" i="23"/>
  <c r="C14" i="23"/>
  <c r="B15" i="23"/>
  <c r="D15" i="23" s="1"/>
  <c r="C15" i="23"/>
  <c r="B16" i="23"/>
  <c r="C16" i="23"/>
  <c r="B17" i="23"/>
  <c r="E17" i="23" s="1"/>
  <c r="G17" i="23" s="1"/>
  <c r="C17" i="23"/>
  <c r="B18" i="23"/>
  <c r="C18" i="23"/>
  <c r="B19" i="23"/>
  <c r="D19" i="23" s="1"/>
  <c r="C19" i="23"/>
  <c r="B20" i="23"/>
  <c r="C20" i="23"/>
  <c r="B21" i="23"/>
  <c r="E21" i="23" s="1"/>
  <c r="C21" i="23"/>
  <c r="B22" i="23"/>
  <c r="C22" i="23"/>
  <c r="B23" i="23"/>
  <c r="C23" i="23"/>
  <c r="B24" i="23"/>
  <c r="C24" i="23"/>
  <c r="B25" i="23"/>
  <c r="C25" i="23"/>
  <c r="B26" i="23"/>
  <c r="C26" i="23"/>
  <c r="B27" i="23"/>
  <c r="E27" i="23" s="1"/>
  <c r="C27" i="23"/>
  <c r="B28" i="23"/>
  <c r="C28" i="23"/>
  <c r="B29" i="23"/>
  <c r="D29" i="23" s="1"/>
  <c r="C29" i="23"/>
  <c r="B30" i="23"/>
  <c r="C30" i="23"/>
  <c r="B31" i="23"/>
  <c r="E31" i="23" s="1"/>
  <c r="C31" i="23"/>
  <c r="B32" i="23"/>
  <c r="C32" i="23"/>
  <c r="B33" i="23"/>
  <c r="E33" i="23" s="1"/>
  <c r="G33" i="23" s="1"/>
  <c r="C33" i="23"/>
  <c r="B34" i="23"/>
  <c r="C34" i="23"/>
  <c r="B35" i="23"/>
  <c r="E35" i="23" s="1"/>
  <c r="G35" i="23" s="1"/>
  <c r="C35" i="23"/>
  <c r="B36" i="23"/>
  <c r="C36" i="23"/>
  <c r="B37" i="23"/>
  <c r="D37" i="23" s="1"/>
  <c r="C37" i="23"/>
  <c r="B38" i="23"/>
  <c r="C38" i="23"/>
  <c r="B39" i="23"/>
  <c r="D39" i="23" s="1"/>
  <c r="C39" i="23"/>
  <c r="B40" i="23"/>
  <c r="C40" i="23"/>
  <c r="B41" i="23"/>
  <c r="E41" i="23" s="1"/>
  <c r="G41" i="23" s="1"/>
  <c r="C41" i="23"/>
  <c r="B42" i="23"/>
  <c r="C42" i="23"/>
  <c r="B43" i="23"/>
  <c r="D43" i="23" s="1"/>
  <c r="C43" i="23"/>
  <c r="B44" i="23"/>
  <c r="C44" i="23"/>
  <c r="E5" i="23"/>
  <c r="F5" i="23"/>
  <c r="B1" i="8"/>
  <c r="B1" i="19"/>
  <c r="B1" i="23"/>
  <c r="B6" i="9"/>
  <c r="D34" i="9"/>
  <c r="D11" i="9"/>
  <c r="D24" i="9"/>
  <c r="D16" i="9"/>
  <c r="D37" i="9"/>
  <c r="D25" i="9"/>
  <c r="E38" i="23"/>
  <c r="F17" i="23"/>
  <c r="E16" i="23"/>
  <c r="G16" i="23" s="1"/>
  <c r="D28" i="23"/>
  <c r="E37" i="23"/>
  <c r="G37" i="23" s="1"/>
  <c r="E36" i="23"/>
  <c r="G36" i="23" s="1"/>
  <c r="E14" i="23"/>
  <c r="F16" i="23"/>
  <c r="F9" i="23"/>
  <c r="F42" i="23"/>
  <c r="D25" i="23"/>
  <c r="F43" i="23"/>
  <c r="F26" i="23"/>
  <c r="D10" i="23"/>
  <c r="E6" i="23"/>
  <c r="D33" i="23"/>
  <c r="D18" i="23"/>
  <c r="E30" i="23"/>
  <c r="F19" i="23"/>
  <c r="F25" i="23"/>
  <c r="D17" i="23"/>
  <c r="D30" i="23"/>
  <c r="F20" i="23"/>
  <c r="F33" i="23"/>
  <c r="E12" i="23"/>
  <c r="D13" i="23"/>
  <c r="F32" i="23"/>
  <c r="E20" i="23"/>
  <c r="F35" i="23"/>
  <c r="D39" i="9"/>
  <c r="D35" i="23"/>
  <c r="F12" i="23"/>
  <c r="F40" i="23"/>
  <c r="D42" i="23"/>
  <c r="E32" i="23"/>
  <c r="G32" i="23" s="1"/>
  <c r="D44" i="23"/>
  <c r="E44" i="23"/>
  <c r="F21" i="23"/>
  <c r="D23" i="23"/>
  <c r="D14" i="23"/>
  <c r="F30" i="23"/>
  <c r="E42" i="23"/>
  <c r="G42" i="23" s="1"/>
  <c r="D46" i="9"/>
  <c r="E7" i="23"/>
  <c r="E11" i="23"/>
  <c r="D36" i="23"/>
  <c r="E29" i="23"/>
  <c r="F7" i="23"/>
  <c r="E13" i="23"/>
  <c r="E24" i="23"/>
  <c r="D20" i="23"/>
  <c r="D20" i="9"/>
  <c r="D21" i="9"/>
  <c r="F38" i="23"/>
  <c r="D42" i="9"/>
  <c r="F27" i="23"/>
  <c r="F28" i="23"/>
  <c r="D47" i="9"/>
  <c r="F39" i="23"/>
  <c r="E18" i="23"/>
  <c r="G18" i="23" s="1"/>
  <c r="E8" i="23"/>
  <c r="D32" i="23"/>
  <c r="D24" i="23"/>
  <c r="F8" i="23"/>
  <c r="D12" i="23"/>
  <c r="D22" i="23"/>
  <c r="E26" i="23"/>
  <c r="G26" i="23" s="1"/>
  <c r="D30" i="9"/>
  <c r="D40" i="23"/>
  <c r="F18" i="23"/>
  <c r="E23" i="23"/>
  <c r="G23" i="23" s="1"/>
  <c r="F37" i="23"/>
  <c r="D41" i="9"/>
  <c r="D6" i="23"/>
  <c r="F15" i="23"/>
  <c r="F24" i="23"/>
  <c r="D28" i="9"/>
  <c r="F36" i="23"/>
  <c r="D40" i="9"/>
  <c r="D31" i="9"/>
  <c r="F23" i="23"/>
  <c r="E34" i="23"/>
  <c r="G34" i="23" s="1"/>
  <c r="D34" i="23"/>
  <c r="D13" i="9"/>
  <c r="F13" i="23"/>
  <c r="D17" i="9"/>
  <c r="F6" i="23"/>
  <c r="D10" i="9"/>
  <c r="E19" i="23"/>
  <c r="D16" i="23"/>
  <c r="F44" i="23"/>
  <c r="G44" i="23" s="1"/>
  <c r="D48" i="9"/>
  <c r="D31" i="23"/>
  <c r="E40" i="23"/>
  <c r="D44" i="9"/>
  <c r="F22" i="23"/>
  <c r="F14" i="23"/>
  <c r="D18" i="9"/>
  <c r="F29" i="23"/>
  <c r="G29" i="23" s="1"/>
  <c r="F34" i="23"/>
  <c r="D41" i="23"/>
  <c r="E10" i="23"/>
  <c r="F11" i="23"/>
  <c r="G11" i="23" s="1"/>
  <c r="F31" i="23"/>
  <c r="D26" i="23"/>
  <c r="D8" i="23"/>
  <c r="D27" i="23"/>
  <c r="F10" i="23"/>
  <c r="E25" i="23"/>
  <c r="G25" i="23" s="1"/>
  <c r="F41" i="23"/>
  <c r="D45" i="9"/>
  <c r="E22" i="23"/>
  <c r="E28" i="23"/>
  <c r="G19" i="23"/>
  <c r="D23" i="9"/>
  <c r="D15" i="9"/>
  <c r="D29" i="9"/>
  <c r="D36" i="9"/>
  <c r="D26" i="9"/>
  <c r="D33" i="9"/>
  <c r="D32" i="9"/>
  <c r="D14" i="9"/>
  <c r="D43" i="9"/>
  <c r="G8" i="23"/>
  <c r="D19" i="9"/>
  <c r="D38" i="9"/>
  <c r="D22" i="9"/>
  <c r="D27" i="9"/>
  <c r="D35" i="9"/>
  <c r="D49" i="9"/>
  <c r="E10" i="9"/>
  <c r="D12" i="9"/>
  <c r="G38" i="23" l="1"/>
  <c r="G22" i="23"/>
  <c r="E15" i="23"/>
  <c r="G15" i="23" s="1"/>
  <c r="E39" i="23"/>
  <c r="G39" i="23" s="1"/>
  <c r="E43" i="23"/>
  <c r="G43" i="23" s="1"/>
  <c r="G7" i="23"/>
  <c r="D21" i="23"/>
  <c r="D45" i="23" s="1"/>
  <c r="G21" i="23"/>
  <c r="G28" i="23"/>
  <c r="G10" i="23"/>
  <c r="G40" i="23"/>
  <c r="E9" i="23"/>
  <c r="G9" i="23" s="1"/>
  <c r="G20" i="23"/>
  <c r="G12" i="23"/>
  <c r="G30" i="23"/>
  <c r="D38" i="23"/>
  <c r="G31" i="23"/>
  <c r="G6" i="23"/>
  <c r="G45" i="23" s="1"/>
  <c r="G14" i="23"/>
  <c r="G24" i="23"/>
  <c r="G27" i="23"/>
  <c r="G13" i="23"/>
</calcChain>
</file>

<file path=xl/comments1.xml><?xml version="1.0" encoding="utf-8"?>
<comments xmlns="http://schemas.openxmlformats.org/spreadsheetml/2006/main">
  <authors>
    <author>鳥取県庁</author>
  </authors>
  <commentList>
    <comment ref="C5" authorId="0" shapeId="0">
      <text>
        <r>
          <rPr>
            <sz val="10"/>
            <color indexed="81"/>
            <rFont val="ＭＳ Ｐゴシック"/>
            <family val="3"/>
            <charset val="128"/>
          </rPr>
          <t>生産増加が起こると想定する部門を、ドロップダウンリストのなかから選択してください。</t>
        </r>
      </text>
    </comment>
    <comment ref="D5" authorId="0" shapeId="0">
      <text>
        <r>
          <rPr>
            <sz val="10"/>
            <color indexed="81"/>
            <rFont val="ＭＳ Ｐゴシック"/>
            <family val="3"/>
            <charset val="128"/>
          </rPr>
          <t xml:space="preserve">想定する生産増加額を、生産者価格によって入力してください。
</t>
        </r>
        <r>
          <rPr>
            <b/>
            <sz val="10"/>
            <color indexed="81"/>
            <rFont val="ＭＳ Ｐゴシック"/>
            <family val="3"/>
            <charset val="128"/>
          </rPr>
          <t>【生産者価格とは？】</t>
        </r>
        <r>
          <rPr>
            <sz val="10"/>
            <color indexed="81"/>
            <rFont val="ＭＳ Ｐゴシック"/>
            <family val="3"/>
            <charset val="128"/>
          </rPr>
          <t xml:space="preserve">
生産者が出荷するときの価格で、商業・運輸マージンを含まないもの。</t>
        </r>
      </text>
    </comment>
    <comment ref="D9" authorId="0" shapeId="0">
      <text>
        <r>
          <rPr>
            <sz val="10"/>
            <color indexed="81"/>
            <rFont val="ＭＳ Ｐゴシック"/>
            <family val="3"/>
            <charset val="128"/>
          </rPr>
          <t>想定条件の下での県内生産誘発額の推計結果が、部門ごとに表示されます。特定の産業部門の生産増加が原材料等の調達を通じて誘発する県内他部門の生産額です。なお、当初に生産増加が起こった部門自体は誘発を受けないものとし、同部門の欄には当初の生産増加額そのものが計上されます（詳しくはシート［計算］を参照）。</t>
        </r>
      </text>
    </comment>
    <comment ref="E9" authorId="0" shapeId="0">
      <text>
        <r>
          <rPr>
            <sz val="10"/>
            <color indexed="81"/>
            <rFont val="ＭＳ Ｐゴシック"/>
            <family val="3"/>
            <charset val="128"/>
          </rPr>
          <t>当初の生産増加額に対する県内生産誘発額の比率が表示されます。経済波及効果の度合いを示す指標です。</t>
        </r>
      </text>
    </comment>
  </commentList>
</comments>
</file>

<file path=xl/comments2.xml><?xml version="1.0" encoding="utf-8"?>
<comments xmlns="http://schemas.openxmlformats.org/spreadsheetml/2006/main">
  <authors>
    <author>鳥取県庁</author>
  </authors>
  <commentList>
    <comment ref="G4" authorId="0" shapeId="0">
      <text>
        <r>
          <rPr>
            <sz val="10"/>
            <color indexed="81"/>
            <rFont val="ＭＳ Ｐゴシック"/>
            <family val="3"/>
            <charset val="128"/>
          </rPr>
          <t xml:space="preserve">産業部門Aの生産増加による他部門の県内生産誘発額（原材料等の供給のために県内で増加する生産額）は、通常、Aの生産増加額に、産業連関表におけるAの列の逆行列係数を乗じることで求まります。
しかし、本ツールでは、当初に生産増加が起こった部門を「外生化」するため、上記の計算結果を、さらにAの行と列の交点の逆行列係数で割ることによって計算しています。
</t>
        </r>
        <r>
          <rPr>
            <b/>
            <sz val="10"/>
            <color indexed="81"/>
            <rFont val="ＭＳ Ｐゴシック"/>
            <family val="3"/>
            <charset val="128"/>
          </rPr>
          <t xml:space="preserve">
【逆行列係数とは？】</t>
        </r>
        <r>
          <rPr>
            <sz val="10"/>
            <color indexed="81"/>
            <rFont val="ＭＳ Ｐゴシック"/>
            <family val="3"/>
            <charset val="128"/>
          </rPr>
          <t xml:space="preserve">
ある部門で1単位の最終需要が発生した場合に、原材料等の調達を通じた波及効果によって各部門の生産額が究極的にどれだけ増加するのかを示す係数。これを部門ごとにまとめたものが「逆行列係数表」です。移輸入を考慮しない「閉鎖型」と、考慮する「開放型」がありますが、本ツールでは「開放型」を用いて経済波及効果を計算しています。
</t>
        </r>
        <r>
          <rPr>
            <b/>
            <sz val="10"/>
            <color indexed="81"/>
            <rFont val="ＭＳ Ｐゴシック"/>
            <family val="3"/>
            <charset val="128"/>
          </rPr>
          <t>【外生化とは？】</t>
        </r>
        <r>
          <rPr>
            <sz val="10"/>
            <color indexed="81"/>
            <rFont val="ＭＳ Ｐゴシック"/>
            <family val="3"/>
            <charset val="128"/>
          </rPr>
          <t xml:space="preserve">
特定の産業部門について、他部門からの間接的な影響を排除する処理。ある部門で生産増加が起こったときの波及効果について、原材料等の調達を通じてその部門自体へ環流する効果を取り除いて考えたい場合などに行われます。言い換えると、当初に生産増加が起こった部門は原材料等の全てを他部門から調達する、という仮定をおくことになります。</t>
        </r>
      </text>
    </comment>
  </commentList>
</comments>
</file>

<file path=xl/sharedStrings.xml><?xml version="1.0" encoding="utf-8"?>
<sst xmlns="http://schemas.openxmlformats.org/spreadsheetml/2006/main" count="473" uniqueCount="148">
  <si>
    <t>鉱業</t>
  </si>
  <si>
    <t>繊維製品</t>
  </si>
  <si>
    <t>パルプ・紙・木製品</t>
  </si>
  <si>
    <t>化学製品</t>
  </si>
  <si>
    <t>石油・石炭製品</t>
  </si>
  <si>
    <t>窯業・土石製品</t>
  </si>
  <si>
    <t>鉄鋼</t>
  </si>
  <si>
    <t>非鉄金属</t>
  </si>
  <si>
    <t>金属製品</t>
  </si>
  <si>
    <t>その他の製造工業製品</t>
  </si>
  <si>
    <t>建設</t>
  </si>
  <si>
    <t>電力・ガス・熱供給</t>
  </si>
  <si>
    <t>商業</t>
  </si>
  <si>
    <t>金融・保険</t>
  </si>
  <si>
    <t>不動産</t>
  </si>
  <si>
    <t>公務</t>
  </si>
  <si>
    <t>教育・研究</t>
  </si>
  <si>
    <t>対事業所サービス</t>
  </si>
  <si>
    <t>対個人サービス</t>
  </si>
  <si>
    <t>事務用品</t>
  </si>
  <si>
    <t>分類不明</t>
  </si>
  <si>
    <t>内生部門計</t>
  </si>
  <si>
    <t>雇用者所得</t>
  </si>
  <si>
    <t>営業余剰</t>
  </si>
  <si>
    <t>資本減耗引当</t>
  </si>
  <si>
    <t>（控除）経常補助金</t>
  </si>
  <si>
    <t>粗付加価値部門計</t>
  </si>
  <si>
    <t>民間消費支出</t>
  </si>
  <si>
    <t>在庫純増</t>
  </si>
  <si>
    <t>最終需要計</t>
  </si>
  <si>
    <t>需要合計</t>
  </si>
  <si>
    <t>部門コード</t>
    <rPh sb="0" eb="2">
      <t>ブモン</t>
    </rPh>
    <phoneticPr fontId="2"/>
  </si>
  <si>
    <t>部門名</t>
    <rPh sb="0" eb="3">
      <t>ブモンメイ</t>
    </rPh>
    <phoneticPr fontId="2"/>
  </si>
  <si>
    <t>合計</t>
    <rPh sb="0" eb="2">
      <t>ゴウケイ</t>
    </rPh>
    <phoneticPr fontId="2"/>
  </si>
  <si>
    <t>飲食料品</t>
  </si>
  <si>
    <t>はん用機械</t>
  </si>
  <si>
    <t>生産用機械</t>
  </si>
  <si>
    <t>業務用機械</t>
  </si>
  <si>
    <t>電子部品</t>
  </si>
  <si>
    <t>電気機械</t>
  </si>
  <si>
    <t>輸送機械</t>
  </si>
  <si>
    <t>水道</t>
  </si>
  <si>
    <t>廃棄物処理</t>
  </si>
  <si>
    <t>運輸・郵便</t>
  </si>
  <si>
    <t>情報通信</t>
  </si>
  <si>
    <t>医療・福祉</t>
  </si>
  <si>
    <t>家計外消費支出（行）</t>
  </si>
  <si>
    <t>家計外消費支出（列）</t>
  </si>
  <si>
    <t>一般政府消費支出</t>
  </si>
  <si>
    <t>最終需要部門計</t>
  </si>
  <si>
    <t>農業</t>
  </si>
  <si>
    <t>林業</t>
  </si>
  <si>
    <t>漁業</t>
  </si>
  <si>
    <t>01～39</t>
  </si>
  <si>
    <r>
      <t>逆行列係数表〔I-（I-M）A〕</t>
    </r>
    <r>
      <rPr>
        <b/>
        <vertAlign val="superscript"/>
        <sz val="12"/>
        <rFont val="ＭＳ Ｐゴシック"/>
        <family val="3"/>
        <charset val="128"/>
      </rPr>
      <t>-1</t>
    </r>
    <r>
      <rPr>
        <b/>
        <sz val="12"/>
        <rFont val="ＭＳ 明朝"/>
        <family val="1"/>
        <charset val="128"/>
      </rPr>
      <t>型</t>
    </r>
    <rPh sb="0" eb="1">
      <t>ギャク</t>
    </rPh>
    <rPh sb="1" eb="3">
      <t>ギョウレツ</t>
    </rPh>
    <rPh sb="3" eb="5">
      <t>ケイスウ</t>
    </rPh>
    <rPh sb="5" eb="6">
      <t>ヒョウ</t>
    </rPh>
    <rPh sb="18" eb="19">
      <t>カタ</t>
    </rPh>
    <phoneticPr fontId="2"/>
  </si>
  <si>
    <t>計算用シート</t>
    <rPh sb="0" eb="2">
      <t>ケイサン</t>
    </rPh>
    <rPh sb="2" eb="3">
      <t>ヨウ</t>
    </rPh>
    <phoneticPr fontId="2"/>
  </si>
  <si>
    <t>経済波及効果倍率
（倍）</t>
    <rPh sb="0" eb="2">
      <t>ケイザイ</t>
    </rPh>
    <rPh sb="10" eb="11">
      <t>バイ</t>
    </rPh>
    <phoneticPr fontId="7"/>
  </si>
  <si>
    <t>取引基本表（生産者価格評価表）</t>
    <rPh sb="13" eb="14">
      <t>ヒョウ</t>
    </rPh>
    <phoneticPr fontId="2"/>
  </si>
  <si>
    <t>生産増加額
（億円）</t>
    <rPh sb="0" eb="2">
      <t>セイサン</t>
    </rPh>
    <rPh sb="2" eb="4">
      <t>ゾウカ</t>
    </rPh>
    <rPh sb="4" eb="5">
      <t>ガク</t>
    </rPh>
    <rPh sb="7" eb="9">
      <t>オクエン</t>
    </rPh>
    <phoneticPr fontId="2"/>
  </si>
  <si>
    <t>経済波及効果推計結果</t>
    <rPh sb="6" eb="8">
      <t>スイケイ</t>
    </rPh>
    <rPh sb="8" eb="10">
      <t>ケッカ</t>
    </rPh>
    <phoneticPr fontId="5"/>
  </si>
  <si>
    <t>以下の白色セルに想定条件を入力してください。推計結果が下表に表示されます。</t>
    <rPh sb="0" eb="2">
      <t>イカ</t>
    </rPh>
    <rPh sb="3" eb="5">
      <t>シロイロ</t>
    </rPh>
    <rPh sb="8" eb="10">
      <t>ソウテイ</t>
    </rPh>
    <rPh sb="10" eb="12">
      <t>ジョウケン</t>
    </rPh>
    <rPh sb="13" eb="15">
      <t>ニュウリョク</t>
    </rPh>
    <phoneticPr fontId="5"/>
  </si>
  <si>
    <t>県内生産誘発額
（億円）</t>
    <rPh sb="0" eb="2">
      <t>ケンナイ</t>
    </rPh>
    <rPh sb="2" eb="4">
      <t>セイサン</t>
    </rPh>
    <rPh sb="4" eb="7">
      <t>ユウハツガク</t>
    </rPh>
    <rPh sb="9" eb="11">
      <t>オクエン</t>
    </rPh>
    <phoneticPr fontId="7"/>
  </si>
  <si>
    <r>
      <t>想定条件</t>
    </r>
    <r>
      <rPr>
        <b/>
        <sz val="10"/>
        <color indexed="56"/>
        <rFont val="ＭＳ Ｐゴシック"/>
        <family val="3"/>
        <charset val="128"/>
      </rPr>
      <t>（産業部門の生産増加）</t>
    </r>
    <rPh sb="0" eb="2">
      <t>ソウテイ</t>
    </rPh>
    <rPh sb="2" eb="4">
      <t>ジョウケン</t>
    </rPh>
    <rPh sb="5" eb="7">
      <t>サンギョウ</t>
    </rPh>
    <rPh sb="7" eb="9">
      <t>ブモン</t>
    </rPh>
    <rPh sb="10" eb="12">
      <t>セイサン</t>
    </rPh>
    <rPh sb="12" eb="14">
      <t>ゾウカ</t>
    </rPh>
    <phoneticPr fontId="5"/>
  </si>
  <si>
    <t>生産増加額
（億円）</t>
    <phoneticPr fontId="2"/>
  </si>
  <si>
    <t>県内生産誘発額
（億円）</t>
    <rPh sb="0" eb="2">
      <t>ケンナイ</t>
    </rPh>
    <phoneticPr fontId="2"/>
  </si>
  <si>
    <t>01</t>
    <phoneticPr fontId="2"/>
  </si>
  <si>
    <t>02</t>
    <phoneticPr fontId="2"/>
  </si>
  <si>
    <t>03</t>
    <phoneticPr fontId="2"/>
  </si>
  <si>
    <t>04</t>
    <phoneticPr fontId="2"/>
  </si>
  <si>
    <t>01×02/03</t>
    <phoneticPr fontId="2"/>
  </si>
  <si>
    <t>平成27年鳥取県産業連関表：経済波及効果推計ツール2 ver.1.00</t>
    <rPh sb="5" eb="8">
      <t>トットリケン</t>
    </rPh>
    <phoneticPr fontId="2"/>
  </si>
  <si>
    <t>単位：百万円</t>
  </si>
  <si>
    <t>41～46</t>
  </si>
  <si>
    <t>40＋47</t>
  </si>
  <si>
    <t>47＋49</t>
  </si>
  <si>
    <t>48＋49</t>
  </si>
  <si>
    <t>50＋52</t>
  </si>
  <si>
    <t>40+53</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</si>
  <si>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</si>
  <si>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</si>
  <si>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</si>
  <si>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</si>
  <si>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</si>
  <si>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</si>
  <si>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</si>
  <si>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</si>
  <si>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</si>
  <si>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</si>
  <si>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</si>
  <si>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</si>
  <si>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</si>
  <si>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</si>
  <si>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</si>
  <si>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</si>
  <si>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</si>
  <si>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</si>
  <si>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</si>
  <si>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</si>
  <si>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</si>
  <si>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</si>
  <si>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</si>
  <si>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</si>
  <si>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</si>
  <si>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</si>
  <si>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</si>
  <si>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</si>
  <si>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</si>
  <si>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</si>
  <si>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</si>
  <si>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</si>
  <si>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</si>
  <si>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</si>
  <si>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</si>
  <si>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</si>
  <si>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</si>
  <si>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</si>
  <si>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</si>
  <si>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</si>
  <si>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</si>
  <si>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</si>
  <si>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</si>
  <si>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</si>
  <si>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</si>
  <si>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</si>
  <si>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</si>
  <si>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</si>
  <si>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</si>
  <si>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</si>
  <si>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</si>
  <si>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</si>
  <si>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</si>
  <si>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</si>
  <si>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プラスチック・ゴム製品</t>
  </si>
  <si>
    <t>情報通信機器</t>
  </si>
  <si>
    <t>他に分類されない会員制団体</t>
  </si>
  <si>
    <t>県内総固定資本形成（公的）</t>
    <rPh sb="0" eb="1">
      <t>ケン</t>
    </rPh>
    <phoneticPr fontId="3"/>
  </si>
  <si>
    <t>県内総固定資本形成（民間）</t>
    <rPh sb="0" eb="1">
      <t>ケン</t>
    </rPh>
    <phoneticPr fontId="3"/>
  </si>
  <si>
    <t>県内最終需要計</t>
    <rPh sb="0" eb="1">
      <t>ケン</t>
    </rPh>
    <phoneticPr fontId="3"/>
  </si>
  <si>
    <t>県内需要合計</t>
    <rPh sb="0" eb="1">
      <t>ケン</t>
    </rPh>
    <phoneticPr fontId="3"/>
  </si>
  <si>
    <t>移輸出</t>
    <rPh sb="0" eb="1">
      <t>イ</t>
    </rPh>
    <phoneticPr fontId="3"/>
  </si>
  <si>
    <t>（控除）移輸入</t>
    <rPh sb="4" eb="5">
      <t>イ</t>
    </rPh>
    <phoneticPr fontId="3"/>
  </si>
  <si>
    <t>県内生産額</t>
    <rPh sb="0" eb="1">
      <t>ケン</t>
    </rPh>
    <phoneticPr fontId="3"/>
  </si>
  <si>
    <t>間接税（関税・輸入品商品税を除く。）</t>
  </si>
  <si>
    <t>県内生産額</t>
  </si>
  <si>
    <t>行和</t>
    <rPh sb="0" eb="1">
      <t>ギョウ</t>
    </rPh>
    <rPh sb="1" eb="2">
      <t>ワ</t>
    </rPh>
    <phoneticPr fontId="3"/>
  </si>
  <si>
    <t>感応度係数</t>
    <rPh sb="0" eb="2">
      <t>カンノウ</t>
    </rPh>
    <rPh sb="2" eb="3">
      <t>ド</t>
    </rPh>
    <rPh sb="3" eb="5">
      <t>ケイスウ</t>
    </rPh>
    <phoneticPr fontId="3"/>
  </si>
  <si>
    <t>列和</t>
    <rPh sb="0" eb="1">
      <t>レツ</t>
    </rPh>
    <rPh sb="1" eb="2">
      <t>ワ</t>
    </rPh>
    <phoneticPr fontId="3"/>
  </si>
  <si>
    <t>影響力係数</t>
    <rPh sb="0" eb="3">
      <t>エイキョウリョク</t>
    </rPh>
    <rPh sb="3" eb="5">
      <t>ケイスウ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</si>
</sst>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7" formatCode="#,##0.0;[Red]\-#,##0.0"/>
    <numFmt numFmtId="179" formatCode="#,##0.000000;[Red]\-#,##0.000000"/>
    <numFmt numFmtId="191" formatCode="#,##0.00_ "/>
    <numFmt numFmtId="229" formatCode="##00;\-##00"/>
    <numFmt numFmtId="230" formatCode="&quot;（&quot;@&quot;）&quot;"/>
  </numFmts>
  <fonts count="22">
    <font>
      <sz val="9"/>
      <name val="ＭＳ 明朝"/>
      <family val="1"/>
      <charset val="128"/>
    </font>
    <font>
      <sz val="9"/>
      <name val="ＭＳ 明朝"/>
      <family val="1"/>
      <charset val="128"/>
    </font>
    <font>
      <sz val="6"/>
      <name val="ＭＳ 明朝"/>
      <family val="1"/>
      <charset val="128"/>
    </font>
    <font>
      <u/>
      <sz val="11"/>
      <color indexed="12"/>
      <name val="ＭＳ Ｐ明朝"/>
      <family val="1"/>
      <charset val="128"/>
    </font>
    <font>
      <sz val="11"/>
      <name val="ＭＳ Ｐゴシック"/>
      <family val="3"/>
      <charset val="128"/>
    </font>
    <font>
      <sz val="6"/>
      <name val="ＭＳ Ｐゴシック"/>
      <family val="3"/>
      <charset val="128"/>
    </font>
    <font>
      <b/>
      <sz val="12"/>
      <name val="ＭＳ 明朝"/>
      <family val="1"/>
      <charset val="128"/>
    </font>
    <font>
      <i/>
      <sz val="11"/>
      <color indexed="23"/>
      <name val="ＭＳ Ｐゴシック"/>
      <family val="3"/>
      <charset val="128"/>
    </font>
    <font>
      <sz val="10"/>
      <name val="ＭＳ ゴシック"/>
      <family val="3"/>
      <charset val="128"/>
    </font>
    <font>
      <sz val="10"/>
      <name val="ＭＳ Ｐゴシック"/>
      <family val="3"/>
      <charset val="128"/>
    </font>
    <font>
      <b/>
      <sz val="10"/>
      <color indexed="10"/>
      <name val="ＭＳ Ｐゴシック"/>
      <family val="3"/>
      <charset val="128"/>
    </font>
    <font>
      <sz val="9"/>
      <name val="ＭＳ Ｐゴシック"/>
      <family val="3"/>
      <charset val="128"/>
    </font>
    <font>
      <b/>
      <sz val="12"/>
      <name val="ＭＳ Ｐゴシック"/>
      <family val="3"/>
      <charset val="128"/>
    </font>
    <font>
      <b/>
      <vertAlign val="superscript"/>
      <sz val="12"/>
      <name val="ＭＳ Ｐゴシック"/>
      <family val="3"/>
      <charset val="128"/>
    </font>
    <font>
      <sz val="10"/>
      <color indexed="81"/>
      <name val="ＭＳ Ｐゴシック"/>
      <family val="3"/>
      <charset val="128"/>
    </font>
    <font>
      <b/>
      <sz val="10"/>
      <color indexed="81"/>
      <name val="ＭＳ Ｐゴシック"/>
      <family val="3"/>
      <charset val="128"/>
    </font>
    <font>
      <b/>
      <sz val="10"/>
      <color indexed="56"/>
      <name val="ＭＳ Ｐゴシック"/>
      <family val="3"/>
      <charset val="128"/>
    </font>
    <font>
      <sz val="11"/>
      <color theme="1"/>
      <name val="ＭＳ Ｐゴシック"/>
      <family val="3"/>
      <charset val="128"/>
      <scheme val="minor"/>
    </font>
    <font>
      <sz val="10"/>
      <color theme="1"/>
      <name val="ＭＳ Ｐゴシック"/>
      <family val="3"/>
      <charset val="128"/>
    </font>
    <font>
      <sz val="10"/>
      <color theme="1"/>
      <name val="ＭＳ ゴシック"/>
      <family val="3"/>
      <charset val="128"/>
    </font>
    <font>
      <b/>
      <sz val="12"/>
      <color theme="3"/>
      <name val="ＭＳ Ｐゴシック"/>
      <family val="3"/>
      <charset val="128"/>
    </font>
    <font>
      <sz val="9"/>
      <color theme="3"/>
      <name val="ＭＳ Ｐ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23">
    <border>
      <left/>
      <right/>
      <top/>
      <bottom/>
      <diagonal/>
    </border>
    <border>
      <left style="thin">
        <color indexed="64"/>
      </left>
      <right/>
      <top style="thin">
        <color indexed="64"/>
      </top>
      <bottom/>
      <diagonal/>
    </border>
    <border>
      <left style="thin">
        <color theme="1"/>
      </left>
      <right style="thin">
        <color theme="1"/>
      </right>
      <top style="thin">
        <color theme="1"/>
      </top>
      <bottom/>
      <diagonal/>
    </border>
    <border>
      <left/>
      <right/>
      <top/>
      <bottom style="thin">
        <color theme="1"/>
      </bottom>
      <diagonal/>
    </border>
    <border>
      <left/>
      <right/>
      <top style="thin">
        <color theme="1"/>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hair">
        <color theme="1"/>
      </right>
      <top style="thin">
        <color theme="1"/>
      </top>
      <bottom style="thin">
        <color theme="1"/>
      </bottom>
      <diagonal/>
    </border>
    <border>
      <left style="thin">
        <color theme="1"/>
      </left>
      <right/>
      <top style="hair">
        <color theme="1"/>
      </top>
      <bottom/>
      <diagonal/>
    </border>
    <border>
      <left style="thin">
        <color theme="1"/>
      </left>
      <right/>
      <top/>
      <bottom style="hair">
        <color theme="1"/>
      </bottom>
      <diagonal/>
    </border>
    <border>
      <left style="thin">
        <color theme="1"/>
      </left>
      <right style="thin">
        <color theme="1"/>
      </right>
      <top style="hair">
        <color theme="1"/>
      </top>
      <bottom/>
      <diagonal/>
    </border>
    <border>
      <left style="thin">
        <color theme="1"/>
      </left>
      <right style="thin">
        <color theme="1"/>
      </right>
      <top/>
      <bottom style="hair">
        <color theme="1"/>
      </bottom>
      <diagonal/>
    </border>
    <border>
      <left style="thin">
        <color theme="1"/>
      </left>
      <right style="thin">
        <color theme="1"/>
      </right>
      <top style="double">
        <color theme="1"/>
      </top>
      <bottom style="thin">
        <color theme="1"/>
      </bottom>
      <diagonal/>
    </border>
  </borders>
  <cellStyleXfs count="5">
    <xf numFmtId="0" fontId="0" fillId="0" borderId="0"/>
    <xf numFmtId="38" fontId="1" fillId="0" borderId="0" applyFont="0" applyFill="0" applyBorder="0" applyAlignment="0" applyProtection="0"/>
    <xf numFmtId="38" fontId="1" fillId="0" borderId="0" applyFont="0" applyFill="0" applyBorder="0" applyAlignment="0" applyProtection="0"/>
    <xf numFmtId="0" fontId="17" fillId="0" borderId="0">
      <alignment vertical="center"/>
    </xf>
    <xf numFmtId="0" fontId="4" fillId="0" borderId="0">
      <alignment vertical="center"/>
    </xf>
  </cellStyleXfs>
  <cellXfs count="105">
    <xf numFmtId="0" fontId="0" fillId="0" borderId="0" xfId="0"/>
    <xf numFmtId="38" fontId="9" fillId="2" borderId="1" xfId="1" applyFont="1" applyFill="1" applyBorder="1" applyAlignment="1">
      <alignment horizontal="center" vertical="center" wrapText="1"/>
    </xf>
    <xf numFmtId="0" fontId="9" fillId="2" borderId="2" xfId="4" applyFont="1" applyFill="1" applyBorder="1" applyAlignment="1">
      <alignment horizontal="center" vertical="center"/>
    </xf>
    <xf numFmtId="0" fontId="9" fillId="3" borderId="0" xfId="4" applyFont="1" applyFill="1" applyBorder="1" applyAlignment="1">
      <alignment vertical="center"/>
    </xf>
    <xf numFmtId="38" fontId="9" fillId="3" borderId="0" xfId="1" applyFont="1" applyFill="1" applyBorder="1" applyAlignment="1">
      <alignment horizontal="right" vertical="center"/>
    </xf>
    <xf numFmtId="0" fontId="10" fillId="3" borderId="0" xfId="0" applyFont="1" applyFill="1" applyBorder="1" applyAlignment="1">
      <alignment vertical="center"/>
    </xf>
    <xf numFmtId="38" fontId="9" fillId="3" borderId="0" xfId="1" applyFont="1" applyFill="1" applyBorder="1" applyAlignment="1">
      <alignment vertical="center"/>
    </xf>
    <xf numFmtId="0" fontId="11" fillId="3" borderId="0" xfId="0" applyFont="1" applyFill="1" applyBorder="1" applyAlignment="1">
      <alignment vertical="center"/>
    </xf>
    <xf numFmtId="49" fontId="9" fillId="3" borderId="0" xfId="0" applyNumberFormat="1" applyFont="1" applyFill="1" applyAlignment="1">
      <alignment vertical="center"/>
    </xf>
    <xf numFmtId="0" fontId="9" fillId="3" borderId="0" xfId="0" applyFont="1" applyFill="1" applyAlignment="1">
      <alignment vertical="center"/>
    </xf>
    <xf numFmtId="0" fontId="9" fillId="3" borderId="0" xfId="0" applyFont="1" applyFill="1" applyAlignment="1">
      <alignment horizontal="center" vertical="center"/>
    </xf>
    <xf numFmtId="49" fontId="9" fillId="3" borderId="0" xfId="0" applyNumberFormat="1" applyFont="1" applyFill="1" applyAlignment="1">
      <alignment horizontal="center" vertical="center"/>
    </xf>
    <xf numFmtId="0" fontId="9" fillId="3" borderId="0" xfId="0" applyFont="1" applyFill="1" applyAlignment="1">
      <alignment horizontal="right" vertical="center"/>
    </xf>
    <xf numFmtId="177" fontId="9" fillId="3" borderId="0" xfId="1" applyNumberFormat="1" applyFont="1" applyFill="1" applyBorder="1" applyAlignment="1">
      <alignment vertical="center"/>
    </xf>
    <xf numFmtId="38" fontId="8" fillId="3" borderId="0" xfId="1" applyFont="1" applyFill="1" applyBorder="1" applyAlignment="1">
      <alignment vertical="center"/>
    </xf>
    <xf numFmtId="230" fontId="8" fillId="3" borderId="0" xfId="0" applyNumberFormat="1" applyFont="1" applyFill="1" applyAlignment="1">
      <alignment horizontal="center" vertical="center"/>
    </xf>
    <xf numFmtId="230" fontId="8" fillId="3" borderId="0" xfId="0" applyNumberFormat="1" applyFont="1" applyFill="1" applyAlignment="1">
      <alignment vertical="center"/>
    </xf>
    <xf numFmtId="38" fontId="12" fillId="3" borderId="0" xfId="1" applyFont="1" applyFill="1" applyBorder="1" applyAlignment="1">
      <alignment horizontal="left" vertical="center"/>
    </xf>
    <xf numFmtId="38" fontId="9" fillId="3" borderId="0" xfId="0" applyNumberFormat="1" applyFont="1" applyFill="1" applyAlignment="1">
      <alignment vertical="center"/>
    </xf>
    <xf numFmtId="49" fontId="9" fillId="3" borderId="0" xfId="0" applyNumberFormat="1" applyFont="1" applyFill="1" applyAlignment="1">
      <alignment horizontal="right" vertical="center"/>
    </xf>
    <xf numFmtId="177" fontId="9" fillId="3" borderId="0" xfId="1" applyNumberFormat="1" applyFont="1" applyFill="1" applyAlignment="1">
      <alignment vertical="center"/>
    </xf>
    <xf numFmtId="49" fontId="9" fillId="3" borderId="3" xfId="0" applyNumberFormat="1" applyFont="1" applyFill="1" applyBorder="1" applyAlignment="1">
      <alignment horizontal="center" vertical="center" wrapText="1"/>
    </xf>
    <xf numFmtId="38" fontId="8" fillId="3" borderId="4" xfId="1" applyFont="1" applyFill="1" applyBorder="1" applyAlignment="1">
      <alignment vertical="center"/>
    </xf>
    <xf numFmtId="229" fontId="8" fillId="3" borderId="5" xfId="0" applyNumberFormat="1" applyFont="1" applyFill="1" applyBorder="1" applyAlignment="1">
      <alignment horizontal="center" vertical="center"/>
    </xf>
    <xf numFmtId="49" fontId="9" fillId="3" borderId="6" xfId="0" applyNumberFormat="1" applyFont="1" applyFill="1" applyBorder="1" applyAlignment="1">
      <alignment vertical="center"/>
    </xf>
    <xf numFmtId="229" fontId="8" fillId="3" borderId="7" xfId="0" applyNumberFormat="1" applyFont="1" applyFill="1" applyBorder="1" applyAlignment="1">
      <alignment horizontal="center" vertical="center"/>
    </xf>
    <xf numFmtId="49" fontId="9" fillId="3" borderId="8" xfId="0" applyNumberFormat="1" applyFont="1" applyFill="1" applyBorder="1" applyAlignment="1">
      <alignment vertical="center"/>
    </xf>
    <xf numFmtId="229" fontId="8" fillId="3" borderId="9" xfId="0" applyNumberFormat="1" applyFont="1" applyFill="1" applyBorder="1" applyAlignment="1">
      <alignment horizontal="center" vertical="center"/>
    </xf>
    <xf numFmtId="49" fontId="9" fillId="3" borderId="10" xfId="0" applyNumberFormat="1" applyFont="1" applyFill="1" applyBorder="1" applyAlignment="1">
      <alignment vertical="center"/>
    </xf>
    <xf numFmtId="49" fontId="8" fillId="3" borderId="5" xfId="0" applyNumberFormat="1" applyFont="1" applyFill="1" applyBorder="1" applyAlignment="1">
      <alignment horizontal="center" vertical="center"/>
    </xf>
    <xf numFmtId="49" fontId="9" fillId="3" borderId="9" xfId="0" applyNumberFormat="1" applyFont="1" applyFill="1" applyBorder="1" applyAlignment="1">
      <alignment horizontal="center" vertical="center"/>
    </xf>
    <xf numFmtId="49" fontId="8" fillId="3" borderId="6" xfId="0" applyNumberFormat="1" applyFont="1" applyFill="1" applyBorder="1" applyAlignment="1">
      <alignment vertical="center"/>
    </xf>
    <xf numFmtId="49" fontId="8" fillId="3" borderId="2" xfId="0" applyNumberFormat="1" applyFont="1" applyFill="1" applyBorder="1" applyAlignment="1">
      <alignment horizontal="center" vertical="center"/>
    </xf>
    <xf numFmtId="49" fontId="9" fillId="3" borderId="11" xfId="0" applyNumberFormat="1" applyFont="1" applyFill="1" applyBorder="1" applyAlignment="1">
      <alignment horizontal="center" vertical="center" wrapText="1"/>
    </xf>
    <xf numFmtId="38" fontId="8" fillId="3" borderId="2" xfId="1" applyFont="1" applyFill="1" applyBorder="1" applyAlignment="1">
      <alignment vertical="center"/>
    </xf>
    <xf numFmtId="38" fontId="8" fillId="3" borderId="12" xfId="1" applyFont="1" applyFill="1" applyBorder="1" applyAlignment="1">
      <alignment vertical="center"/>
    </xf>
    <xf numFmtId="38" fontId="9" fillId="3" borderId="12" xfId="1" applyFont="1" applyFill="1" applyBorder="1" applyAlignment="1">
      <alignment vertical="center"/>
    </xf>
    <xf numFmtId="230" fontId="8" fillId="3" borderId="0" xfId="0" applyNumberFormat="1" applyFont="1" applyFill="1" applyAlignment="1">
      <alignment horizontal="left" vertical="center"/>
    </xf>
    <xf numFmtId="49" fontId="8" fillId="4" borderId="2" xfId="0" applyNumberFormat="1" applyFont="1" applyFill="1" applyBorder="1" applyAlignment="1">
      <alignment horizontal="center" vertical="center"/>
    </xf>
    <xf numFmtId="49" fontId="9" fillId="4" borderId="11" xfId="0" applyNumberFormat="1" applyFont="1" applyFill="1" applyBorder="1" applyAlignment="1">
      <alignment horizontal="center" vertical="center" wrapText="1"/>
    </xf>
    <xf numFmtId="38" fontId="8" fillId="4" borderId="2" xfId="1" applyFont="1" applyFill="1" applyBorder="1" applyAlignment="1">
      <alignment vertical="center"/>
    </xf>
    <xf numFmtId="38" fontId="8" fillId="4" borderId="12" xfId="1" applyFont="1" applyFill="1" applyBorder="1" applyAlignment="1">
      <alignment vertical="center"/>
    </xf>
    <xf numFmtId="229" fontId="8" fillId="5" borderId="13" xfId="0" applyNumberFormat="1" applyFont="1" applyFill="1" applyBorder="1" applyAlignment="1">
      <alignment horizontal="center" vertical="center"/>
    </xf>
    <xf numFmtId="49" fontId="9" fillId="5" borderId="14" xfId="0" applyNumberFormat="1" applyFont="1" applyFill="1" applyBorder="1" applyAlignment="1">
      <alignment vertical="center"/>
    </xf>
    <xf numFmtId="38" fontId="8" fillId="5" borderId="15" xfId="1" applyFont="1" applyFill="1" applyBorder="1" applyAlignment="1">
      <alignment vertical="center"/>
    </xf>
    <xf numFmtId="38" fontId="8" fillId="5" borderId="16" xfId="1" applyFont="1" applyFill="1" applyBorder="1" applyAlignment="1">
      <alignment vertical="center"/>
    </xf>
    <xf numFmtId="229" fontId="8" fillId="4" borderId="13" xfId="0" applyNumberFormat="1" applyFont="1" applyFill="1" applyBorder="1" applyAlignment="1">
      <alignment horizontal="center" vertical="center"/>
    </xf>
    <xf numFmtId="49" fontId="9" fillId="4" borderId="14" xfId="0" applyNumberFormat="1" applyFont="1" applyFill="1" applyBorder="1" applyAlignment="1">
      <alignment vertical="center"/>
    </xf>
    <xf numFmtId="38" fontId="9" fillId="4" borderId="15" xfId="1" applyFont="1" applyFill="1" applyBorder="1" applyAlignment="1">
      <alignment vertical="center"/>
    </xf>
    <xf numFmtId="38" fontId="9" fillId="4" borderId="16" xfId="1" applyFont="1" applyFill="1" applyBorder="1" applyAlignment="1">
      <alignment vertical="center"/>
    </xf>
    <xf numFmtId="179" fontId="8" fillId="3" borderId="4" xfId="1" applyNumberFormat="1" applyFont="1" applyFill="1" applyBorder="1" applyAlignment="1">
      <alignment vertical="center"/>
    </xf>
    <xf numFmtId="179" fontId="8" fillId="4" borderId="2" xfId="1" applyNumberFormat="1" applyFont="1" applyFill="1" applyBorder="1" applyAlignment="1">
      <alignment vertical="center"/>
    </xf>
    <xf numFmtId="179" fontId="8" fillId="3" borderId="0" xfId="1" applyNumberFormat="1" applyFont="1" applyFill="1" applyBorder="1" applyAlignment="1">
      <alignment vertical="center"/>
    </xf>
    <xf numFmtId="179" fontId="8" fillId="4" borderId="12" xfId="1" applyNumberFormat="1" applyFont="1" applyFill="1" applyBorder="1" applyAlignment="1">
      <alignment vertical="center"/>
    </xf>
    <xf numFmtId="179" fontId="8" fillId="5" borderId="15" xfId="1" applyNumberFormat="1" applyFont="1" applyFill="1" applyBorder="1" applyAlignment="1">
      <alignment vertical="center"/>
    </xf>
    <xf numFmtId="38" fontId="8" fillId="3" borderId="5" xfId="1" applyFont="1" applyFill="1" applyBorder="1" applyAlignment="1">
      <alignment vertical="center"/>
    </xf>
    <xf numFmtId="38" fontId="8" fillId="3" borderId="7" xfId="1" applyFont="1" applyFill="1" applyBorder="1" applyAlignment="1">
      <alignment vertical="center"/>
    </xf>
    <xf numFmtId="40" fontId="8" fillId="3" borderId="2" xfId="1" applyNumberFormat="1" applyFont="1" applyFill="1" applyBorder="1" applyAlignment="1">
      <alignment vertical="center"/>
    </xf>
    <xf numFmtId="40" fontId="8" fillId="3" borderId="12" xfId="1" applyNumberFormat="1" applyFont="1" applyFill="1" applyBorder="1" applyAlignment="1">
      <alignment vertical="center"/>
    </xf>
    <xf numFmtId="40" fontId="8" fillId="3" borderId="11" xfId="1" applyNumberFormat="1" applyFont="1" applyFill="1" applyBorder="1" applyAlignment="1">
      <alignment vertical="center"/>
    </xf>
    <xf numFmtId="229" fontId="8" fillId="4" borderId="9" xfId="0" applyNumberFormat="1" applyFont="1" applyFill="1" applyBorder="1" applyAlignment="1">
      <alignment horizontal="center" vertical="center"/>
    </xf>
    <xf numFmtId="49" fontId="9" fillId="4" borderId="10" xfId="0" applyNumberFormat="1" applyFont="1" applyFill="1" applyBorder="1" applyAlignment="1">
      <alignment vertical="center"/>
    </xf>
    <xf numFmtId="40" fontId="8" fillId="4" borderId="11" xfId="1" applyNumberFormat="1" applyFont="1" applyFill="1" applyBorder="1" applyAlignment="1">
      <alignment vertical="center"/>
    </xf>
    <xf numFmtId="230" fontId="9" fillId="3" borderId="0" xfId="0" applyNumberFormat="1" applyFont="1" applyFill="1" applyAlignment="1">
      <alignment horizontal="left" vertical="center"/>
    </xf>
    <xf numFmtId="49" fontId="8" fillId="3" borderId="5" xfId="0" applyNumberFormat="1" applyFont="1" applyFill="1" applyBorder="1" applyAlignment="1">
      <alignment horizontal="centerContinuous" vertical="center"/>
    </xf>
    <xf numFmtId="179" fontId="8" fillId="3" borderId="5" xfId="1" applyNumberFormat="1" applyFont="1" applyFill="1" applyBorder="1" applyAlignment="1">
      <alignment vertical="center"/>
    </xf>
    <xf numFmtId="179" fontId="8" fillId="3" borderId="7" xfId="1" applyNumberFormat="1" applyFont="1" applyFill="1" applyBorder="1" applyAlignment="1">
      <alignment vertical="center"/>
    </xf>
    <xf numFmtId="179" fontId="8" fillId="3" borderId="9" xfId="1" applyNumberFormat="1" applyFont="1" applyFill="1" applyBorder="1" applyAlignment="1">
      <alignment vertical="center"/>
    </xf>
    <xf numFmtId="179" fontId="8" fillId="4" borderId="9" xfId="1" applyNumberFormat="1" applyFont="1" applyFill="1" applyBorder="1" applyAlignment="1">
      <alignment vertical="center"/>
    </xf>
    <xf numFmtId="0" fontId="17" fillId="3" borderId="0" xfId="3" applyFill="1">
      <alignment vertical="center"/>
    </xf>
    <xf numFmtId="0" fontId="18" fillId="2" borderId="17" xfId="3" applyFont="1" applyFill="1" applyBorder="1" applyAlignment="1">
      <alignment horizontal="center" vertical="center" wrapText="1"/>
    </xf>
    <xf numFmtId="191" fontId="19" fillId="3" borderId="14" xfId="3" applyNumberFormat="1" applyFont="1" applyFill="1" applyBorder="1">
      <alignment vertical="center"/>
    </xf>
    <xf numFmtId="0" fontId="20" fillId="3" borderId="0" xfId="3" applyFont="1" applyFill="1" applyAlignment="1">
      <alignment vertical="center"/>
    </xf>
    <xf numFmtId="0" fontId="18" fillId="2" borderId="16" xfId="3" applyFont="1" applyFill="1" applyBorder="1" applyAlignment="1">
      <alignment horizontal="center" vertical="center" wrapText="1"/>
    </xf>
    <xf numFmtId="229" fontId="8" fillId="3" borderId="5" xfId="1" applyNumberFormat="1" applyFont="1" applyFill="1" applyBorder="1" applyAlignment="1">
      <alignment horizontal="center" vertical="center"/>
    </xf>
    <xf numFmtId="229" fontId="8" fillId="3" borderId="7" xfId="1" applyNumberFormat="1" applyFont="1" applyFill="1" applyBorder="1" applyAlignment="1">
      <alignment horizontal="center" vertical="center"/>
    </xf>
    <xf numFmtId="229" fontId="8" fillId="3" borderId="18" xfId="1" applyNumberFormat="1" applyFont="1" applyFill="1" applyBorder="1" applyAlignment="1">
      <alignment horizontal="center" vertical="center"/>
    </xf>
    <xf numFmtId="229" fontId="8" fillId="3" borderId="19" xfId="1" applyNumberFormat="1" applyFont="1" applyFill="1" applyBorder="1" applyAlignment="1">
      <alignment horizontal="center" vertical="center"/>
    </xf>
    <xf numFmtId="38" fontId="9" fillId="2" borderId="16" xfId="1" applyFont="1" applyFill="1" applyBorder="1" applyAlignment="1">
      <alignment horizontal="center" vertical="center" wrapText="1"/>
    </xf>
    <xf numFmtId="0" fontId="9" fillId="2" borderId="16" xfId="4" applyFont="1" applyFill="1" applyBorder="1" applyAlignment="1">
      <alignment horizontal="center" vertical="center" wrapText="1"/>
    </xf>
    <xf numFmtId="191" fontId="8" fillId="0" borderId="16" xfId="4" applyNumberFormat="1" applyFont="1" applyFill="1" applyBorder="1" applyAlignment="1" applyProtection="1">
      <alignment vertical="center"/>
      <protection locked="0"/>
    </xf>
    <xf numFmtId="229" fontId="8" fillId="3" borderId="16" xfId="1" applyNumberFormat="1" applyFont="1" applyFill="1" applyBorder="1" applyAlignment="1">
      <alignment horizontal="center" vertical="center"/>
    </xf>
    <xf numFmtId="229" fontId="8" fillId="3" borderId="4" xfId="0" applyNumberFormat="1" applyFont="1" applyFill="1" applyBorder="1" applyAlignment="1">
      <alignment horizontal="center" vertical="center"/>
    </xf>
    <xf numFmtId="229" fontId="8" fillId="4" borderId="2" xfId="0" applyNumberFormat="1" applyFont="1" applyFill="1" applyBorder="1" applyAlignment="1">
      <alignment horizontal="center" vertical="center"/>
    </xf>
    <xf numFmtId="229" fontId="8" fillId="3" borderId="2" xfId="0" applyNumberFormat="1" applyFont="1" applyFill="1" applyBorder="1" applyAlignment="1">
      <alignment horizontal="center" vertical="center"/>
    </xf>
    <xf numFmtId="229" fontId="8" fillId="3" borderId="6" xfId="0" applyNumberFormat="1" applyFont="1" applyFill="1" applyBorder="1" applyAlignment="1">
      <alignment horizontal="center" vertical="center"/>
    </xf>
    <xf numFmtId="0" fontId="9" fillId="3" borderId="9" xfId="0" applyNumberFormat="1" applyFont="1" applyFill="1" applyBorder="1" applyAlignment="1">
      <alignment horizontal="center" vertical="center" wrapText="1"/>
    </xf>
    <xf numFmtId="191" fontId="8" fillId="3" borderId="2" xfId="4" applyNumberFormat="1" applyFont="1" applyFill="1" applyBorder="1" applyAlignment="1" applyProtection="1">
      <alignment vertical="center"/>
      <protection locked="0"/>
    </xf>
    <xf numFmtId="191" fontId="8" fillId="3" borderId="12" xfId="4" applyNumberFormat="1" applyFont="1" applyFill="1" applyBorder="1" applyAlignment="1" applyProtection="1">
      <alignment vertical="center"/>
      <protection locked="0"/>
    </xf>
    <xf numFmtId="191" fontId="8" fillId="3" borderId="20" xfId="4" applyNumberFormat="1" applyFont="1" applyFill="1" applyBorder="1" applyAlignment="1" applyProtection="1">
      <alignment vertical="center"/>
      <protection locked="0"/>
    </xf>
    <xf numFmtId="191" fontId="8" fillId="3" borderId="21" xfId="4" applyNumberFormat="1" applyFont="1" applyFill="1" applyBorder="1" applyAlignment="1" applyProtection="1">
      <alignment vertical="center"/>
      <protection locked="0"/>
    </xf>
    <xf numFmtId="191" fontId="8" fillId="3" borderId="22" xfId="4" applyNumberFormat="1" applyFont="1" applyFill="1" applyBorder="1" applyAlignment="1" applyProtection="1">
      <alignment vertical="center"/>
      <protection locked="0"/>
    </xf>
    <xf numFmtId="38" fontId="9" fillId="3" borderId="0" xfId="2" applyFont="1" applyFill="1" applyBorder="1" applyAlignment="1"/>
    <xf numFmtId="38" fontId="9" fillId="3" borderId="0" xfId="2" applyFont="1" applyFill="1" applyBorder="1" applyAlignment="1">
      <alignment vertical="center"/>
    </xf>
    <xf numFmtId="229" fontId="9" fillId="3" borderId="22" xfId="1" applyNumberFormat="1" applyFont="1" applyFill="1" applyBorder="1" applyAlignment="1">
      <alignment horizontal="center" vertical="center"/>
    </xf>
    <xf numFmtId="229" fontId="8" fillId="3" borderId="0" xfId="1" applyNumberFormat="1" applyFont="1" applyFill="1" applyBorder="1" applyAlignment="1">
      <alignment horizontal="center" vertical="center"/>
    </xf>
    <xf numFmtId="229" fontId="9" fillId="3" borderId="0" xfId="1" applyNumberFormat="1" applyFont="1" applyFill="1" applyBorder="1" applyAlignment="1">
      <alignment horizontal="center" vertical="center"/>
    </xf>
    <xf numFmtId="191" fontId="8" fillId="3" borderId="0" xfId="4" applyNumberFormat="1" applyFont="1" applyFill="1" applyBorder="1" applyAlignment="1" applyProtection="1">
      <alignment vertical="center"/>
      <protection locked="0"/>
    </xf>
    <xf numFmtId="0" fontId="9" fillId="3" borderId="2" xfId="4" applyFont="1" applyFill="1" applyBorder="1" applyAlignment="1">
      <alignment horizontal="left" vertical="center" indent="1"/>
    </xf>
    <xf numFmtId="0" fontId="9" fillId="3" borderId="12" xfId="4" applyFont="1" applyFill="1" applyBorder="1" applyAlignment="1">
      <alignment horizontal="left" vertical="center" indent="1"/>
    </xf>
    <xf numFmtId="0" fontId="9" fillId="3" borderId="20" xfId="4" applyFont="1" applyFill="1" applyBorder="1" applyAlignment="1">
      <alignment horizontal="left" vertical="center" indent="1"/>
    </xf>
    <xf numFmtId="0" fontId="9" fillId="3" borderId="21" xfId="4" applyFont="1" applyFill="1" applyBorder="1" applyAlignment="1">
      <alignment horizontal="left" vertical="center" indent="1"/>
    </xf>
    <xf numFmtId="0" fontId="9" fillId="3" borderId="22" xfId="4" applyFont="1" applyFill="1" applyBorder="1" applyAlignment="1">
      <alignment horizontal="left" vertical="center" indent="1"/>
    </xf>
    <xf numFmtId="229" fontId="9" fillId="0" borderId="16" xfId="1" applyNumberFormat="1" applyFont="1" applyFill="1" applyBorder="1" applyAlignment="1">
      <alignment horizontal="left" vertical="center" indent="1"/>
    </xf>
    <xf numFmtId="38" fontId="21" fillId="3" borderId="0" xfId="1" applyFont="1" applyFill="1" applyBorder="1" applyAlignment="1"/>
  </cellXfs>
  <cellStyles count="5">
    <cellStyle name="桁区切り" xfId="1" builtinId="6"/>
    <cellStyle name="桁区切り 3" xfId="2"/>
    <cellStyle name="標準" xfId="0" builtinId="0"/>
    <cellStyle name="標準 2" xfId="3"/>
    <cellStyle name="標準_Book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pageSetUpPr autoPageBreaks="0"/>
  </sheetPr>
  <dimension ref="B1:J648"/>
  <sheetViews>
    <sheetView tabSelected="1" showOutlineSymbols="0" zoomScaleNormal="100" workbookViewId="0"/>
  </sheetViews>
  <sheetFormatPr defaultColWidth="8.83203125" defaultRowHeight="12.95" customHeight="1"/>
  <cols>
    <col min="1" max="1" width="1.83203125" style="3" customWidth="1"/>
    <col min="2" max="2" width="10.83203125" style="3" customWidth="1"/>
    <col min="3" max="3" width="34.83203125" style="4" customWidth="1"/>
    <col min="4" max="5" width="20.83203125" style="3" customWidth="1"/>
    <col min="6" max="6" width="1.83203125" style="7" customWidth="1"/>
    <col min="7" max="10" width="8.83203125" style="7" customWidth="1"/>
    <col min="11" max="16384" width="8.83203125" style="3"/>
  </cols>
  <sheetData>
    <row r="1" spans="2:10" ht="20.100000000000001" customHeight="1">
      <c r="B1" s="104" t="s">
        <v>70</v>
      </c>
      <c r="F1" s="3"/>
      <c r="G1" s="3"/>
      <c r="H1" s="3"/>
      <c r="I1" s="3"/>
      <c r="J1" s="3"/>
    </row>
    <row r="2" spans="2:10" ht="20.100000000000001" customHeight="1">
      <c r="B2" s="92" t="s">
        <v>60</v>
      </c>
      <c r="F2" s="3"/>
      <c r="G2" s="3"/>
      <c r="H2" s="3"/>
      <c r="I2" s="3"/>
      <c r="J2" s="3"/>
    </row>
    <row r="3" spans="2:10" ht="12.95" customHeight="1">
      <c r="B3" s="93"/>
      <c r="F3" s="3"/>
      <c r="G3" s="3"/>
      <c r="H3" s="3"/>
      <c r="I3" s="3"/>
      <c r="J3" s="3"/>
    </row>
    <row r="4" spans="2:10" ht="24.95" customHeight="1">
      <c r="B4" s="72" t="s">
        <v>62</v>
      </c>
      <c r="D4" s="5"/>
      <c r="F4" s="3"/>
      <c r="G4" s="3"/>
      <c r="H4" s="3"/>
      <c r="I4" s="3"/>
      <c r="J4" s="3"/>
    </row>
    <row r="5" spans="2:10" ht="27.95" customHeight="1">
      <c r="B5" s="1" t="s">
        <v>31</v>
      </c>
      <c r="C5" s="78" t="s">
        <v>32</v>
      </c>
      <c r="D5" s="79" t="s">
        <v>58</v>
      </c>
      <c r="F5" s="3"/>
      <c r="G5" s="3"/>
      <c r="H5" s="3"/>
      <c r="I5" s="3"/>
      <c r="J5" s="3"/>
    </row>
    <row r="6" spans="2:10" ht="15" customHeight="1">
      <c r="B6" s="81" t="str">
        <f>IF($C$6="","",INDEX($B$10:$C$48,MATCH($C$6,$C$10:$C$48,0),1))</f>
        <v/>
      </c>
      <c r="C6" s="103"/>
      <c r="D6" s="80"/>
      <c r="F6" s="3"/>
      <c r="G6" s="3"/>
      <c r="H6" s="3"/>
      <c r="I6" s="3"/>
      <c r="J6" s="3"/>
    </row>
    <row r="7" spans="2:10" ht="12.95" customHeight="1">
      <c r="B7" s="95"/>
      <c r="C7" s="96"/>
      <c r="D7" s="97"/>
      <c r="F7" s="3"/>
      <c r="G7" s="3"/>
      <c r="H7" s="3"/>
      <c r="I7" s="3"/>
      <c r="J7" s="3"/>
    </row>
    <row r="8" spans="2:10" ht="24.95" customHeight="1">
      <c r="B8" s="72" t="s">
        <v>59</v>
      </c>
      <c r="F8" s="3"/>
      <c r="G8" s="3"/>
      <c r="H8" s="3"/>
      <c r="I8" s="3"/>
      <c r="J8" s="3"/>
    </row>
    <row r="9" spans="2:10" ht="27.95" customHeight="1">
      <c r="B9" s="1" t="s">
        <v>31</v>
      </c>
      <c r="C9" s="2" t="s">
        <v>32</v>
      </c>
      <c r="D9" s="70" t="s">
        <v>61</v>
      </c>
      <c r="E9" s="73" t="s">
        <v>56</v>
      </c>
      <c r="F9" s="3"/>
      <c r="G9" s="3"/>
      <c r="H9" s="3"/>
      <c r="I9" s="3"/>
      <c r="J9" s="3"/>
    </row>
    <row r="10" spans="2:10" ht="15" customHeight="1">
      <c r="B10" s="74" t="s">
        <v>78</v>
      </c>
      <c r="C10" s="98" t="s">
        <v>50</v>
      </c>
      <c r="D10" s="87" t="str">
        <f>IF($D$6=0,"",計算!G6)</f>
        <v/>
      </c>
      <c r="E10" s="71" t="str">
        <f>IF($D$6=0,"",$D$49/$D$6)</f>
        <v/>
      </c>
      <c r="F10" s="3"/>
      <c r="G10" s="3"/>
      <c r="H10" s="3"/>
      <c r="I10" s="3"/>
      <c r="J10" s="3"/>
    </row>
    <row r="11" spans="2:10" ht="15" customHeight="1">
      <c r="B11" s="75" t="s">
        <v>79</v>
      </c>
      <c r="C11" s="99" t="s">
        <v>51</v>
      </c>
      <c r="D11" s="88" t="str">
        <f>IF($D$6=0,"",計算!G7)</f>
        <v/>
      </c>
      <c r="E11" s="69"/>
      <c r="F11" s="3"/>
      <c r="G11" s="3"/>
      <c r="H11" s="3"/>
      <c r="I11" s="3"/>
      <c r="J11" s="3"/>
    </row>
    <row r="12" spans="2:10" ht="15" customHeight="1">
      <c r="B12" s="75" t="s">
        <v>80</v>
      </c>
      <c r="C12" s="99" t="s">
        <v>52</v>
      </c>
      <c r="D12" s="88" t="str">
        <f>IF($D$6=0,"",計算!G8)</f>
        <v/>
      </c>
      <c r="E12" s="69"/>
      <c r="F12" s="3"/>
      <c r="G12" s="3"/>
      <c r="H12" s="3"/>
      <c r="I12" s="3"/>
      <c r="J12" s="3"/>
    </row>
    <row r="13" spans="2:10" ht="15" customHeight="1">
      <c r="B13" s="75" t="s">
        <v>81</v>
      </c>
      <c r="C13" s="99" t="s">
        <v>0</v>
      </c>
      <c r="D13" s="88" t="str">
        <f>IF($D$6=0,"",計算!G9)</f>
        <v/>
      </c>
      <c r="E13" s="69"/>
      <c r="F13" s="3"/>
      <c r="G13" s="3"/>
      <c r="H13" s="3"/>
      <c r="I13" s="3"/>
      <c r="J13" s="3"/>
    </row>
    <row r="14" spans="2:10" ht="15" customHeight="1">
      <c r="B14" s="75" t="s">
        <v>82</v>
      </c>
      <c r="C14" s="99" t="s">
        <v>34</v>
      </c>
      <c r="D14" s="88" t="str">
        <f>IF($D$6=0,"",計算!G10)</f>
        <v/>
      </c>
      <c r="E14" s="69"/>
      <c r="F14" s="3"/>
      <c r="G14" s="3"/>
      <c r="H14" s="3"/>
      <c r="I14" s="3"/>
      <c r="J14" s="3"/>
    </row>
    <row r="15" spans="2:10" ht="15" customHeight="1">
      <c r="B15" s="76" t="s">
        <v>83</v>
      </c>
      <c r="C15" s="100" t="s">
        <v>1</v>
      </c>
      <c r="D15" s="89" t="str">
        <f>IF($D$6=0,"",計算!G11)</f>
        <v/>
      </c>
      <c r="E15" s="69"/>
      <c r="F15" s="3"/>
      <c r="G15" s="3"/>
      <c r="H15" s="3"/>
      <c r="I15" s="3"/>
      <c r="J15" s="3"/>
    </row>
    <row r="16" spans="2:10" ht="15" customHeight="1">
      <c r="B16" s="75" t="s">
        <v>84</v>
      </c>
      <c r="C16" s="99" t="s">
        <v>2</v>
      </c>
      <c r="D16" s="88" t="str">
        <f>IF($D$6=0,"",計算!G12)</f>
        <v/>
      </c>
      <c r="E16" s="69"/>
      <c r="F16" s="3"/>
      <c r="G16" s="3"/>
      <c r="H16" s="3"/>
      <c r="I16" s="3"/>
      <c r="J16" s="3"/>
    </row>
    <row r="17" spans="2:10" ht="15" customHeight="1">
      <c r="B17" s="75" t="s">
        <v>85</v>
      </c>
      <c r="C17" s="99" t="s">
        <v>3</v>
      </c>
      <c r="D17" s="88" t="str">
        <f>IF($D$6=0,"",計算!G13)</f>
        <v/>
      </c>
      <c r="E17" s="69"/>
      <c r="F17" s="3"/>
      <c r="G17" s="3"/>
      <c r="H17" s="3"/>
      <c r="I17" s="3"/>
      <c r="J17" s="3"/>
    </row>
    <row r="18" spans="2:10" ht="15" customHeight="1">
      <c r="B18" s="75" t="s">
        <v>86</v>
      </c>
      <c r="C18" s="99" t="s">
        <v>4</v>
      </c>
      <c r="D18" s="88" t="str">
        <f>IF($D$6=0,"",計算!G14)</f>
        <v/>
      </c>
      <c r="E18" s="69"/>
      <c r="F18" s="3"/>
      <c r="G18" s="3"/>
      <c r="H18" s="3"/>
      <c r="I18" s="3"/>
      <c r="J18" s="3"/>
    </row>
    <row r="19" spans="2:10" ht="15" customHeight="1">
      <c r="B19" s="77" t="s">
        <v>87</v>
      </c>
      <c r="C19" s="101" t="s">
        <v>132</v>
      </c>
      <c r="D19" s="90" t="str">
        <f>IF($D$6=0,"",計算!G15)</f>
        <v/>
      </c>
      <c r="E19" s="69"/>
      <c r="F19" s="3"/>
      <c r="G19" s="3"/>
      <c r="H19" s="3"/>
      <c r="I19" s="3"/>
      <c r="J19" s="3"/>
    </row>
    <row r="20" spans="2:10" ht="15" customHeight="1">
      <c r="B20" s="75" t="s">
        <v>88</v>
      </c>
      <c r="C20" s="99" t="s">
        <v>5</v>
      </c>
      <c r="D20" s="88" t="str">
        <f>IF($D$6=0,"",計算!G16)</f>
        <v/>
      </c>
      <c r="E20" s="69"/>
      <c r="F20" s="3"/>
      <c r="G20" s="3"/>
      <c r="H20" s="3"/>
      <c r="I20" s="3"/>
      <c r="J20" s="3"/>
    </row>
    <row r="21" spans="2:10" ht="15" customHeight="1">
      <c r="B21" s="75" t="s">
        <v>89</v>
      </c>
      <c r="C21" s="99" t="s">
        <v>6</v>
      </c>
      <c r="D21" s="88" t="str">
        <f>IF($D$6=0,"",計算!G17)</f>
        <v/>
      </c>
      <c r="E21" s="69"/>
      <c r="F21" s="3"/>
      <c r="G21" s="3"/>
      <c r="H21" s="3"/>
      <c r="I21" s="3"/>
      <c r="J21" s="3"/>
    </row>
    <row r="22" spans="2:10" ht="15" customHeight="1">
      <c r="B22" s="75" t="s">
        <v>90</v>
      </c>
      <c r="C22" s="99" t="s">
        <v>7</v>
      </c>
      <c r="D22" s="88" t="str">
        <f>IF($D$6=0,"",計算!G18)</f>
        <v/>
      </c>
      <c r="E22" s="69"/>
      <c r="F22" s="3"/>
      <c r="G22" s="3"/>
      <c r="H22" s="3"/>
      <c r="I22" s="3"/>
      <c r="J22" s="3"/>
    </row>
    <row r="23" spans="2:10" ht="15" customHeight="1">
      <c r="B23" s="75" t="s">
        <v>91</v>
      </c>
      <c r="C23" s="99" t="s">
        <v>8</v>
      </c>
      <c r="D23" s="88" t="str">
        <f>IF($D$6=0,"",計算!G19)</f>
        <v/>
      </c>
      <c r="E23" s="69"/>
      <c r="F23" s="3"/>
      <c r="G23" s="3"/>
      <c r="H23" s="3"/>
      <c r="I23" s="3"/>
      <c r="J23" s="3"/>
    </row>
    <row r="24" spans="2:10" ht="15" customHeight="1">
      <c r="B24" s="75" t="s">
        <v>92</v>
      </c>
      <c r="C24" s="99" t="s">
        <v>35</v>
      </c>
      <c r="D24" s="88" t="str">
        <f>IF($D$6=0,"",計算!G20)</f>
        <v/>
      </c>
      <c r="E24" s="69"/>
      <c r="F24" s="3"/>
      <c r="G24" s="3"/>
      <c r="H24" s="3"/>
      <c r="I24" s="3"/>
      <c r="J24" s="3"/>
    </row>
    <row r="25" spans="2:10" ht="15" customHeight="1">
      <c r="B25" s="76" t="s">
        <v>93</v>
      </c>
      <c r="C25" s="100" t="s">
        <v>36</v>
      </c>
      <c r="D25" s="89" t="str">
        <f>IF($D$6=0,"",計算!G21)</f>
        <v/>
      </c>
      <c r="E25" s="69"/>
      <c r="F25" s="3"/>
      <c r="G25" s="3"/>
      <c r="H25" s="3"/>
      <c r="I25" s="3"/>
      <c r="J25" s="3"/>
    </row>
    <row r="26" spans="2:10" ht="15" customHeight="1">
      <c r="B26" s="75" t="s">
        <v>94</v>
      </c>
      <c r="C26" s="99" t="s">
        <v>37</v>
      </c>
      <c r="D26" s="88" t="str">
        <f>IF($D$6=0,"",計算!G22)</f>
        <v/>
      </c>
      <c r="E26" s="69"/>
      <c r="F26" s="3"/>
      <c r="G26" s="3"/>
      <c r="H26" s="3"/>
      <c r="I26" s="3"/>
      <c r="J26" s="3"/>
    </row>
    <row r="27" spans="2:10" ht="15" customHeight="1">
      <c r="B27" s="75" t="s">
        <v>95</v>
      </c>
      <c r="C27" s="99" t="s">
        <v>38</v>
      </c>
      <c r="D27" s="88" t="str">
        <f>IF($D$6=0,"",計算!G23)</f>
        <v/>
      </c>
      <c r="E27" s="69"/>
      <c r="F27" s="3"/>
      <c r="G27" s="3"/>
      <c r="H27" s="3"/>
      <c r="I27" s="3"/>
      <c r="J27" s="3"/>
    </row>
    <row r="28" spans="2:10" ht="15" customHeight="1">
      <c r="B28" s="75" t="s">
        <v>96</v>
      </c>
      <c r="C28" s="99" t="s">
        <v>39</v>
      </c>
      <c r="D28" s="88" t="str">
        <f>IF($D$6=0,"",計算!G24)</f>
        <v/>
      </c>
      <c r="E28" s="69"/>
      <c r="F28" s="3"/>
      <c r="G28" s="3"/>
      <c r="H28" s="3"/>
      <c r="I28" s="3"/>
      <c r="J28" s="3"/>
    </row>
    <row r="29" spans="2:10" ht="15" customHeight="1">
      <c r="B29" s="77" t="s">
        <v>97</v>
      </c>
      <c r="C29" s="101" t="s">
        <v>133</v>
      </c>
      <c r="D29" s="90" t="str">
        <f>IF($D$6=0,"",計算!G25)</f>
        <v/>
      </c>
      <c r="E29" s="69"/>
      <c r="F29" s="3"/>
      <c r="G29" s="3"/>
      <c r="H29" s="3"/>
      <c r="I29" s="3"/>
      <c r="J29" s="3"/>
    </row>
    <row r="30" spans="2:10" ht="15" customHeight="1">
      <c r="B30" s="75" t="s">
        <v>98</v>
      </c>
      <c r="C30" s="99" t="s">
        <v>40</v>
      </c>
      <c r="D30" s="88" t="str">
        <f>IF($D$6=0,"",計算!G26)</f>
        <v/>
      </c>
      <c r="E30" s="69"/>
      <c r="F30" s="3"/>
      <c r="G30" s="3"/>
      <c r="H30" s="3"/>
      <c r="I30" s="3"/>
      <c r="J30" s="3"/>
    </row>
    <row r="31" spans="2:10" ht="15" customHeight="1">
      <c r="B31" s="75" t="s">
        <v>99</v>
      </c>
      <c r="C31" s="99" t="s">
        <v>9</v>
      </c>
      <c r="D31" s="88" t="str">
        <f>IF($D$6=0,"",計算!G27)</f>
        <v/>
      </c>
      <c r="E31" s="69"/>
      <c r="F31" s="3"/>
      <c r="G31" s="3"/>
      <c r="H31" s="3"/>
      <c r="I31" s="3"/>
      <c r="J31" s="3"/>
    </row>
    <row r="32" spans="2:10" ht="15" customHeight="1">
      <c r="B32" s="75" t="s">
        <v>100</v>
      </c>
      <c r="C32" s="99" t="s">
        <v>10</v>
      </c>
      <c r="D32" s="88" t="str">
        <f>IF($D$6=0,"",計算!G28)</f>
        <v/>
      </c>
      <c r="E32" s="69"/>
      <c r="F32" s="3"/>
      <c r="G32" s="3"/>
      <c r="H32" s="3"/>
      <c r="I32" s="3"/>
      <c r="J32" s="3"/>
    </row>
    <row r="33" spans="2:10" ht="15" customHeight="1">
      <c r="B33" s="75" t="s">
        <v>101</v>
      </c>
      <c r="C33" s="99" t="s">
        <v>11</v>
      </c>
      <c r="D33" s="88" t="str">
        <f>IF($D$6=0,"",計算!G29)</f>
        <v/>
      </c>
      <c r="E33" s="69"/>
      <c r="F33" s="3"/>
      <c r="G33" s="3"/>
      <c r="H33" s="3"/>
      <c r="I33" s="3"/>
      <c r="J33" s="3"/>
    </row>
    <row r="34" spans="2:10" ht="15" customHeight="1">
      <c r="B34" s="75" t="s">
        <v>102</v>
      </c>
      <c r="C34" s="99" t="s">
        <v>41</v>
      </c>
      <c r="D34" s="88" t="str">
        <f>IF($D$6=0,"",計算!G30)</f>
        <v/>
      </c>
      <c r="E34" s="69"/>
      <c r="F34" s="3"/>
      <c r="G34" s="3"/>
      <c r="H34" s="3"/>
      <c r="I34" s="3"/>
      <c r="J34" s="3"/>
    </row>
    <row r="35" spans="2:10" ht="15" customHeight="1">
      <c r="B35" s="76" t="s">
        <v>103</v>
      </c>
      <c r="C35" s="100" t="s">
        <v>42</v>
      </c>
      <c r="D35" s="89" t="str">
        <f>IF($D$6=0,"",計算!G31)</f>
        <v/>
      </c>
      <c r="E35" s="69"/>
      <c r="F35" s="3"/>
      <c r="G35" s="3"/>
      <c r="H35" s="3"/>
      <c r="I35" s="3"/>
      <c r="J35" s="3"/>
    </row>
    <row r="36" spans="2:10" ht="15" customHeight="1">
      <c r="B36" s="75" t="s">
        <v>104</v>
      </c>
      <c r="C36" s="99" t="s">
        <v>12</v>
      </c>
      <c r="D36" s="88" t="str">
        <f>IF($D$6=0,"",計算!G32)</f>
        <v/>
      </c>
      <c r="E36" s="69"/>
      <c r="F36" s="3"/>
      <c r="G36" s="3"/>
      <c r="H36" s="3"/>
      <c r="I36" s="3"/>
      <c r="J36" s="3"/>
    </row>
    <row r="37" spans="2:10" ht="15" customHeight="1">
      <c r="B37" s="75" t="s">
        <v>105</v>
      </c>
      <c r="C37" s="99" t="s">
        <v>13</v>
      </c>
      <c r="D37" s="88" t="str">
        <f>IF($D$6=0,"",計算!G33)</f>
        <v/>
      </c>
      <c r="E37" s="69"/>
      <c r="F37" s="3"/>
      <c r="G37" s="3"/>
      <c r="H37" s="3"/>
      <c r="I37" s="3"/>
      <c r="J37" s="3"/>
    </row>
    <row r="38" spans="2:10" ht="15" customHeight="1">
      <c r="B38" s="75" t="s">
        <v>106</v>
      </c>
      <c r="C38" s="99" t="s">
        <v>14</v>
      </c>
      <c r="D38" s="88" t="str">
        <f>IF($D$6=0,"",計算!G34)</f>
        <v/>
      </c>
      <c r="E38" s="69"/>
      <c r="F38" s="3"/>
      <c r="G38" s="3"/>
      <c r="H38" s="3"/>
      <c r="I38" s="3"/>
      <c r="J38" s="3"/>
    </row>
    <row r="39" spans="2:10" ht="15" customHeight="1">
      <c r="B39" s="77" t="s">
        <v>107</v>
      </c>
      <c r="C39" s="101" t="s">
        <v>43</v>
      </c>
      <c r="D39" s="90" t="str">
        <f>IF($D$6=0,"",計算!G35)</f>
        <v/>
      </c>
      <c r="E39" s="69"/>
      <c r="F39" s="3"/>
      <c r="G39" s="3"/>
      <c r="H39" s="3"/>
      <c r="I39" s="3"/>
      <c r="J39" s="3"/>
    </row>
    <row r="40" spans="2:10" ht="15" customHeight="1">
      <c r="B40" s="76" t="s">
        <v>108</v>
      </c>
      <c r="C40" s="100" t="s">
        <v>44</v>
      </c>
      <c r="D40" s="89" t="str">
        <f>IF($D$6=0,"",計算!G36)</f>
        <v/>
      </c>
      <c r="E40" s="69"/>
      <c r="F40" s="3"/>
      <c r="G40" s="3"/>
      <c r="H40" s="3"/>
      <c r="I40" s="3"/>
      <c r="J40" s="3"/>
    </row>
    <row r="41" spans="2:10" ht="15" customHeight="1">
      <c r="B41" s="75" t="s">
        <v>109</v>
      </c>
      <c r="C41" s="99" t="s">
        <v>15</v>
      </c>
      <c r="D41" s="88" t="str">
        <f>IF($D$6=0,"",計算!G37)</f>
        <v/>
      </c>
      <c r="E41" s="69"/>
      <c r="F41" s="3"/>
      <c r="G41" s="3"/>
      <c r="H41" s="3"/>
      <c r="I41" s="3"/>
      <c r="J41" s="3"/>
    </row>
    <row r="42" spans="2:10" ht="15" customHeight="1">
      <c r="B42" s="75" t="s">
        <v>110</v>
      </c>
      <c r="C42" s="99" t="s">
        <v>16</v>
      </c>
      <c r="D42" s="88" t="str">
        <f>IF($D$6=0,"",計算!G38)</f>
        <v/>
      </c>
      <c r="E42" s="69"/>
      <c r="F42" s="3"/>
      <c r="G42" s="3"/>
      <c r="H42" s="3"/>
      <c r="I42" s="3"/>
      <c r="J42" s="3"/>
    </row>
    <row r="43" spans="2:10" ht="15" customHeight="1">
      <c r="B43" s="75" t="s">
        <v>111</v>
      </c>
      <c r="C43" s="99" t="s">
        <v>45</v>
      </c>
      <c r="D43" s="88" t="str">
        <f>IF($D$6=0,"",計算!G39)</f>
        <v/>
      </c>
      <c r="E43" s="69"/>
      <c r="F43" s="3"/>
      <c r="G43" s="3"/>
      <c r="H43" s="3"/>
      <c r="I43" s="3"/>
      <c r="J43" s="3"/>
    </row>
    <row r="44" spans="2:10" ht="15" customHeight="1">
      <c r="B44" s="77" t="s">
        <v>112</v>
      </c>
      <c r="C44" s="101" t="s">
        <v>134</v>
      </c>
      <c r="D44" s="90" t="str">
        <f>IF($D$6=0,"",計算!G40)</f>
        <v/>
      </c>
      <c r="E44" s="69"/>
      <c r="F44" s="3"/>
      <c r="G44" s="3"/>
      <c r="H44" s="3"/>
      <c r="I44" s="3"/>
      <c r="J44" s="3"/>
    </row>
    <row r="45" spans="2:10" ht="15" customHeight="1">
      <c r="B45" s="75" t="s">
        <v>113</v>
      </c>
      <c r="C45" s="99" t="s">
        <v>17</v>
      </c>
      <c r="D45" s="88" t="str">
        <f>IF($D$6=0,"",計算!G41)</f>
        <v/>
      </c>
      <c r="E45" s="69"/>
      <c r="F45" s="3"/>
      <c r="G45" s="3"/>
      <c r="H45" s="3"/>
      <c r="I45" s="3"/>
      <c r="J45" s="3"/>
    </row>
    <row r="46" spans="2:10" ht="15" customHeight="1">
      <c r="B46" s="75" t="s">
        <v>114</v>
      </c>
      <c r="C46" s="99" t="s">
        <v>18</v>
      </c>
      <c r="D46" s="88" t="str">
        <f>IF($D$6=0,"",計算!G42)</f>
        <v/>
      </c>
      <c r="E46" s="69"/>
      <c r="F46" s="3"/>
      <c r="G46" s="3"/>
      <c r="H46" s="3"/>
      <c r="I46" s="3"/>
      <c r="J46" s="3"/>
    </row>
    <row r="47" spans="2:10" ht="15" customHeight="1">
      <c r="B47" s="75" t="s">
        <v>115</v>
      </c>
      <c r="C47" s="99" t="s">
        <v>19</v>
      </c>
      <c r="D47" s="88" t="str">
        <f>IF($D$6=0,"",計算!G43)</f>
        <v/>
      </c>
      <c r="E47" s="69"/>
      <c r="F47" s="3"/>
      <c r="G47" s="3"/>
      <c r="H47" s="3"/>
      <c r="I47" s="3"/>
      <c r="J47" s="3"/>
    </row>
    <row r="48" spans="2:10" ht="15" customHeight="1" thickBot="1">
      <c r="B48" s="75" t="s">
        <v>116</v>
      </c>
      <c r="C48" s="99" t="s">
        <v>20</v>
      </c>
      <c r="D48" s="88" t="str">
        <f>IF($D$6=0,"",計算!G44)</f>
        <v/>
      </c>
      <c r="E48" s="69"/>
      <c r="F48" s="3"/>
      <c r="G48" s="3"/>
      <c r="H48" s="3"/>
      <c r="I48" s="3"/>
      <c r="J48" s="3"/>
    </row>
    <row r="49" spans="2:10" ht="20.100000000000001" customHeight="1" thickTop="1">
      <c r="B49" s="94"/>
      <c r="C49" s="102" t="s">
        <v>33</v>
      </c>
      <c r="D49" s="91" t="str">
        <f>IF($D$6=0,"",計算!G45)</f>
        <v/>
      </c>
      <c r="E49" s="69"/>
      <c r="F49" s="3"/>
      <c r="G49" s="3"/>
      <c r="H49" s="3"/>
      <c r="I49" s="3"/>
      <c r="J49" s="3"/>
    </row>
    <row r="50" spans="2:10" ht="12.95" customHeight="1">
      <c r="F50" s="3"/>
      <c r="G50" s="3"/>
      <c r="H50" s="3"/>
      <c r="I50" s="3"/>
      <c r="J50" s="3"/>
    </row>
    <row r="51" spans="2:10" ht="12.95" customHeight="1">
      <c r="F51" s="3"/>
      <c r="G51" s="3"/>
      <c r="H51" s="3"/>
      <c r="I51" s="3"/>
      <c r="J51" s="3"/>
    </row>
    <row r="52" spans="2:10" ht="12.95" customHeight="1">
      <c r="F52" s="3"/>
      <c r="G52" s="3"/>
      <c r="H52" s="3"/>
      <c r="I52" s="3"/>
      <c r="J52" s="3"/>
    </row>
    <row r="53" spans="2:10" ht="12.95" customHeight="1">
      <c r="F53" s="3"/>
      <c r="G53" s="3"/>
      <c r="H53" s="3"/>
      <c r="I53" s="3"/>
      <c r="J53" s="3"/>
    </row>
    <row r="54" spans="2:10" ht="12.95" customHeight="1">
      <c r="F54" s="3"/>
      <c r="G54" s="3"/>
      <c r="H54" s="3"/>
      <c r="I54" s="3"/>
      <c r="J54" s="3"/>
    </row>
    <row r="55" spans="2:10" ht="12.95" customHeight="1">
      <c r="F55" s="3"/>
      <c r="G55" s="3"/>
      <c r="H55" s="3"/>
      <c r="I55" s="3"/>
      <c r="J55" s="3"/>
    </row>
    <row r="56" spans="2:10" ht="12.95" customHeight="1">
      <c r="F56" s="3"/>
      <c r="G56" s="3"/>
      <c r="H56" s="3"/>
      <c r="I56" s="3"/>
      <c r="J56" s="3"/>
    </row>
    <row r="57" spans="2:10" ht="12.95" customHeight="1">
      <c r="F57" s="3"/>
      <c r="G57" s="3"/>
      <c r="H57" s="3"/>
      <c r="I57" s="3"/>
      <c r="J57" s="3"/>
    </row>
    <row r="58" spans="2:10" ht="12.95" customHeight="1">
      <c r="F58" s="3"/>
      <c r="G58" s="3"/>
      <c r="H58" s="3"/>
      <c r="I58" s="3"/>
      <c r="J58" s="3"/>
    </row>
    <row r="59" spans="2:10" ht="12.95" customHeight="1">
      <c r="F59" s="3"/>
      <c r="G59" s="3"/>
      <c r="H59" s="3"/>
      <c r="I59" s="3"/>
      <c r="J59" s="3"/>
    </row>
    <row r="60" spans="2:10" ht="12.95" customHeight="1">
      <c r="F60" s="3"/>
      <c r="G60" s="3"/>
      <c r="H60" s="3"/>
      <c r="I60" s="3"/>
      <c r="J60" s="3"/>
    </row>
    <row r="61" spans="2:10" ht="12.95" customHeight="1">
      <c r="F61" s="3"/>
      <c r="G61" s="3"/>
      <c r="H61" s="3"/>
      <c r="I61" s="3"/>
      <c r="J61" s="3"/>
    </row>
    <row r="62" spans="2:10" ht="12.95" customHeight="1">
      <c r="F62" s="3"/>
      <c r="G62" s="3"/>
      <c r="H62" s="3"/>
      <c r="I62" s="3"/>
      <c r="J62" s="3"/>
    </row>
    <row r="63" spans="2:10" ht="12.95" customHeight="1">
      <c r="F63" s="3"/>
      <c r="G63" s="3"/>
      <c r="H63" s="3"/>
      <c r="I63" s="3"/>
      <c r="J63" s="3"/>
    </row>
    <row r="64" spans="2:10" ht="12.95" customHeight="1">
      <c r="F64" s="3"/>
      <c r="G64" s="3"/>
      <c r="H64" s="3"/>
      <c r="I64" s="3"/>
      <c r="J64" s="3"/>
    </row>
    <row r="65" spans="6:10" ht="12.95" customHeight="1">
      <c r="F65" s="3"/>
      <c r="G65" s="3"/>
      <c r="H65" s="3"/>
      <c r="I65" s="3"/>
      <c r="J65" s="3"/>
    </row>
    <row r="66" spans="6:10" ht="12.95" customHeight="1">
      <c r="F66" s="3"/>
      <c r="G66" s="3"/>
      <c r="H66" s="3"/>
      <c r="I66" s="3"/>
      <c r="J66" s="3"/>
    </row>
    <row r="67" spans="6:10" ht="12.95" customHeight="1">
      <c r="F67" s="3"/>
      <c r="G67" s="3"/>
      <c r="H67" s="3"/>
      <c r="I67" s="3"/>
      <c r="J67" s="3"/>
    </row>
    <row r="68" spans="6:10" ht="12.95" customHeight="1">
      <c r="F68" s="3"/>
      <c r="G68" s="3"/>
      <c r="H68" s="3"/>
      <c r="I68" s="3"/>
      <c r="J68" s="3"/>
    </row>
    <row r="69" spans="6:10" ht="12.95" customHeight="1">
      <c r="F69" s="3"/>
      <c r="G69" s="3"/>
      <c r="H69" s="3"/>
      <c r="I69" s="3"/>
      <c r="J69" s="3"/>
    </row>
    <row r="70" spans="6:10" ht="12.95" customHeight="1">
      <c r="F70" s="3"/>
      <c r="G70" s="3"/>
      <c r="H70" s="3"/>
      <c r="I70" s="3"/>
      <c r="J70" s="3"/>
    </row>
    <row r="71" spans="6:10" ht="12.95" customHeight="1">
      <c r="F71" s="3"/>
      <c r="G71" s="3"/>
      <c r="H71" s="3"/>
      <c r="I71" s="3"/>
      <c r="J71" s="3"/>
    </row>
    <row r="72" spans="6:10" ht="12.95" customHeight="1">
      <c r="F72" s="3"/>
      <c r="G72" s="3"/>
      <c r="H72" s="3"/>
      <c r="I72" s="3"/>
      <c r="J72" s="3"/>
    </row>
    <row r="73" spans="6:10" ht="12.95" customHeight="1">
      <c r="F73" s="3"/>
      <c r="G73" s="3"/>
      <c r="H73" s="3"/>
      <c r="I73" s="3"/>
      <c r="J73" s="3"/>
    </row>
    <row r="74" spans="6:10" ht="12.95" customHeight="1">
      <c r="F74" s="3"/>
      <c r="G74" s="3"/>
      <c r="H74" s="3"/>
      <c r="I74" s="3"/>
      <c r="J74" s="3"/>
    </row>
    <row r="75" spans="6:10" ht="12.95" customHeight="1">
      <c r="F75" s="3"/>
      <c r="G75" s="3"/>
      <c r="H75" s="3"/>
      <c r="I75" s="3"/>
      <c r="J75" s="3"/>
    </row>
    <row r="76" spans="6:10" ht="12.95" customHeight="1">
      <c r="F76" s="3"/>
      <c r="G76" s="3"/>
      <c r="H76" s="3"/>
      <c r="I76" s="3"/>
      <c r="J76" s="3"/>
    </row>
    <row r="77" spans="6:10" ht="12.95" customHeight="1">
      <c r="F77" s="3"/>
      <c r="G77" s="3"/>
      <c r="H77" s="3"/>
      <c r="I77" s="3"/>
      <c r="J77" s="3"/>
    </row>
    <row r="78" spans="6:10" ht="12.95" customHeight="1">
      <c r="F78" s="3"/>
      <c r="G78" s="3"/>
      <c r="H78" s="3"/>
      <c r="I78" s="3"/>
      <c r="J78" s="3"/>
    </row>
    <row r="79" spans="6:10" ht="12.95" customHeight="1">
      <c r="F79" s="3"/>
      <c r="G79" s="3"/>
      <c r="H79" s="3"/>
      <c r="I79" s="3"/>
      <c r="J79" s="3"/>
    </row>
    <row r="80" spans="6:10" ht="12.95" customHeight="1">
      <c r="F80" s="3"/>
      <c r="G80" s="3"/>
      <c r="H80" s="3"/>
      <c r="I80" s="3"/>
      <c r="J80" s="3"/>
    </row>
    <row r="81" spans="6:10" ht="12.95" customHeight="1">
      <c r="F81" s="3"/>
      <c r="G81" s="3"/>
      <c r="H81" s="3"/>
      <c r="I81" s="3"/>
      <c r="J81" s="3"/>
    </row>
    <row r="82" spans="6:10" ht="12.95" customHeight="1">
      <c r="F82" s="3"/>
      <c r="G82" s="3"/>
      <c r="H82" s="3"/>
      <c r="I82" s="3"/>
      <c r="J82" s="3"/>
    </row>
    <row r="83" spans="6:10" ht="12.95" customHeight="1">
      <c r="F83" s="3"/>
      <c r="G83" s="3"/>
      <c r="H83" s="3"/>
      <c r="I83" s="3"/>
      <c r="J83" s="3"/>
    </row>
    <row r="84" spans="6:10" ht="12.95" customHeight="1">
      <c r="F84" s="3"/>
      <c r="G84" s="3"/>
      <c r="H84" s="3"/>
      <c r="I84" s="3"/>
      <c r="J84" s="3"/>
    </row>
    <row r="85" spans="6:10" ht="12.95" customHeight="1">
      <c r="F85" s="3"/>
      <c r="G85" s="3"/>
      <c r="H85" s="3"/>
      <c r="I85" s="3"/>
      <c r="J85" s="3"/>
    </row>
    <row r="86" spans="6:10" ht="12.95" customHeight="1">
      <c r="F86" s="3"/>
      <c r="G86" s="3"/>
      <c r="H86" s="3"/>
      <c r="I86" s="3"/>
      <c r="J86" s="3"/>
    </row>
    <row r="87" spans="6:10" ht="12.95" customHeight="1">
      <c r="F87" s="3"/>
      <c r="G87" s="3"/>
      <c r="H87" s="3"/>
      <c r="I87" s="3"/>
      <c r="J87" s="3"/>
    </row>
    <row r="88" spans="6:10" ht="12.95" customHeight="1">
      <c r="F88" s="3"/>
      <c r="G88" s="3"/>
      <c r="H88" s="3"/>
      <c r="I88" s="3"/>
      <c r="J88" s="3"/>
    </row>
    <row r="89" spans="6:10" ht="12.95" customHeight="1">
      <c r="F89" s="3"/>
      <c r="G89" s="3"/>
      <c r="H89" s="3"/>
      <c r="I89" s="3"/>
      <c r="J89" s="3"/>
    </row>
    <row r="90" spans="6:10" ht="12.95" customHeight="1">
      <c r="F90" s="3"/>
      <c r="G90" s="3"/>
      <c r="H90" s="3"/>
      <c r="I90" s="3"/>
      <c r="J90" s="3"/>
    </row>
    <row r="91" spans="6:10" ht="12.95" customHeight="1">
      <c r="F91" s="3"/>
      <c r="G91" s="3"/>
      <c r="H91" s="3"/>
      <c r="I91" s="3"/>
      <c r="J91" s="3"/>
    </row>
    <row r="92" spans="6:10" ht="12.95" customHeight="1">
      <c r="F92" s="3"/>
      <c r="G92" s="3"/>
      <c r="H92" s="3"/>
      <c r="I92" s="3"/>
      <c r="J92" s="3"/>
    </row>
    <row r="93" spans="6:10" ht="12.95" customHeight="1">
      <c r="F93" s="3"/>
      <c r="G93" s="3"/>
      <c r="H93" s="3"/>
      <c r="I93" s="3"/>
      <c r="J93" s="3"/>
    </row>
    <row r="94" spans="6:10" ht="12.95" customHeight="1">
      <c r="F94" s="3"/>
      <c r="G94" s="3"/>
      <c r="H94" s="3"/>
      <c r="I94" s="3"/>
      <c r="J94" s="3"/>
    </row>
    <row r="95" spans="6:10" ht="12.95" customHeight="1">
      <c r="F95" s="3"/>
      <c r="G95" s="3"/>
      <c r="H95" s="3"/>
      <c r="I95" s="3"/>
      <c r="J95" s="3"/>
    </row>
    <row r="96" spans="6:10" ht="12.95" customHeight="1">
      <c r="F96" s="3"/>
      <c r="G96" s="3"/>
      <c r="H96" s="3"/>
      <c r="I96" s="3"/>
      <c r="J96" s="3"/>
    </row>
    <row r="97" spans="6:10" ht="12.95" customHeight="1">
      <c r="F97" s="3"/>
      <c r="G97" s="3"/>
      <c r="H97" s="3"/>
      <c r="I97" s="3"/>
      <c r="J97" s="3"/>
    </row>
    <row r="98" spans="6:10" ht="12.95" customHeight="1">
      <c r="F98" s="3"/>
      <c r="G98" s="3"/>
      <c r="H98" s="3"/>
      <c r="I98" s="3"/>
      <c r="J98" s="3"/>
    </row>
    <row r="99" spans="6:10" ht="12.95" customHeight="1">
      <c r="F99" s="3"/>
      <c r="G99" s="3"/>
      <c r="H99" s="3"/>
      <c r="I99" s="3"/>
      <c r="J99" s="3"/>
    </row>
    <row r="100" spans="6:10" ht="12.95" customHeight="1">
      <c r="F100" s="3"/>
      <c r="G100" s="3"/>
      <c r="H100" s="3"/>
      <c r="I100" s="3"/>
      <c r="J100" s="3"/>
    </row>
    <row r="101" spans="6:10" ht="12.95" customHeight="1">
      <c r="F101" s="3"/>
      <c r="G101" s="3"/>
      <c r="H101" s="3"/>
      <c r="I101" s="3"/>
      <c r="J101" s="3"/>
    </row>
    <row r="102" spans="6:10" ht="12.95" customHeight="1">
      <c r="F102" s="3"/>
      <c r="G102" s="3"/>
      <c r="H102" s="3"/>
      <c r="I102" s="3"/>
      <c r="J102" s="3"/>
    </row>
    <row r="103" spans="6:10" ht="12.95" customHeight="1">
      <c r="F103" s="3"/>
      <c r="G103" s="3"/>
      <c r="H103" s="3"/>
      <c r="I103" s="3"/>
      <c r="J103" s="3"/>
    </row>
    <row r="104" spans="6:10" ht="12.95" customHeight="1">
      <c r="F104" s="3"/>
      <c r="G104" s="3"/>
      <c r="H104" s="3"/>
      <c r="I104" s="3"/>
      <c r="J104" s="3"/>
    </row>
    <row r="105" spans="6:10" ht="12.95" customHeight="1">
      <c r="F105" s="3"/>
      <c r="G105" s="3"/>
      <c r="H105" s="3"/>
      <c r="I105" s="3"/>
      <c r="J105" s="3"/>
    </row>
    <row r="106" spans="6:10" ht="12.95" customHeight="1">
      <c r="F106" s="3"/>
      <c r="G106" s="3"/>
      <c r="H106" s="3"/>
      <c r="I106" s="3"/>
      <c r="J106" s="3"/>
    </row>
    <row r="107" spans="6:10" ht="12.95" customHeight="1">
      <c r="F107" s="3"/>
      <c r="G107" s="3"/>
      <c r="H107" s="3"/>
      <c r="I107" s="3"/>
      <c r="J107" s="3"/>
    </row>
    <row r="108" spans="6:10" ht="12.95" customHeight="1">
      <c r="F108" s="3"/>
      <c r="G108" s="3"/>
      <c r="H108" s="3"/>
      <c r="I108" s="3"/>
      <c r="J108" s="3"/>
    </row>
    <row r="109" spans="6:10" ht="12.95" customHeight="1">
      <c r="F109" s="3"/>
      <c r="G109" s="3"/>
      <c r="H109" s="3"/>
      <c r="I109" s="3"/>
      <c r="J109" s="3"/>
    </row>
    <row r="110" spans="6:10" ht="12.95" customHeight="1">
      <c r="F110" s="3"/>
      <c r="G110" s="3"/>
      <c r="H110" s="3"/>
      <c r="I110" s="3"/>
      <c r="J110" s="3"/>
    </row>
    <row r="111" spans="6:10" ht="12.95" customHeight="1">
      <c r="F111" s="3"/>
      <c r="G111" s="3"/>
      <c r="H111" s="3"/>
      <c r="I111" s="3"/>
      <c r="J111" s="3"/>
    </row>
    <row r="112" spans="6:10" ht="12.95" customHeight="1">
      <c r="F112" s="3"/>
      <c r="G112" s="3"/>
      <c r="H112" s="3"/>
      <c r="I112" s="3"/>
      <c r="J112" s="3"/>
    </row>
    <row r="113" spans="6:10" ht="12.95" customHeight="1">
      <c r="F113" s="3"/>
      <c r="G113" s="3"/>
      <c r="H113" s="3"/>
      <c r="I113" s="3"/>
      <c r="J113" s="3"/>
    </row>
    <row r="114" spans="6:10" ht="12.95" customHeight="1">
      <c r="F114" s="3"/>
      <c r="G114" s="3"/>
      <c r="H114" s="3"/>
      <c r="I114" s="3"/>
      <c r="J114" s="3"/>
    </row>
    <row r="115" spans="6:10" ht="12.95" customHeight="1">
      <c r="F115" s="3"/>
      <c r="G115" s="3"/>
      <c r="H115" s="3"/>
      <c r="I115" s="3"/>
      <c r="J115" s="3"/>
    </row>
    <row r="116" spans="6:10" ht="12.95" customHeight="1">
      <c r="F116" s="3"/>
      <c r="G116" s="3"/>
      <c r="H116" s="3"/>
      <c r="I116" s="3"/>
      <c r="J116" s="3"/>
    </row>
    <row r="117" spans="6:10" ht="12.95" customHeight="1">
      <c r="F117" s="3"/>
      <c r="G117" s="3"/>
      <c r="H117" s="3"/>
      <c r="I117" s="3"/>
      <c r="J117" s="3"/>
    </row>
    <row r="118" spans="6:10" ht="12.95" customHeight="1">
      <c r="F118" s="3"/>
      <c r="G118" s="3"/>
      <c r="H118" s="3"/>
      <c r="I118" s="3"/>
      <c r="J118" s="3"/>
    </row>
    <row r="119" spans="6:10" ht="12.95" customHeight="1">
      <c r="F119" s="3"/>
      <c r="G119" s="3"/>
      <c r="H119" s="3"/>
      <c r="I119" s="3"/>
      <c r="J119" s="3"/>
    </row>
    <row r="120" spans="6:10" ht="12.95" customHeight="1">
      <c r="F120" s="3"/>
      <c r="G120" s="3"/>
      <c r="H120" s="3"/>
      <c r="I120" s="3"/>
      <c r="J120" s="3"/>
    </row>
    <row r="121" spans="6:10" ht="12.95" customHeight="1">
      <c r="F121" s="3"/>
      <c r="G121" s="3"/>
      <c r="H121" s="3"/>
      <c r="I121" s="3"/>
      <c r="J121" s="3"/>
    </row>
    <row r="122" spans="6:10" ht="12.95" customHeight="1">
      <c r="F122" s="3"/>
      <c r="G122" s="3"/>
      <c r="H122" s="3"/>
      <c r="I122" s="3"/>
      <c r="J122" s="3"/>
    </row>
    <row r="123" spans="6:10" ht="12.95" customHeight="1">
      <c r="F123" s="3"/>
      <c r="G123" s="3"/>
      <c r="H123" s="3"/>
      <c r="I123" s="3"/>
      <c r="J123" s="3"/>
    </row>
    <row r="124" spans="6:10" ht="12.95" customHeight="1">
      <c r="F124" s="3"/>
      <c r="G124" s="3"/>
      <c r="H124" s="3"/>
      <c r="I124" s="3"/>
      <c r="J124" s="3"/>
    </row>
    <row r="125" spans="6:10" ht="12.95" customHeight="1">
      <c r="F125" s="3"/>
      <c r="G125" s="3"/>
      <c r="H125" s="3"/>
      <c r="I125" s="3"/>
      <c r="J125" s="3"/>
    </row>
    <row r="126" spans="6:10" ht="12.95" customHeight="1">
      <c r="F126" s="3"/>
      <c r="G126" s="3"/>
      <c r="H126" s="3"/>
      <c r="I126" s="3"/>
      <c r="J126" s="3"/>
    </row>
    <row r="127" spans="6:10" ht="12.95" customHeight="1">
      <c r="F127" s="3"/>
      <c r="G127" s="3"/>
      <c r="H127" s="3"/>
      <c r="I127" s="3"/>
      <c r="J127" s="3"/>
    </row>
    <row r="128" spans="6:10" ht="12.95" customHeight="1">
      <c r="F128" s="3"/>
      <c r="G128" s="3"/>
      <c r="H128" s="3"/>
      <c r="I128" s="3"/>
      <c r="J128" s="3"/>
    </row>
    <row r="129" spans="6:10" ht="12.95" customHeight="1">
      <c r="F129" s="3"/>
      <c r="G129" s="3"/>
      <c r="H129" s="3"/>
      <c r="I129" s="3"/>
      <c r="J129" s="3"/>
    </row>
    <row r="130" spans="6:10" ht="12.95" customHeight="1">
      <c r="F130" s="3"/>
      <c r="G130" s="3"/>
      <c r="H130" s="3"/>
      <c r="I130" s="3"/>
      <c r="J130" s="3"/>
    </row>
    <row r="131" spans="6:10" ht="12.95" customHeight="1">
      <c r="F131" s="3"/>
      <c r="G131" s="3"/>
      <c r="H131" s="3"/>
      <c r="I131" s="3"/>
      <c r="J131" s="3"/>
    </row>
    <row r="132" spans="6:10" ht="12.95" customHeight="1">
      <c r="F132" s="3"/>
      <c r="G132" s="3"/>
      <c r="H132" s="3"/>
      <c r="I132" s="3"/>
      <c r="J132" s="3"/>
    </row>
    <row r="133" spans="6:10" ht="12.95" customHeight="1">
      <c r="F133" s="3"/>
      <c r="G133" s="3"/>
      <c r="H133" s="3"/>
      <c r="I133" s="3"/>
      <c r="J133" s="3"/>
    </row>
    <row r="134" spans="6:10" ht="12.95" customHeight="1">
      <c r="F134" s="3"/>
      <c r="G134" s="3"/>
      <c r="H134" s="3"/>
      <c r="I134" s="3"/>
      <c r="J134" s="3"/>
    </row>
    <row r="135" spans="6:10" ht="12.95" customHeight="1">
      <c r="F135" s="3"/>
      <c r="G135" s="3"/>
      <c r="H135" s="3"/>
      <c r="I135" s="3"/>
      <c r="J135" s="3"/>
    </row>
    <row r="136" spans="6:10" ht="12.95" customHeight="1">
      <c r="F136" s="3"/>
      <c r="G136" s="3"/>
      <c r="H136" s="3"/>
      <c r="I136" s="3"/>
      <c r="J136" s="3"/>
    </row>
    <row r="137" spans="6:10" ht="12.95" customHeight="1">
      <c r="F137" s="3"/>
      <c r="G137" s="3"/>
      <c r="H137" s="3"/>
      <c r="I137" s="3"/>
      <c r="J137" s="3"/>
    </row>
    <row r="138" spans="6:10" ht="12.95" customHeight="1">
      <c r="F138" s="3"/>
      <c r="G138" s="3"/>
      <c r="H138" s="3"/>
      <c r="I138" s="3"/>
      <c r="J138" s="3"/>
    </row>
    <row r="139" spans="6:10" ht="12.95" customHeight="1">
      <c r="F139" s="3"/>
      <c r="G139" s="3"/>
      <c r="H139" s="3"/>
      <c r="I139" s="3"/>
      <c r="J139" s="3"/>
    </row>
    <row r="140" spans="6:10" ht="12.95" customHeight="1">
      <c r="F140" s="3"/>
      <c r="G140" s="3"/>
      <c r="H140" s="3"/>
      <c r="I140" s="3"/>
      <c r="J140" s="3"/>
    </row>
    <row r="141" spans="6:10" ht="12.95" customHeight="1">
      <c r="F141" s="3"/>
      <c r="G141" s="3"/>
      <c r="H141" s="3"/>
      <c r="I141" s="3"/>
      <c r="J141" s="3"/>
    </row>
    <row r="142" spans="6:10" ht="12.95" customHeight="1">
      <c r="F142" s="3"/>
      <c r="G142" s="3"/>
      <c r="H142" s="3"/>
      <c r="I142" s="3"/>
      <c r="J142" s="3"/>
    </row>
    <row r="143" spans="6:10" ht="12.95" customHeight="1">
      <c r="F143" s="3"/>
      <c r="G143" s="3"/>
      <c r="H143" s="3"/>
      <c r="I143" s="3"/>
      <c r="J143" s="3"/>
    </row>
    <row r="144" spans="6:10" ht="12.95" customHeight="1">
      <c r="F144" s="3"/>
      <c r="G144" s="3"/>
      <c r="H144" s="3"/>
      <c r="I144" s="3"/>
      <c r="J144" s="3"/>
    </row>
    <row r="145" spans="6:10" ht="12.95" customHeight="1">
      <c r="F145" s="3"/>
      <c r="G145" s="3"/>
      <c r="H145" s="3"/>
      <c r="I145" s="3"/>
      <c r="J145" s="3"/>
    </row>
    <row r="146" spans="6:10" ht="12.95" customHeight="1">
      <c r="F146" s="3"/>
      <c r="G146" s="3"/>
      <c r="H146" s="3"/>
      <c r="I146" s="3"/>
      <c r="J146" s="3"/>
    </row>
    <row r="147" spans="6:10" ht="12.95" customHeight="1">
      <c r="F147" s="3"/>
      <c r="G147" s="3"/>
      <c r="H147" s="3"/>
      <c r="I147" s="3"/>
      <c r="J147" s="3"/>
    </row>
    <row r="148" spans="6:10" ht="12.95" customHeight="1">
      <c r="F148" s="3"/>
      <c r="G148" s="3"/>
      <c r="H148" s="3"/>
      <c r="I148" s="3"/>
      <c r="J148" s="3"/>
    </row>
    <row r="149" spans="6:10" ht="12.95" customHeight="1">
      <c r="F149" s="3"/>
      <c r="G149" s="3"/>
      <c r="H149" s="3"/>
      <c r="I149" s="3"/>
      <c r="J149" s="3"/>
    </row>
    <row r="150" spans="6:10" ht="12.95" customHeight="1">
      <c r="F150" s="3"/>
      <c r="G150" s="3"/>
      <c r="H150" s="3"/>
      <c r="I150" s="3"/>
      <c r="J150" s="3"/>
    </row>
    <row r="151" spans="6:10" ht="12.95" customHeight="1">
      <c r="F151" s="3"/>
      <c r="G151" s="3"/>
      <c r="H151" s="3"/>
      <c r="I151" s="3"/>
      <c r="J151" s="3"/>
    </row>
    <row r="152" spans="6:10" ht="12.95" customHeight="1">
      <c r="F152" s="3"/>
      <c r="G152" s="3"/>
      <c r="H152" s="3"/>
      <c r="I152" s="3"/>
      <c r="J152" s="3"/>
    </row>
    <row r="153" spans="6:10" ht="12.95" customHeight="1">
      <c r="F153" s="3"/>
      <c r="G153" s="3"/>
      <c r="H153" s="3"/>
      <c r="I153" s="3"/>
      <c r="J153" s="3"/>
    </row>
    <row r="154" spans="6:10" ht="12.95" customHeight="1">
      <c r="F154" s="3"/>
      <c r="G154" s="3"/>
      <c r="H154" s="3"/>
      <c r="I154" s="3"/>
      <c r="J154" s="3"/>
    </row>
    <row r="155" spans="6:10" ht="12.95" customHeight="1">
      <c r="F155" s="3"/>
      <c r="G155" s="3"/>
      <c r="H155" s="3"/>
      <c r="I155" s="3"/>
      <c r="J155" s="3"/>
    </row>
    <row r="156" spans="6:10" ht="12.95" customHeight="1">
      <c r="F156" s="3"/>
      <c r="G156" s="3"/>
      <c r="H156" s="3"/>
      <c r="I156" s="3"/>
      <c r="J156" s="3"/>
    </row>
    <row r="157" spans="6:10" ht="12.95" customHeight="1">
      <c r="F157" s="3"/>
      <c r="G157" s="3"/>
      <c r="H157" s="3"/>
      <c r="I157" s="3"/>
      <c r="J157" s="3"/>
    </row>
    <row r="158" spans="6:10" ht="12.95" customHeight="1">
      <c r="F158" s="3"/>
      <c r="G158" s="3"/>
      <c r="H158" s="3"/>
      <c r="I158" s="3"/>
      <c r="J158" s="3"/>
    </row>
    <row r="159" spans="6:10" ht="12.95" customHeight="1">
      <c r="F159" s="3"/>
      <c r="G159" s="3"/>
      <c r="H159" s="3"/>
      <c r="I159" s="3"/>
      <c r="J159" s="3"/>
    </row>
    <row r="160" spans="6:10" ht="12.95" customHeight="1">
      <c r="F160" s="3"/>
      <c r="G160" s="3"/>
      <c r="H160" s="3"/>
      <c r="I160" s="3"/>
      <c r="J160" s="3"/>
    </row>
    <row r="161" spans="6:10" ht="12.95" customHeight="1">
      <c r="F161" s="3"/>
      <c r="G161" s="3"/>
      <c r="H161" s="3"/>
      <c r="I161" s="3"/>
      <c r="J161" s="3"/>
    </row>
    <row r="162" spans="6:10" ht="12.95" customHeight="1">
      <c r="F162" s="3"/>
      <c r="G162" s="3"/>
      <c r="H162" s="3"/>
      <c r="I162" s="3"/>
      <c r="J162" s="3"/>
    </row>
    <row r="163" spans="6:10" ht="12.95" customHeight="1">
      <c r="F163" s="3"/>
      <c r="G163" s="3"/>
      <c r="H163" s="3"/>
      <c r="I163" s="3"/>
      <c r="J163" s="3"/>
    </row>
    <row r="164" spans="6:10" ht="12.95" customHeight="1">
      <c r="F164" s="3"/>
      <c r="G164" s="3"/>
      <c r="H164" s="3"/>
      <c r="I164" s="3"/>
      <c r="J164" s="3"/>
    </row>
    <row r="165" spans="6:10" ht="12.95" customHeight="1">
      <c r="F165" s="3"/>
      <c r="G165" s="3"/>
      <c r="H165" s="3"/>
      <c r="I165" s="3"/>
      <c r="J165" s="3"/>
    </row>
    <row r="166" spans="6:10" ht="12.95" customHeight="1">
      <c r="F166" s="3"/>
      <c r="G166" s="3"/>
      <c r="H166" s="3"/>
      <c r="I166" s="3"/>
      <c r="J166" s="3"/>
    </row>
    <row r="167" spans="6:10" ht="12.95" customHeight="1">
      <c r="F167" s="3"/>
      <c r="G167" s="3"/>
      <c r="H167" s="3"/>
      <c r="I167" s="3"/>
      <c r="J167" s="3"/>
    </row>
    <row r="168" spans="6:10" ht="12.95" customHeight="1">
      <c r="F168" s="3"/>
      <c r="G168" s="3"/>
      <c r="H168" s="3"/>
      <c r="I168" s="3"/>
      <c r="J168" s="3"/>
    </row>
    <row r="169" spans="6:10" ht="12.95" customHeight="1">
      <c r="F169" s="3"/>
      <c r="G169" s="3"/>
      <c r="H169" s="3"/>
      <c r="I169" s="3"/>
      <c r="J169" s="3"/>
    </row>
    <row r="170" spans="6:10" ht="12.95" customHeight="1">
      <c r="F170" s="3"/>
      <c r="G170" s="3"/>
      <c r="H170" s="3"/>
      <c r="I170" s="3"/>
      <c r="J170" s="3"/>
    </row>
    <row r="171" spans="6:10" ht="12.95" customHeight="1">
      <c r="F171" s="3"/>
      <c r="G171" s="3"/>
      <c r="H171" s="3"/>
      <c r="I171" s="3"/>
      <c r="J171" s="3"/>
    </row>
    <row r="172" spans="6:10" ht="12.95" customHeight="1">
      <c r="F172" s="3"/>
      <c r="G172" s="3"/>
      <c r="H172" s="3"/>
      <c r="I172" s="3"/>
      <c r="J172" s="3"/>
    </row>
    <row r="173" spans="6:10" ht="12.95" customHeight="1">
      <c r="F173" s="3"/>
      <c r="G173" s="3"/>
      <c r="H173" s="3"/>
      <c r="I173" s="3"/>
      <c r="J173" s="3"/>
    </row>
    <row r="174" spans="6:10" ht="12.95" customHeight="1">
      <c r="F174" s="3"/>
      <c r="G174" s="3"/>
      <c r="H174" s="3"/>
      <c r="I174" s="3"/>
      <c r="J174" s="3"/>
    </row>
    <row r="175" spans="6:10" ht="12.95" customHeight="1">
      <c r="F175" s="3"/>
      <c r="G175" s="3"/>
      <c r="H175" s="3"/>
      <c r="I175" s="3"/>
      <c r="J175" s="3"/>
    </row>
    <row r="176" spans="6:10" ht="12.95" customHeight="1">
      <c r="F176" s="3"/>
      <c r="G176" s="3"/>
      <c r="H176" s="3"/>
      <c r="I176" s="3"/>
      <c r="J176" s="3"/>
    </row>
    <row r="177" spans="6:10" ht="12.95" customHeight="1">
      <c r="F177" s="3"/>
      <c r="G177" s="3"/>
      <c r="H177" s="3"/>
      <c r="I177" s="3"/>
      <c r="J177" s="3"/>
    </row>
    <row r="178" spans="6:10" ht="12.95" customHeight="1">
      <c r="F178" s="3"/>
      <c r="G178" s="3"/>
      <c r="H178" s="3"/>
      <c r="I178" s="3"/>
      <c r="J178" s="3"/>
    </row>
    <row r="179" spans="6:10" ht="12.95" customHeight="1">
      <c r="F179" s="3"/>
      <c r="G179" s="3"/>
      <c r="H179" s="3"/>
      <c r="I179" s="3"/>
      <c r="J179" s="3"/>
    </row>
    <row r="180" spans="6:10" ht="12.95" customHeight="1">
      <c r="F180" s="3"/>
      <c r="G180" s="3"/>
      <c r="H180" s="3"/>
      <c r="I180" s="3"/>
      <c r="J180" s="3"/>
    </row>
    <row r="181" spans="6:10" ht="12.95" customHeight="1">
      <c r="F181" s="3"/>
      <c r="G181" s="3"/>
      <c r="H181" s="3"/>
      <c r="I181" s="3"/>
      <c r="J181" s="3"/>
    </row>
    <row r="182" spans="6:10" ht="12.95" customHeight="1">
      <c r="F182" s="3"/>
      <c r="G182" s="3"/>
      <c r="H182" s="3"/>
      <c r="I182" s="3"/>
      <c r="J182" s="3"/>
    </row>
    <row r="183" spans="6:10" ht="12.95" customHeight="1">
      <c r="F183" s="3"/>
      <c r="G183" s="3"/>
      <c r="H183" s="3"/>
      <c r="I183" s="3"/>
      <c r="J183" s="3"/>
    </row>
    <row r="184" spans="6:10" ht="12.95" customHeight="1">
      <c r="F184" s="3"/>
      <c r="G184" s="3"/>
      <c r="H184" s="3"/>
      <c r="I184" s="3"/>
      <c r="J184" s="3"/>
    </row>
    <row r="185" spans="6:10" ht="12.95" customHeight="1">
      <c r="F185" s="3"/>
      <c r="G185" s="3"/>
      <c r="H185" s="3"/>
      <c r="I185" s="3"/>
      <c r="J185" s="3"/>
    </row>
    <row r="186" spans="6:10" ht="12.95" customHeight="1">
      <c r="F186" s="3"/>
      <c r="G186" s="3"/>
      <c r="H186" s="3"/>
      <c r="I186" s="3"/>
      <c r="J186" s="3"/>
    </row>
    <row r="187" spans="6:10" ht="12.95" customHeight="1">
      <c r="F187" s="3"/>
      <c r="G187" s="3"/>
      <c r="H187" s="3"/>
      <c r="I187" s="3"/>
      <c r="J187" s="3"/>
    </row>
    <row r="188" spans="6:10" ht="12.95" customHeight="1">
      <c r="F188" s="3"/>
      <c r="G188" s="3"/>
      <c r="H188" s="3"/>
      <c r="I188" s="3"/>
      <c r="J188" s="3"/>
    </row>
    <row r="189" spans="6:10" ht="12.95" customHeight="1">
      <c r="F189" s="3"/>
      <c r="G189" s="3"/>
      <c r="H189" s="3"/>
      <c r="I189" s="3"/>
      <c r="J189" s="3"/>
    </row>
    <row r="190" spans="6:10" ht="12.95" customHeight="1">
      <c r="F190" s="3"/>
      <c r="G190" s="3"/>
      <c r="H190" s="3"/>
      <c r="I190" s="3"/>
      <c r="J190" s="3"/>
    </row>
    <row r="191" spans="6:10" ht="12.95" customHeight="1">
      <c r="F191" s="3"/>
      <c r="G191" s="3"/>
      <c r="H191" s="3"/>
      <c r="I191" s="3"/>
      <c r="J191" s="3"/>
    </row>
    <row r="192" spans="6:10" ht="12.95" customHeight="1">
      <c r="F192" s="3"/>
      <c r="G192" s="3"/>
      <c r="H192" s="3"/>
      <c r="I192" s="3"/>
      <c r="J192" s="3"/>
    </row>
    <row r="193" spans="6:10" ht="12.95" customHeight="1">
      <c r="F193" s="3"/>
      <c r="G193" s="3"/>
      <c r="H193" s="3"/>
      <c r="I193" s="3"/>
      <c r="J193" s="3"/>
    </row>
    <row r="194" spans="6:10" ht="12.95" customHeight="1">
      <c r="F194" s="3"/>
      <c r="G194" s="3"/>
      <c r="H194" s="3"/>
      <c r="I194" s="3"/>
      <c r="J194" s="3"/>
    </row>
    <row r="195" spans="6:10" ht="12.95" customHeight="1">
      <c r="F195" s="3"/>
      <c r="G195" s="3"/>
      <c r="H195" s="3"/>
      <c r="I195" s="3"/>
      <c r="J195" s="3"/>
    </row>
    <row r="196" spans="6:10" ht="12.95" customHeight="1">
      <c r="F196" s="3"/>
      <c r="G196" s="3"/>
      <c r="H196" s="3"/>
      <c r="I196" s="3"/>
      <c r="J196" s="3"/>
    </row>
    <row r="197" spans="6:10" ht="12.95" customHeight="1">
      <c r="F197" s="3"/>
      <c r="G197" s="3"/>
      <c r="H197" s="3"/>
      <c r="I197" s="3"/>
      <c r="J197" s="3"/>
    </row>
    <row r="198" spans="6:10" ht="12.95" customHeight="1">
      <c r="F198" s="3"/>
      <c r="G198" s="3"/>
      <c r="H198" s="3"/>
      <c r="I198" s="3"/>
      <c r="J198" s="3"/>
    </row>
    <row r="199" spans="6:10" ht="12.95" customHeight="1">
      <c r="F199" s="3"/>
      <c r="G199" s="3"/>
      <c r="H199" s="3"/>
      <c r="I199" s="3"/>
      <c r="J199" s="3"/>
    </row>
    <row r="200" spans="6:10" ht="12.95" customHeight="1">
      <c r="F200" s="3"/>
      <c r="G200" s="3"/>
      <c r="H200" s="3"/>
      <c r="I200" s="3"/>
      <c r="J200" s="3"/>
    </row>
    <row r="201" spans="6:10" ht="12.95" customHeight="1">
      <c r="F201" s="3"/>
      <c r="G201" s="3"/>
      <c r="H201" s="3"/>
      <c r="I201" s="3"/>
      <c r="J201" s="3"/>
    </row>
    <row r="202" spans="6:10" ht="12.95" customHeight="1">
      <c r="F202" s="3"/>
      <c r="G202" s="3"/>
      <c r="H202" s="3"/>
      <c r="I202" s="3"/>
      <c r="J202" s="3"/>
    </row>
    <row r="203" spans="6:10" ht="12.95" customHeight="1">
      <c r="F203" s="3"/>
      <c r="G203" s="3"/>
      <c r="H203" s="3"/>
      <c r="I203" s="3"/>
      <c r="J203" s="3"/>
    </row>
    <row r="204" spans="6:10" ht="12.95" customHeight="1">
      <c r="F204" s="3"/>
      <c r="G204" s="3"/>
      <c r="H204" s="3"/>
      <c r="I204" s="3"/>
      <c r="J204" s="3"/>
    </row>
    <row r="205" spans="6:10" ht="12.95" customHeight="1">
      <c r="F205" s="3"/>
      <c r="G205" s="3"/>
      <c r="H205" s="3"/>
      <c r="I205" s="3"/>
      <c r="J205" s="3"/>
    </row>
    <row r="206" spans="6:10" ht="12.95" customHeight="1">
      <c r="F206" s="3"/>
      <c r="G206" s="3"/>
      <c r="H206" s="3"/>
      <c r="I206" s="3"/>
      <c r="J206" s="3"/>
    </row>
    <row r="207" spans="6:10" ht="12.95" customHeight="1">
      <c r="F207" s="3"/>
      <c r="G207" s="3"/>
      <c r="H207" s="3"/>
      <c r="I207" s="3"/>
      <c r="J207" s="3"/>
    </row>
    <row r="208" spans="6:10" ht="12.95" customHeight="1">
      <c r="F208" s="3"/>
      <c r="G208" s="3"/>
      <c r="H208" s="3"/>
      <c r="I208" s="3"/>
      <c r="J208" s="3"/>
    </row>
    <row r="209" spans="6:10" ht="12.95" customHeight="1">
      <c r="F209" s="3"/>
      <c r="G209" s="3"/>
      <c r="H209" s="3"/>
      <c r="I209" s="3"/>
      <c r="J209" s="3"/>
    </row>
    <row r="210" spans="6:10" ht="12.95" customHeight="1">
      <c r="F210" s="3"/>
      <c r="G210" s="3"/>
      <c r="H210" s="3"/>
      <c r="I210" s="3"/>
      <c r="J210" s="3"/>
    </row>
    <row r="211" spans="6:10" ht="12.95" customHeight="1">
      <c r="F211" s="3"/>
      <c r="G211" s="3"/>
      <c r="H211" s="3"/>
      <c r="I211" s="3"/>
      <c r="J211" s="3"/>
    </row>
    <row r="212" spans="6:10" ht="12.95" customHeight="1">
      <c r="F212" s="3"/>
      <c r="G212" s="3"/>
      <c r="H212" s="3"/>
      <c r="I212" s="3"/>
      <c r="J212" s="3"/>
    </row>
    <row r="213" spans="6:10" ht="12.95" customHeight="1">
      <c r="F213" s="3"/>
      <c r="G213" s="3"/>
      <c r="H213" s="3"/>
      <c r="I213" s="3"/>
      <c r="J213" s="3"/>
    </row>
    <row r="214" spans="6:10" ht="12.95" customHeight="1">
      <c r="F214" s="3"/>
      <c r="G214" s="3"/>
      <c r="H214" s="3"/>
      <c r="I214" s="3"/>
      <c r="J214" s="3"/>
    </row>
    <row r="215" spans="6:10" ht="12.95" customHeight="1">
      <c r="F215" s="3"/>
      <c r="G215" s="3"/>
      <c r="H215" s="3"/>
      <c r="I215" s="3"/>
      <c r="J215" s="3"/>
    </row>
    <row r="216" spans="6:10" ht="12.95" customHeight="1">
      <c r="F216" s="3"/>
      <c r="G216" s="3"/>
      <c r="H216" s="3"/>
      <c r="I216" s="3"/>
      <c r="J216" s="3"/>
    </row>
    <row r="217" spans="6:10" ht="12.95" customHeight="1">
      <c r="F217" s="3"/>
      <c r="G217" s="3"/>
      <c r="H217" s="3"/>
      <c r="I217" s="3"/>
      <c r="J217" s="3"/>
    </row>
    <row r="218" spans="6:10" ht="12.95" customHeight="1">
      <c r="F218" s="3"/>
      <c r="G218" s="3"/>
      <c r="H218" s="3"/>
      <c r="I218" s="3"/>
      <c r="J218" s="3"/>
    </row>
    <row r="219" spans="6:10" ht="12.95" customHeight="1">
      <c r="F219" s="3"/>
      <c r="G219" s="3"/>
      <c r="H219" s="3"/>
      <c r="I219" s="3"/>
      <c r="J219" s="3"/>
    </row>
    <row r="220" spans="6:10" ht="12.95" customHeight="1">
      <c r="F220" s="3"/>
      <c r="G220" s="3"/>
      <c r="H220" s="3"/>
      <c r="I220" s="3"/>
      <c r="J220" s="3"/>
    </row>
    <row r="221" spans="6:10" ht="12.95" customHeight="1">
      <c r="F221" s="3"/>
      <c r="G221" s="3"/>
      <c r="H221" s="3"/>
      <c r="I221" s="3"/>
      <c r="J221" s="3"/>
    </row>
    <row r="222" spans="6:10" ht="12.95" customHeight="1">
      <c r="F222" s="3"/>
      <c r="G222" s="3"/>
      <c r="H222" s="3"/>
      <c r="I222" s="3"/>
      <c r="J222" s="3"/>
    </row>
    <row r="223" spans="6:10" ht="12.95" customHeight="1">
      <c r="F223" s="3"/>
      <c r="G223" s="3"/>
      <c r="H223" s="3"/>
      <c r="I223" s="3"/>
      <c r="J223" s="3"/>
    </row>
    <row r="224" spans="6:10" ht="12.95" customHeight="1">
      <c r="F224" s="3"/>
      <c r="G224" s="3"/>
      <c r="H224" s="3"/>
      <c r="I224" s="3"/>
      <c r="J224" s="3"/>
    </row>
    <row r="225" spans="6:10" ht="12.95" customHeight="1">
      <c r="F225" s="3"/>
      <c r="G225" s="3"/>
      <c r="H225" s="3"/>
      <c r="I225" s="3"/>
      <c r="J225" s="3"/>
    </row>
    <row r="226" spans="6:10" ht="12.95" customHeight="1">
      <c r="F226" s="3"/>
      <c r="G226" s="3"/>
      <c r="H226" s="3"/>
      <c r="I226" s="3"/>
      <c r="J226" s="3"/>
    </row>
    <row r="227" spans="6:10" ht="12.95" customHeight="1">
      <c r="F227" s="3"/>
      <c r="G227" s="3"/>
      <c r="H227" s="3"/>
      <c r="I227" s="3"/>
      <c r="J227" s="3"/>
    </row>
    <row r="228" spans="6:10" ht="12.95" customHeight="1">
      <c r="F228" s="3"/>
      <c r="G228" s="3"/>
      <c r="H228" s="3"/>
      <c r="I228" s="3"/>
      <c r="J228" s="3"/>
    </row>
    <row r="229" spans="6:10" ht="12.95" customHeight="1">
      <c r="F229" s="3"/>
      <c r="G229" s="3"/>
      <c r="H229" s="3"/>
      <c r="I229" s="3"/>
      <c r="J229" s="3"/>
    </row>
    <row r="230" spans="6:10" ht="12.95" customHeight="1">
      <c r="F230" s="3"/>
      <c r="G230" s="3"/>
      <c r="H230" s="3"/>
      <c r="I230" s="3"/>
      <c r="J230" s="3"/>
    </row>
    <row r="231" spans="6:10" ht="12.95" customHeight="1">
      <c r="F231" s="3"/>
      <c r="G231" s="3"/>
      <c r="H231" s="3"/>
      <c r="I231" s="3"/>
      <c r="J231" s="3"/>
    </row>
    <row r="232" spans="6:10" ht="12.95" customHeight="1">
      <c r="F232" s="3"/>
      <c r="G232" s="3"/>
      <c r="H232" s="3"/>
      <c r="I232" s="3"/>
      <c r="J232" s="3"/>
    </row>
    <row r="233" spans="6:10" ht="12.95" customHeight="1">
      <c r="F233" s="3"/>
      <c r="G233" s="3"/>
      <c r="H233" s="3"/>
      <c r="I233" s="3"/>
      <c r="J233" s="3"/>
    </row>
    <row r="234" spans="6:10" ht="12.95" customHeight="1">
      <c r="F234" s="3"/>
      <c r="G234" s="3"/>
      <c r="H234" s="3"/>
      <c r="I234" s="3"/>
      <c r="J234" s="3"/>
    </row>
    <row r="235" spans="6:10" ht="12.95" customHeight="1">
      <c r="F235" s="3"/>
      <c r="G235" s="3"/>
      <c r="H235" s="3"/>
      <c r="I235" s="3"/>
      <c r="J235" s="3"/>
    </row>
    <row r="236" spans="6:10" ht="12.95" customHeight="1">
      <c r="F236" s="3"/>
      <c r="G236" s="3"/>
      <c r="H236" s="3"/>
      <c r="I236" s="3"/>
      <c r="J236" s="3"/>
    </row>
    <row r="237" spans="6:10" ht="12.95" customHeight="1">
      <c r="F237" s="3"/>
      <c r="G237" s="3"/>
      <c r="H237" s="3"/>
      <c r="I237" s="3"/>
      <c r="J237" s="3"/>
    </row>
    <row r="238" spans="6:10" ht="12.95" customHeight="1">
      <c r="F238" s="3"/>
      <c r="G238" s="3"/>
      <c r="H238" s="3"/>
      <c r="I238" s="3"/>
      <c r="J238" s="3"/>
    </row>
    <row r="239" spans="6:10" ht="12.95" customHeight="1">
      <c r="F239" s="3"/>
      <c r="G239" s="3"/>
      <c r="H239" s="3"/>
      <c r="I239" s="3"/>
      <c r="J239" s="3"/>
    </row>
    <row r="240" spans="6:10" ht="12.95" customHeight="1">
      <c r="F240" s="3"/>
      <c r="G240" s="3"/>
      <c r="H240" s="3"/>
      <c r="I240" s="3"/>
      <c r="J240" s="3"/>
    </row>
    <row r="241" spans="6:10" ht="12.95" customHeight="1">
      <c r="F241" s="3"/>
      <c r="G241" s="3"/>
      <c r="H241" s="3"/>
      <c r="I241" s="3"/>
      <c r="J241" s="3"/>
    </row>
    <row r="242" spans="6:10" ht="12.95" customHeight="1">
      <c r="F242" s="3"/>
      <c r="G242" s="3"/>
      <c r="H242" s="3"/>
      <c r="I242" s="3"/>
      <c r="J242" s="3"/>
    </row>
    <row r="243" spans="6:10" ht="12.95" customHeight="1">
      <c r="F243" s="3"/>
      <c r="G243" s="3"/>
      <c r="H243" s="3"/>
      <c r="I243" s="3"/>
      <c r="J243" s="3"/>
    </row>
    <row r="244" spans="6:10" ht="12.95" customHeight="1">
      <c r="F244" s="3"/>
      <c r="G244" s="3"/>
      <c r="H244" s="3"/>
      <c r="I244" s="3"/>
      <c r="J244" s="3"/>
    </row>
    <row r="245" spans="6:10" ht="12.95" customHeight="1">
      <c r="F245" s="3"/>
      <c r="G245" s="3"/>
      <c r="H245" s="3"/>
      <c r="I245" s="3"/>
      <c r="J245" s="3"/>
    </row>
    <row r="246" spans="6:10" ht="12.95" customHeight="1">
      <c r="F246" s="3"/>
      <c r="G246" s="3"/>
      <c r="H246" s="3"/>
      <c r="I246" s="3"/>
      <c r="J246" s="3"/>
    </row>
    <row r="247" spans="6:10" ht="12.95" customHeight="1">
      <c r="F247" s="3"/>
      <c r="G247" s="3"/>
      <c r="H247" s="3"/>
      <c r="I247" s="3"/>
      <c r="J247" s="3"/>
    </row>
    <row r="248" spans="6:10" ht="12.95" customHeight="1">
      <c r="F248" s="3"/>
      <c r="G248" s="3"/>
      <c r="H248" s="3"/>
      <c r="I248" s="3"/>
      <c r="J248" s="3"/>
    </row>
    <row r="249" spans="6:10" ht="12.95" customHeight="1">
      <c r="F249" s="3"/>
      <c r="G249" s="3"/>
      <c r="H249" s="3"/>
      <c r="I249" s="3"/>
      <c r="J249" s="3"/>
    </row>
    <row r="250" spans="6:10" ht="12.95" customHeight="1">
      <c r="F250" s="3"/>
      <c r="G250" s="3"/>
      <c r="H250" s="3"/>
      <c r="I250" s="3"/>
      <c r="J250" s="3"/>
    </row>
    <row r="251" spans="6:10" ht="12.95" customHeight="1">
      <c r="F251" s="3"/>
      <c r="G251" s="3"/>
      <c r="H251" s="3"/>
      <c r="I251" s="3"/>
      <c r="J251" s="3"/>
    </row>
    <row r="252" spans="6:10" ht="12.95" customHeight="1">
      <c r="F252" s="3"/>
      <c r="G252" s="3"/>
      <c r="H252" s="3"/>
      <c r="I252" s="3"/>
      <c r="J252" s="3"/>
    </row>
    <row r="253" spans="6:10" ht="12.95" customHeight="1">
      <c r="F253" s="3"/>
      <c r="G253" s="3"/>
      <c r="H253" s="3"/>
      <c r="I253" s="3"/>
      <c r="J253" s="3"/>
    </row>
    <row r="254" spans="6:10" ht="12.95" customHeight="1">
      <c r="F254" s="3"/>
      <c r="G254" s="3"/>
      <c r="H254" s="3"/>
      <c r="I254" s="3"/>
      <c r="J254" s="3"/>
    </row>
    <row r="255" spans="6:10" ht="12.95" customHeight="1">
      <c r="F255" s="3"/>
      <c r="G255" s="3"/>
      <c r="H255" s="3"/>
      <c r="I255" s="3"/>
      <c r="J255" s="3"/>
    </row>
    <row r="256" spans="6:10" ht="12.95" customHeight="1">
      <c r="F256" s="3"/>
      <c r="G256" s="3"/>
      <c r="H256" s="3"/>
      <c r="I256" s="3"/>
      <c r="J256" s="3"/>
    </row>
    <row r="257" spans="6:10" ht="12.95" customHeight="1">
      <c r="F257" s="3"/>
      <c r="G257" s="3"/>
      <c r="H257" s="3"/>
      <c r="I257" s="3"/>
      <c r="J257" s="3"/>
    </row>
    <row r="258" spans="6:10" ht="12.95" customHeight="1">
      <c r="F258" s="3"/>
      <c r="G258" s="3"/>
      <c r="H258" s="3"/>
      <c r="I258" s="3"/>
      <c r="J258" s="3"/>
    </row>
    <row r="259" spans="6:10" ht="12.95" customHeight="1">
      <c r="F259" s="3"/>
      <c r="G259" s="3"/>
      <c r="H259" s="3"/>
      <c r="I259" s="3"/>
      <c r="J259" s="3"/>
    </row>
    <row r="260" spans="6:10" ht="12.95" customHeight="1">
      <c r="F260" s="3"/>
      <c r="G260" s="3"/>
      <c r="H260" s="3"/>
      <c r="I260" s="3"/>
      <c r="J260" s="3"/>
    </row>
    <row r="261" spans="6:10" ht="12.95" customHeight="1">
      <c r="F261" s="3"/>
      <c r="G261" s="3"/>
      <c r="H261" s="3"/>
      <c r="I261" s="3"/>
      <c r="J261" s="3"/>
    </row>
    <row r="262" spans="6:10" ht="12.95" customHeight="1">
      <c r="F262" s="3"/>
      <c r="G262" s="3"/>
      <c r="H262" s="3"/>
      <c r="I262" s="3"/>
      <c r="J262" s="3"/>
    </row>
    <row r="263" spans="6:10" ht="12.95" customHeight="1">
      <c r="F263" s="3"/>
      <c r="G263" s="3"/>
      <c r="H263" s="3"/>
      <c r="I263" s="3"/>
      <c r="J263" s="3"/>
    </row>
    <row r="264" spans="6:10" ht="12.95" customHeight="1">
      <c r="F264" s="3"/>
      <c r="G264" s="3"/>
      <c r="H264" s="3"/>
      <c r="I264" s="3"/>
      <c r="J264" s="3"/>
    </row>
    <row r="265" spans="6:10" ht="12.95" customHeight="1">
      <c r="F265" s="3"/>
      <c r="G265" s="3"/>
      <c r="H265" s="3"/>
      <c r="I265" s="3"/>
      <c r="J265" s="3"/>
    </row>
    <row r="266" spans="6:10" ht="12.95" customHeight="1">
      <c r="F266" s="3"/>
      <c r="G266" s="3"/>
      <c r="H266" s="3"/>
      <c r="I266" s="3"/>
      <c r="J266" s="3"/>
    </row>
    <row r="267" spans="6:10" ht="12.95" customHeight="1">
      <c r="F267" s="3"/>
      <c r="G267" s="3"/>
      <c r="H267" s="3"/>
      <c r="I267" s="3"/>
      <c r="J267" s="3"/>
    </row>
    <row r="268" spans="6:10" ht="12.95" customHeight="1">
      <c r="F268" s="3"/>
      <c r="G268" s="3"/>
      <c r="H268" s="3"/>
      <c r="I268" s="3"/>
      <c r="J268" s="3"/>
    </row>
    <row r="269" spans="6:10" ht="12.95" customHeight="1">
      <c r="F269" s="3"/>
      <c r="G269" s="3"/>
      <c r="H269" s="3"/>
      <c r="I269" s="3"/>
      <c r="J269" s="3"/>
    </row>
    <row r="270" spans="6:10" ht="12.95" customHeight="1">
      <c r="F270" s="3"/>
      <c r="G270" s="3"/>
      <c r="H270" s="3"/>
      <c r="I270" s="3"/>
      <c r="J270" s="3"/>
    </row>
    <row r="271" spans="6:10" ht="12.95" customHeight="1">
      <c r="F271" s="3"/>
      <c r="G271" s="3"/>
      <c r="H271" s="3"/>
      <c r="I271" s="3"/>
      <c r="J271" s="3"/>
    </row>
    <row r="272" spans="6:10" ht="12.95" customHeight="1">
      <c r="F272" s="3"/>
      <c r="G272" s="3"/>
      <c r="H272" s="3"/>
      <c r="I272" s="3"/>
      <c r="J272" s="3"/>
    </row>
    <row r="273" spans="6:10" ht="12.95" customHeight="1">
      <c r="F273" s="3"/>
      <c r="G273" s="3"/>
      <c r="H273" s="3"/>
      <c r="I273" s="3"/>
      <c r="J273" s="3"/>
    </row>
    <row r="274" spans="6:10" ht="12.95" customHeight="1">
      <c r="F274" s="3"/>
      <c r="G274" s="3"/>
      <c r="H274" s="3"/>
      <c r="I274" s="3"/>
      <c r="J274" s="3"/>
    </row>
    <row r="275" spans="6:10" ht="12.95" customHeight="1">
      <c r="F275" s="3"/>
      <c r="G275" s="3"/>
      <c r="H275" s="3"/>
      <c r="I275" s="3"/>
      <c r="J275" s="3"/>
    </row>
    <row r="276" spans="6:10" ht="12.95" customHeight="1">
      <c r="F276" s="3"/>
      <c r="G276" s="3"/>
      <c r="H276" s="3"/>
      <c r="I276" s="3"/>
      <c r="J276" s="3"/>
    </row>
    <row r="277" spans="6:10" ht="12.95" customHeight="1">
      <c r="F277" s="3"/>
      <c r="G277" s="3"/>
      <c r="H277" s="3"/>
      <c r="I277" s="3"/>
      <c r="J277" s="3"/>
    </row>
    <row r="278" spans="6:10" ht="12.95" customHeight="1">
      <c r="F278" s="3"/>
      <c r="G278" s="3"/>
      <c r="H278" s="3"/>
      <c r="I278" s="3"/>
      <c r="J278" s="3"/>
    </row>
    <row r="279" spans="6:10" ht="12.95" customHeight="1">
      <c r="F279" s="3"/>
      <c r="G279" s="3"/>
      <c r="H279" s="3"/>
      <c r="I279" s="3"/>
      <c r="J279" s="3"/>
    </row>
    <row r="280" spans="6:10" ht="12.95" customHeight="1">
      <c r="F280" s="3"/>
      <c r="G280" s="3"/>
      <c r="H280" s="3"/>
      <c r="I280" s="3"/>
      <c r="J280" s="3"/>
    </row>
    <row r="281" spans="6:10" ht="12.95" customHeight="1">
      <c r="F281" s="3"/>
      <c r="G281" s="3"/>
      <c r="H281" s="3"/>
      <c r="I281" s="3"/>
      <c r="J281" s="3"/>
    </row>
    <row r="282" spans="6:10" ht="12.95" customHeight="1">
      <c r="F282" s="3"/>
      <c r="G282" s="3"/>
      <c r="H282" s="3"/>
      <c r="I282" s="3"/>
      <c r="J282" s="3"/>
    </row>
    <row r="283" spans="6:10" ht="12.95" customHeight="1">
      <c r="F283" s="3"/>
      <c r="G283" s="3"/>
      <c r="H283" s="3"/>
      <c r="I283" s="3"/>
      <c r="J283" s="3"/>
    </row>
    <row r="284" spans="6:10" ht="12.95" customHeight="1">
      <c r="F284" s="3"/>
      <c r="G284" s="3"/>
      <c r="H284" s="3"/>
      <c r="I284" s="3"/>
      <c r="J284" s="3"/>
    </row>
    <row r="285" spans="6:10" ht="12.95" customHeight="1">
      <c r="F285" s="3"/>
      <c r="G285" s="3"/>
      <c r="H285" s="3"/>
      <c r="I285" s="3"/>
      <c r="J285" s="3"/>
    </row>
    <row r="286" spans="6:10" ht="12.95" customHeight="1">
      <c r="F286" s="3"/>
      <c r="G286" s="3"/>
      <c r="H286" s="3"/>
      <c r="I286" s="3"/>
      <c r="J286" s="3"/>
    </row>
    <row r="287" spans="6:10" ht="12.95" customHeight="1">
      <c r="F287" s="3"/>
      <c r="G287" s="3"/>
      <c r="H287" s="3"/>
      <c r="I287" s="3"/>
      <c r="J287" s="3"/>
    </row>
    <row r="288" spans="6:10" ht="12.95" customHeight="1">
      <c r="F288" s="3"/>
      <c r="G288" s="3"/>
      <c r="H288" s="3"/>
      <c r="I288" s="3"/>
      <c r="J288" s="3"/>
    </row>
    <row r="289" spans="6:10" ht="12.95" customHeight="1">
      <c r="F289" s="3"/>
      <c r="G289" s="3"/>
      <c r="H289" s="3"/>
      <c r="I289" s="3"/>
      <c r="J289" s="3"/>
    </row>
    <row r="290" spans="6:10" ht="12.95" customHeight="1">
      <c r="F290" s="3"/>
      <c r="G290" s="3"/>
      <c r="H290" s="3"/>
      <c r="I290" s="3"/>
      <c r="J290" s="3"/>
    </row>
    <row r="291" spans="6:10" ht="12.95" customHeight="1">
      <c r="F291" s="3"/>
      <c r="G291" s="3"/>
      <c r="H291" s="3"/>
      <c r="I291" s="3"/>
      <c r="J291" s="3"/>
    </row>
    <row r="292" spans="6:10" ht="12.95" customHeight="1">
      <c r="F292" s="3"/>
      <c r="G292" s="3"/>
      <c r="H292" s="3"/>
      <c r="I292" s="3"/>
      <c r="J292" s="3"/>
    </row>
    <row r="293" spans="6:10" ht="12.95" customHeight="1">
      <c r="F293" s="3"/>
      <c r="G293" s="3"/>
      <c r="H293" s="3"/>
      <c r="I293" s="3"/>
      <c r="J293" s="3"/>
    </row>
    <row r="294" spans="6:10" ht="12.95" customHeight="1">
      <c r="F294" s="3"/>
      <c r="G294" s="3"/>
      <c r="H294" s="3"/>
      <c r="I294" s="3"/>
      <c r="J294" s="3"/>
    </row>
    <row r="295" spans="6:10" ht="12.95" customHeight="1">
      <c r="F295" s="3"/>
      <c r="G295" s="3"/>
      <c r="H295" s="3"/>
      <c r="I295" s="3"/>
      <c r="J295" s="3"/>
    </row>
    <row r="296" spans="6:10" ht="12.95" customHeight="1">
      <c r="F296" s="3"/>
      <c r="G296" s="3"/>
      <c r="H296" s="3"/>
      <c r="I296" s="3"/>
      <c r="J296" s="3"/>
    </row>
    <row r="297" spans="6:10" ht="12.95" customHeight="1">
      <c r="F297" s="3"/>
      <c r="G297" s="3"/>
      <c r="H297" s="3"/>
      <c r="I297" s="3"/>
      <c r="J297" s="3"/>
    </row>
    <row r="298" spans="6:10" ht="12.95" customHeight="1">
      <c r="F298" s="3"/>
      <c r="G298" s="3"/>
      <c r="H298" s="3"/>
      <c r="I298" s="3"/>
      <c r="J298" s="3"/>
    </row>
    <row r="299" spans="6:10" ht="12.95" customHeight="1">
      <c r="F299" s="3"/>
      <c r="G299" s="3"/>
      <c r="H299" s="3"/>
      <c r="I299" s="3"/>
      <c r="J299" s="3"/>
    </row>
    <row r="300" spans="6:10" ht="12.95" customHeight="1">
      <c r="F300" s="3"/>
      <c r="G300" s="3"/>
      <c r="H300" s="3"/>
      <c r="I300" s="3"/>
      <c r="J300" s="3"/>
    </row>
    <row r="301" spans="6:10" ht="12.95" customHeight="1">
      <c r="F301" s="3"/>
      <c r="G301" s="3"/>
      <c r="H301" s="3"/>
      <c r="I301" s="3"/>
      <c r="J301" s="3"/>
    </row>
    <row r="302" spans="6:10" ht="12.95" customHeight="1">
      <c r="F302" s="3"/>
      <c r="G302" s="3"/>
      <c r="H302" s="3"/>
      <c r="I302" s="3"/>
      <c r="J302" s="3"/>
    </row>
    <row r="303" spans="6:10" ht="12.95" customHeight="1">
      <c r="F303" s="3"/>
      <c r="G303" s="3"/>
      <c r="H303" s="3"/>
      <c r="I303" s="3"/>
      <c r="J303" s="3"/>
    </row>
    <row r="304" spans="6:10" ht="12.95" customHeight="1">
      <c r="F304" s="3"/>
      <c r="G304" s="3"/>
      <c r="H304" s="3"/>
      <c r="I304" s="3"/>
      <c r="J304" s="3"/>
    </row>
    <row r="305" spans="6:10" ht="12.95" customHeight="1">
      <c r="F305" s="3"/>
      <c r="G305" s="3"/>
      <c r="H305" s="3"/>
      <c r="I305" s="3"/>
      <c r="J305" s="3"/>
    </row>
    <row r="306" spans="6:10" ht="12.95" customHeight="1">
      <c r="F306" s="3"/>
      <c r="G306" s="3"/>
      <c r="H306" s="3"/>
      <c r="I306" s="3"/>
      <c r="J306" s="3"/>
    </row>
    <row r="307" spans="6:10" ht="12.95" customHeight="1">
      <c r="F307" s="3"/>
      <c r="G307" s="3"/>
      <c r="H307" s="3"/>
      <c r="I307" s="3"/>
      <c r="J307" s="3"/>
    </row>
    <row r="308" spans="6:10" ht="12.95" customHeight="1">
      <c r="F308" s="3"/>
      <c r="G308" s="3"/>
      <c r="H308" s="3"/>
      <c r="I308" s="3"/>
      <c r="J308" s="3"/>
    </row>
    <row r="309" spans="6:10" ht="12.95" customHeight="1">
      <c r="F309" s="3"/>
      <c r="G309" s="3"/>
      <c r="H309" s="3"/>
      <c r="I309" s="3"/>
      <c r="J309" s="3"/>
    </row>
    <row r="310" spans="6:10" ht="12.95" customHeight="1">
      <c r="F310" s="3"/>
      <c r="G310" s="3"/>
      <c r="H310" s="3"/>
      <c r="I310" s="3"/>
      <c r="J310" s="3"/>
    </row>
    <row r="311" spans="6:10" ht="12.95" customHeight="1">
      <c r="F311" s="3"/>
      <c r="G311" s="3"/>
      <c r="H311" s="3"/>
      <c r="I311" s="3"/>
      <c r="J311" s="3"/>
    </row>
    <row r="312" spans="6:10" ht="12.95" customHeight="1">
      <c r="F312" s="3"/>
      <c r="G312" s="3"/>
      <c r="H312" s="3"/>
      <c r="I312" s="3"/>
      <c r="J312" s="3"/>
    </row>
    <row r="313" spans="6:10" ht="12.95" customHeight="1">
      <c r="F313" s="3"/>
      <c r="G313" s="3"/>
      <c r="H313" s="3"/>
      <c r="I313" s="3"/>
      <c r="J313" s="3"/>
    </row>
    <row r="314" spans="6:10" ht="12.95" customHeight="1">
      <c r="F314" s="3"/>
      <c r="G314" s="3"/>
      <c r="H314" s="3"/>
      <c r="I314" s="3"/>
      <c r="J314" s="3"/>
    </row>
    <row r="315" spans="6:10" ht="12.95" customHeight="1">
      <c r="F315" s="3"/>
      <c r="G315" s="3"/>
      <c r="H315" s="3"/>
      <c r="I315" s="3"/>
      <c r="J315" s="3"/>
    </row>
    <row r="316" spans="6:10" ht="12.95" customHeight="1">
      <c r="F316" s="3"/>
      <c r="G316" s="3"/>
      <c r="H316" s="3"/>
      <c r="I316" s="3"/>
      <c r="J316" s="3"/>
    </row>
    <row r="317" spans="6:10" ht="12.95" customHeight="1">
      <c r="F317" s="3"/>
      <c r="G317" s="3"/>
      <c r="H317" s="3"/>
      <c r="I317" s="3"/>
      <c r="J317" s="3"/>
    </row>
    <row r="318" spans="6:10" ht="12.95" customHeight="1">
      <c r="F318" s="3"/>
      <c r="G318" s="3"/>
      <c r="H318" s="3"/>
      <c r="I318" s="3"/>
      <c r="J318" s="3"/>
    </row>
    <row r="319" spans="6:10" ht="12.95" customHeight="1">
      <c r="F319" s="3"/>
      <c r="G319" s="3"/>
      <c r="H319" s="3"/>
      <c r="I319" s="3"/>
      <c r="J319" s="3"/>
    </row>
    <row r="320" spans="6:10" ht="12.95" customHeight="1">
      <c r="F320" s="3"/>
      <c r="G320" s="3"/>
      <c r="H320" s="3"/>
      <c r="I320" s="3"/>
      <c r="J320" s="3"/>
    </row>
    <row r="321" spans="6:10" ht="12.95" customHeight="1">
      <c r="F321" s="3"/>
      <c r="G321" s="3"/>
      <c r="H321" s="3"/>
      <c r="I321" s="3"/>
      <c r="J321" s="3"/>
    </row>
    <row r="322" spans="6:10" ht="12.95" customHeight="1">
      <c r="F322" s="3"/>
      <c r="G322" s="3"/>
      <c r="H322" s="3"/>
      <c r="I322" s="3"/>
      <c r="J322" s="3"/>
    </row>
    <row r="323" spans="6:10" ht="12.95" customHeight="1">
      <c r="F323" s="3"/>
      <c r="G323" s="3"/>
      <c r="H323" s="3"/>
      <c r="I323" s="3"/>
      <c r="J323" s="3"/>
    </row>
    <row r="324" spans="6:10" ht="12.95" customHeight="1">
      <c r="F324" s="3"/>
      <c r="G324" s="3"/>
      <c r="H324" s="3"/>
      <c r="I324" s="3"/>
      <c r="J324" s="3"/>
    </row>
    <row r="325" spans="6:10" ht="12.95" customHeight="1">
      <c r="F325" s="3"/>
      <c r="G325" s="3"/>
      <c r="H325" s="3"/>
      <c r="I325" s="3"/>
      <c r="J325" s="3"/>
    </row>
    <row r="326" spans="6:10" ht="12.95" customHeight="1">
      <c r="F326" s="3"/>
      <c r="G326" s="3"/>
      <c r="H326" s="3"/>
      <c r="I326" s="3"/>
      <c r="J326" s="3"/>
    </row>
    <row r="327" spans="6:10" ht="12.95" customHeight="1">
      <c r="F327" s="3"/>
      <c r="G327" s="3"/>
      <c r="H327" s="3"/>
      <c r="I327" s="3"/>
      <c r="J327" s="3"/>
    </row>
    <row r="328" spans="6:10" ht="12.95" customHeight="1">
      <c r="F328" s="3"/>
      <c r="G328" s="3"/>
      <c r="H328" s="3"/>
      <c r="I328" s="3"/>
      <c r="J328" s="3"/>
    </row>
    <row r="329" spans="6:10" ht="12.95" customHeight="1">
      <c r="F329" s="3"/>
      <c r="G329" s="3"/>
      <c r="H329" s="3"/>
      <c r="I329" s="3"/>
      <c r="J329" s="3"/>
    </row>
    <row r="330" spans="6:10" ht="12.95" customHeight="1">
      <c r="F330" s="3"/>
      <c r="G330" s="3"/>
      <c r="H330" s="3"/>
      <c r="I330" s="3"/>
      <c r="J330" s="3"/>
    </row>
    <row r="331" spans="6:10" ht="12.95" customHeight="1">
      <c r="F331" s="3"/>
      <c r="G331" s="3"/>
      <c r="H331" s="3"/>
      <c r="I331" s="3"/>
      <c r="J331" s="3"/>
    </row>
    <row r="332" spans="6:10" ht="12.95" customHeight="1">
      <c r="F332" s="3"/>
      <c r="G332" s="3"/>
      <c r="H332" s="3"/>
      <c r="I332" s="3"/>
      <c r="J332" s="3"/>
    </row>
    <row r="333" spans="6:10" ht="12.95" customHeight="1">
      <c r="F333" s="3"/>
      <c r="G333" s="3"/>
      <c r="H333" s="3"/>
      <c r="I333" s="3"/>
      <c r="J333" s="3"/>
    </row>
    <row r="334" spans="6:10" ht="12.95" customHeight="1">
      <c r="F334" s="3"/>
      <c r="G334" s="3"/>
      <c r="H334" s="3"/>
      <c r="I334" s="3"/>
      <c r="J334" s="3"/>
    </row>
    <row r="335" spans="6:10" ht="12.95" customHeight="1">
      <c r="F335" s="3"/>
      <c r="G335" s="3"/>
      <c r="H335" s="3"/>
      <c r="I335" s="3"/>
      <c r="J335" s="3"/>
    </row>
    <row r="336" spans="6:10" ht="12.95" customHeight="1">
      <c r="F336" s="3"/>
      <c r="G336" s="3"/>
      <c r="H336" s="3"/>
      <c r="I336" s="3"/>
      <c r="J336" s="3"/>
    </row>
    <row r="337" spans="6:10" ht="12.95" customHeight="1">
      <c r="F337" s="3"/>
      <c r="G337" s="3"/>
      <c r="H337" s="3"/>
      <c r="I337" s="3"/>
      <c r="J337" s="3"/>
    </row>
    <row r="338" spans="6:10" ht="12.95" customHeight="1">
      <c r="F338" s="3"/>
      <c r="G338" s="3"/>
      <c r="H338" s="3"/>
      <c r="I338" s="3"/>
      <c r="J338" s="3"/>
    </row>
    <row r="339" spans="6:10" ht="12.95" customHeight="1">
      <c r="F339" s="3"/>
      <c r="G339" s="3"/>
      <c r="H339" s="3"/>
      <c r="I339" s="3"/>
      <c r="J339" s="3"/>
    </row>
    <row r="340" spans="6:10" ht="12.95" customHeight="1">
      <c r="F340" s="3"/>
      <c r="G340" s="3"/>
      <c r="H340" s="3"/>
      <c r="I340" s="3"/>
      <c r="J340" s="3"/>
    </row>
    <row r="341" spans="6:10" ht="12.95" customHeight="1">
      <c r="F341" s="3"/>
      <c r="G341" s="3"/>
      <c r="H341" s="3"/>
      <c r="I341" s="3"/>
      <c r="J341" s="3"/>
    </row>
    <row r="342" spans="6:10" ht="12.95" customHeight="1">
      <c r="F342" s="3"/>
      <c r="G342" s="3"/>
      <c r="H342" s="3"/>
      <c r="I342" s="3"/>
      <c r="J342" s="3"/>
    </row>
    <row r="343" spans="6:10" ht="12.95" customHeight="1">
      <c r="F343" s="3"/>
      <c r="G343" s="3"/>
      <c r="H343" s="3"/>
      <c r="I343" s="3"/>
      <c r="J343" s="3"/>
    </row>
    <row r="344" spans="6:10" ht="12.95" customHeight="1">
      <c r="F344" s="3"/>
      <c r="G344" s="3"/>
      <c r="H344" s="3"/>
      <c r="I344" s="3"/>
      <c r="J344" s="3"/>
    </row>
    <row r="345" spans="6:10" ht="12.95" customHeight="1">
      <c r="F345" s="3"/>
      <c r="G345" s="3"/>
      <c r="H345" s="3"/>
      <c r="I345" s="3"/>
      <c r="J345" s="3"/>
    </row>
    <row r="346" spans="6:10" ht="12.95" customHeight="1">
      <c r="F346" s="3"/>
      <c r="G346" s="3"/>
      <c r="H346" s="3"/>
      <c r="I346" s="3"/>
      <c r="J346" s="3"/>
    </row>
    <row r="347" spans="6:10" ht="12.95" customHeight="1">
      <c r="F347" s="3"/>
      <c r="G347" s="3"/>
      <c r="H347" s="3"/>
      <c r="I347" s="3"/>
      <c r="J347" s="3"/>
    </row>
    <row r="348" spans="6:10" ht="12.95" customHeight="1">
      <c r="F348" s="3"/>
      <c r="G348" s="3"/>
      <c r="H348" s="3"/>
      <c r="I348" s="3"/>
      <c r="J348" s="3"/>
    </row>
    <row r="349" spans="6:10" ht="12.95" customHeight="1">
      <c r="F349" s="3"/>
      <c r="G349" s="3"/>
      <c r="H349" s="3"/>
      <c r="I349" s="3"/>
      <c r="J349" s="3"/>
    </row>
    <row r="350" spans="6:10" ht="12.95" customHeight="1">
      <c r="F350" s="3"/>
      <c r="G350" s="3"/>
      <c r="H350" s="3"/>
      <c r="I350" s="3"/>
      <c r="J350" s="3"/>
    </row>
    <row r="351" spans="6:10" ht="12.95" customHeight="1">
      <c r="F351" s="3"/>
      <c r="G351" s="3"/>
      <c r="H351" s="3"/>
      <c r="I351" s="3"/>
      <c r="J351" s="3"/>
    </row>
    <row r="352" spans="6:10" ht="12.95" customHeight="1">
      <c r="F352" s="3"/>
      <c r="G352" s="3"/>
      <c r="H352" s="3"/>
      <c r="I352" s="3"/>
      <c r="J352" s="3"/>
    </row>
    <row r="353" spans="6:10" ht="12.95" customHeight="1">
      <c r="F353" s="3"/>
      <c r="G353" s="3"/>
      <c r="H353" s="3"/>
      <c r="I353" s="3"/>
      <c r="J353" s="3"/>
    </row>
    <row r="354" spans="6:10" ht="12.95" customHeight="1">
      <c r="F354" s="3"/>
      <c r="G354" s="3"/>
      <c r="H354" s="3"/>
      <c r="I354" s="3"/>
      <c r="J354" s="3"/>
    </row>
    <row r="355" spans="6:10" ht="12.95" customHeight="1">
      <c r="F355" s="3"/>
      <c r="G355" s="3"/>
      <c r="H355" s="3"/>
      <c r="I355" s="3"/>
      <c r="J355" s="3"/>
    </row>
    <row r="356" spans="6:10" ht="12.95" customHeight="1">
      <c r="F356" s="3"/>
      <c r="G356" s="3"/>
      <c r="H356" s="3"/>
      <c r="I356" s="3"/>
      <c r="J356" s="3"/>
    </row>
    <row r="357" spans="6:10" ht="12.95" customHeight="1">
      <c r="F357" s="3"/>
      <c r="G357" s="3"/>
      <c r="H357" s="3"/>
      <c r="I357" s="3"/>
      <c r="J357" s="3"/>
    </row>
    <row r="358" spans="6:10" ht="12.95" customHeight="1">
      <c r="F358" s="3"/>
      <c r="G358" s="3"/>
      <c r="H358" s="3"/>
      <c r="I358" s="3"/>
      <c r="J358" s="3"/>
    </row>
    <row r="359" spans="6:10" ht="12.95" customHeight="1">
      <c r="F359" s="3"/>
      <c r="G359" s="3"/>
      <c r="H359" s="3"/>
      <c r="I359" s="3"/>
      <c r="J359" s="3"/>
    </row>
    <row r="360" spans="6:10" ht="12.95" customHeight="1">
      <c r="F360" s="3"/>
      <c r="G360" s="3"/>
      <c r="H360" s="3"/>
      <c r="I360" s="3"/>
      <c r="J360" s="3"/>
    </row>
    <row r="361" spans="6:10" ht="12.95" customHeight="1">
      <c r="F361" s="3"/>
      <c r="G361" s="3"/>
      <c r="H361" s="3"/>
      <c r="I361" s="3"/>
      <c r="J361" s="3"/>
    </row>
    <row r="362" spans="6:10" ht="12.95" customHeight="1">
      <c r="F362" s="3"/>
      <c r="G362" s="3"/>
      <c r="H362" s="3"/>
      <c r="I362" s="3"/>
      <c r="J362" s="3"/>
    </row>
    <row r="363" spans="6:10" ht="12.95" customHeight="1">
      <c r="F363" s="3"/>
      <c r="G363" s="3"/>
      <c r="H363" s="3"/>
      <c r="I363" s="3"/>
      <c r="J363" s="3"/>
    </row>
    <row r="364" spans="6:10" ht="12.95" customHeight="1">
      <c r="F364" s="3"/>
      <c r="G364" s="3"/>
      <c r="H364" s="3"/>
      <c r="I364" s="3"/>
      <c r="J364" s="3"/>
    </row>
    <row r="365" spans="6:10" ht="12.95" customHeight="1">
      <c r="F365" s="3"/>
      <c r="G365" s="3"/>
      <c r="H365" s="3"/>
      <c r="I365" s="3"/>
      <c r="J365" s="3"/>
    </row>
    <row r="366" spans="6:10" ht="12.95" customHeight="1">
      <c r="F366" s="3"/>
      <c r="G366" s="3"/>
      <c r="H366" s="3"/>
      <c r="I366" s="3"/>
      <c r="J366" s="3"/>
    </row>
    <row r="367" spans="6:10" ht="12.95" customHeight="1">
      <c r="F367" s="3"/>
      <c r="G367" s="3"/>
      <c r="H367" s="3"/>
      <c r="I367" s="3"/>
      <c r="J367" s="3"/>
    </row>
    <row r="368" spans="6:10" ht="12.95" customHeight="1">
      <c r="F368" s="3"/>
      <c r="G368" s="3"/>
      <c r="H368" s="3"/>
      <c r="I368" s="3"/>
      <c r="J368" s="3"/>
    </row>
    <row r="369" spans="6:10" ht="12.95" customHeight="1">
      <c r="F369" s="3"/>
      <c r="G369" s="3"/>
      <c r="H369" s="3"/>
      <c r="I369" s="3"/>
      <c r="J369" s="3"/>
    </row>
    <row r="370" spans="6:10" ht="12.95" customHeight="1">
      <c r="F370" s="3"/>
      <c r="G370" s="3"/>
      <c r="H370" s="3"/>
      <c r="I370" s="3"/>
      <c r="J370" s="3"/>
    </row>
    <row r="371" spans="6:10" ht="12.95" customHeight="1">
      <c r="F371" s="3"/>
      <c r="G371" s="3"/>
      <c r="H371" s="3"/>
      <c r="I371" s="3"/>
      <c r="J371" s="3"/>
    </row>
    <row r="372" spans="6:10" ht="12.95" customHeight="1">
      <c r="F372" s="3"/>
      <c r="G372" s="3"/>
      <c r="H372" s="3"/>
      <c r="I372" s="3"/>
      <c r="J372" s="3"/>
    </row>
    <row r="373" spans="6:10" ht="12.95" customHeight="1">
      <c r="F373" s="3"/>
      <c r="G373" s="3"/>
      <c r="H373" s="3"/>
      <c r="I373" s="3"/>
      <c r="J373" s="3"/>
    </row>
    <row r="374" spans="6:10" ht="12.95" customHeight="1">
      <c r="F374" s="3"/>
      <c r="G374" s="3"/>
      <c r="H374" s="3"/>
      <c r="I374" s="3"/>
      <c r="J374" s="3"/>
    </row>
    <row r="375" spans="6:10" ht="12.95" customHeight="1">
      <c r="F375" s="3"/>
      <c r="G375" s="3"/>
      <c r="H375" s="3"/>
      <c r="I375" s="3"/>
      <c r="J375" s="3"/>
    </row>
    <row r="376" spans="6:10" ht="12.95" customHeight="1">
      <c r="F376" s="3"/>
      <c r="G376" s="3"/>
      <c r="H376" s="3"/>
      <c r="I376" s="3"/>
      <c r="J376" s="3"/>
    </row>
    <row r="377" spans="6:10" ht="12.95" customHeight="1">
      <c r="F377" s="3"/>
      <c r="G377" s="3"/>
      <c r="H377" s="3"/>
      <c r="I377" s="3"/>
      <c r="J377" s="3"/>
    </row>
    <row r="378" spans="6:10" ht="12.95" customHeight="1">
      <c r="F378" s="3"/>
      <c r="G378" s="3"/>
      <c r="H378" s="3"/>
      <c r="I378" s="3"/>
      <c r="J378" s="3"/>
    </row>
    <row r="379" spans="6:10" ht="12.95" customHeight="1">
      <c r="F379" s="3"/>
      <c r="G379" s="3"/>
      <c r="H379" s="3"/>
      <c r="I379" s="3"/>
      <c r="J379" s="3"/>
    </row>
    <row r="380" spans="6:10" ht="12.95" customHeight="1">
      <c r="F380" s="3"/>
      <c r="G380" s="3"/>
      <c r="H380" s="3"/>
      <c r="I380" s="3"/>
      <c r="J380" s="3"/>
    </row>
    <row r="381" spans="6:10" ht="12.95" customHeight="1">
      <c r="F381" s="3"/>
      <c r="G381" s="3"/>
      <c r="H381" s="3"/>
      <c r="I381" s="3"/>
      <c r="J381" s="3"/>
    </row>
    <row r="382" spans="6:10" ht="12.95" customHeight="1">
      <c r="F382" s="3"/>
      <c r="G382" s="3"/>
      <c r="H382" s="3"/>
      <c r="I382" s="3"/>
      <c r="J382" s="3"/>
    </row>
    <row r="383" spans="6:10" ht="12.95" customHeight="1">
      <c r="F383" s="3"/>
      <c r="G383" s="3"/>
      <c r="H383" s="3"/>
      <c r="I383" s="3"/>
      <c r="J383" s="3"/>
    </row>
    <row r="384" spans="6:10" ht="12.95" customHeight="1">
      <c r="F384" s="3"/>
      <c r="G384" s="3"/>
      <c r="H384" s="3"/>
      <c r="I384" s="3"/>
      <c r="J384" s="3"/>
    </row>
    <row r="385" spans="6:10" ht="12.95" customHeight="1">
      <c r="F385" s="3"/>
      <c r="G385" s="3"/>
      <c r="H385" s="3"/>
      <c r="I385" s="3"/>
      <c r="J385" s="3"/>
    </row>
    <row r="386" spans="6:10" ht="12.95" customHeight="1">
      <c r="F386" s="3"/>
      <c r="G386" s="3"/>
      <c r="H386" s="3"/>
      <c r="I386" s="3"/>
      <c r="J386" s="3"/>
    </row>
    <row r="387" spans="6:10" ht="12.95" customHeight="1">
      <c r="F387" s="3"/>
      <c r="G387" s="3"/>
      <c r="H387" s="3"/>
      <c r="I387" s="3"/>
      <c r="J387" s="3"/>
    </row>
    <row r="388" spans="6:10" ht="12.95" customHeight="1">
      <c r="F388" s="3"/>
      <c r="G388" s="3"/>
      <c r="H388" s="3"/>
      <c r="I388" s="3"/>
      <c r="J388" s="3"/>
    </row>
    <row r="389" spans="6:10" ht="12.95" customHeight="1">
      <c r="F389" s="3"/>
      <c r="G389" s="3"/>
      <c r="H389" s="3"/>
      <c r="I389" s="3"/>
      <c r="J389" s="3"/>
    </row>
    <row r="390" spans="6:10" ht="12.95" customHeight="1">
      <c r="F390" s="3"/>
      <c r="G390" s="3"/>
      <c r="H390" s="3"/>
      <c r="I390" s="3"/>
      <c r="J390" s="3"/>
    </row>
    <row r="391" spans="6:10" ht="12.95" customHeight="1">
      <c r="F391" s="3"/>
      <c r="G391" s="3"/>
      <c r="H391" s="3"/>
      <c r="I391" s="3"/>
      <c r="J391" s="3"/>
    </row>
    <row r="392" spans="6:10" ht="12.95" customHeight="1">
      <c r="F392" s="3"/>
      <c r="G392" s="3"/>
      <c r="H392" s="3"/>
      <c r="I392" s="3"/>
      <c r="J392" s="3"/>
    </row>
    <row r="393" spans="6:10" ht="12.95" customHeight="1">
      <c r="F393" s="3"/>
      <c r="G393" s="3"/>
      <c r="H393" s="3"/>
      <c r="I393" s="3"/>
      <c r="J393" s="3"/>
    </row>
    <row r="394" spans="6:10" ht="12.95" customHeight="1">
      <c r="F394" s="3"/>
      <c r="G394" s="3"/>
      <c r="H394" s="3"/>
      <c r="I394" s="3"/>
      <c r="J394" s="3"/>
    </row>
    <row r="395" spans="6:10" ht="12.95" customHeight="1">
      <c r="F395" s="3"/>
      <c r="G395" s="3"/>
      <c r="H395" s="3"/>
      <c r="I395" s="3"/>
      <c r="J395" s="3"/>
    </row>
    <row r="396" spans="6:10" ht="12.95" customHeight="1">
      <c r="F396" s="3"/>
      <c r="G396" s="3"/>
      <c r="H396" s="3"/>
      <c r="I396" s="3"/>
      <c r="J396" s="3"/>
    </row>
    <row r="397" spans="6:10" ht="12.95" customHeight="1">
      <c r="F397" s="3"/>
      <c r="G397" s="3"/>
      <c r="H397" s="3"/>
      <c r="I397" s="3"/>
      <c r="J397" s="3"/>
    </row>
    <row r="398" spans="6:10" ht="12.95" customHeight="1">
      <c r="F398" s="3"/>
      <c r="G398" s="3"/>
      <c r="H398" s="3"/>
      <c r="I398" s="3"/>
      <c r="J398" s="3"/>
    </row>
    <row r="399" spans="6:10" ht="12.95" customHeight="1">
      <c r="F399" s="3"/>
      <c r="G399" s="3"/>
      <c r="H399" s="3"/>
      <c r="I399" s="3"/>
      <c r="J399" s="3"/>
    </row>
    <row r="400" spans="6:10" ht="12.95" customHeight="1">
      <c r="F400" s="3"/>
      <c r="G400" s="3"/>
      <c r="H400" s="3"/>
      <c r="I400" s="3"/>
      <c r="J400" s="3"/>
    </row>
    <row r="401" spans="6:10" ht="12.95" customHeight="1">
      <c r="F401" s="3"/>
      <c r="G401" s="3"/>
      <c r="H401" s="3"/>
      <c r="I401" s="3"/>
      <c r="J401" s="3"/>
    </row>
    <row r="402" spans="6:10" ht="12.95" customHeight="1">
      <c r="F402" s="3"/>
      <c r="G402" s="3"/>
      <c r="H402" s="3"/>
      <c r="I402" s="3"/>
      <c r="J402" s="3"/>
    </row>
    <row r="403" spans="6:10" ht="12.95" customHeight="1">
      <c r="F403" s="3"/>
      <c r="G403" s="3"/>
      <c r="H403" s="3"/>
      <c r="I403" s="3"/>
      <c r="J403" s="3"/>
    </row>
    <row r="404" spans="6:10" ht="12.95" customHeight="1">
      <c r="F404" s="3"/>
      <c r="G404" s="3"/>
      <c r="H404" s="3"/>
      <c r="I404" s="3"/>
      <c r="J404" s="3"/>
    </row>
    <row r="405" spans="6:10" ht="12.95" customHeight="1">
      <c r="F405" s="3"/>
      <c r="G405" s="3"/>
      <c r="H405" s="3"/>
      <c r="I405" s="3"/>
      <c r="J405" s="3"/>
    </row>
    <row r="406" spans="6:10" ht="12.95" customHeight="1">
      <c r="F406" s="3"/>
      <c r="G406" s="3"/>
      <c r="H406" s="3"/>
      <c r="I406" s="3"/>
      <c r="J406" s="3"/>
    </row>
    <row r="407" spans="6:10" ht="12.95" customHeight="1">
      <c r="F407" s="3"/>
      <c r="G407" s="3"/>
      <c r="H407" s="3"/>
      <c r="I407" s="3"/>
      <c r="J407" s="3"/>
    </row>
    <row r="408" spans="6:10" ht="12.95" customHeight="1">
      <c r="F408" s="3"/>
      <c r="G408" s="3"/>
      <c r="H408" s="3"/>
      <c r="I408" s="3"/>
      <c r="J408" s="3"/>
    </row>
    <row r="409" spans="6:10" ht="12.95" customHeight="1">
      <c r="F409" s="3"/>
      <c r="G409" s="3"/>
      <c r="H409" s="3"/>
      <c r="I409" s="3"/>
      <c r="J409" s="3"/>
    </row>
    <row r="410" spans="6:10" ht="12.95" customHeight="1">
      <c r="F410" s="3"/>
      <c r="G410" s="3"/>
      <c r="H410" s="3"/>
      <c r="I410" s="3"/>
      <c r="J410" s="3"/>
    </row>
    <row r="411" spans="6:10" ht="12.95" customHeight="1">
      <c r="F411" s="3"/>
      <c r="G411" s="3"/>
      <c r="H411" s="3"/>
      <c r="I411" s="3"/>
      <c r="J411" s="3"/>
    </row>
    <row r="412" spans="6:10" ht="12.95" customHeight="1">
      <c r="F412" s="3"/>
      <c r="G412" s="3"/>
      <c r="H412" s="3"/>
      <c r="I412" s="3"/>
      <c r="J412" s="3"/>
    </row>
    <row r="413" spans="6:10" ht="12.95" customHeight="1">
      <c r="F413" s="3"/>
      <c r="G413" s="3"/>
      <c r="H413" s="3"/>
      <c r="I413" s="3"/>
      <c r="J413" s="3"/>
    </row>
    <row r="414" spans="6:10" ht="12.95" customHeight="1">
      <c r="F414" s="3"/>
      <c r="G414" s="3"/>
      <c r="H414" s="3"/>
      <c r="I414" s="3"/>
      <c r="J414" s="3"/>
    </row>
    <row r="415" spans="6:10" ht="12.95" customHeight="1">
      <c r="F415" s="3"/>
      <c r="G415" s="3"/>
      <c r="H415" s="3"/>
      <c r="I415" s="3"/>
      <c r="J415" s="3"/>
    </row>
    <row r="416" spans="6:10" ht="12.95" customHeight="1">
      <c r="F416" s="3"/>
      <c r="G416" s="3"/>
      <c r="H416" s="3"/>
      <c r="I416" s="3"/>
      <c r="J416" s="3"/>
    </row>
    <row r="417" spans="6:10" ht="12.95" customHeight="1">
      <c r="F417" s="3"/>
      <c r="G417" s="3"/>
      <c r="H417" s="3"/>
      <c r="I417" s="3"/>
      <c r="J417" s="3"/>
    </row>
    <row r="418" spans="6:10" ht="12.95" customHeight="1">
      <c r="F418" s="3"/>
      <c r="G418" s="3"/>
      <c r="H418" s="3"/>
      <c r="I418" s="3"/>
      <c r="J418" s="3"/>
    </row>
    <row r="419" spans="6:10" ht="12.95" customHeight="1">
      <c r="F419" s="3"/>
      <c r="G419" s="3"/>
      <c r="H419" s="3"/>
      <c r="I419" s="3"/>
      <c r="J419" s="3"/>
    </row>
    <row r="420" spans="6:10" ht="12.95" customHeight="1">
      <c r="F420" s="3"/>
      <c r="G420" s="3"/>
      <c r="H420" s="3"/>
      <c r="I420" s="3"/>
      <c r="J420" s="3"/>
    </row>
    <row r="421" spans="6:10" ht="12.95" customHeight="1">
      <c r="F421" s="3"/>
      <c r="G421" s="3"/>
      <c r="H421" s="3"/>
      <c r="I421" s="3"/>
      <c r="J421" s="3"/>
    </row>
    <row r="422" spans="6:10" ht="12.95" customHeight="1">
      <c r="F422" s="3"/>
      <c r="G422" s="3"/>
      <c r="H422" s="3"/>
      <c r="I422" s="3"/>
      <c r="J422" s="3"/>
    </row>
    <row r="423" spans="6:10" ht="12.95" customHeight="1">
      <c r="F423" s="3"/>
      <c r="G423" s="3"/>
      <c r="H423" s="3"/>
      <c r="I423" s="3"/>
      <c r="J423" s="3"/>
    </row>
    <row r="424" spans="6:10" ht="12.95" customHeight="1">
      <c r="F424" s="3"/>
      <c r="G424" s="3"/>
      <c r="H424" s="3"/>
      <c r="I424" s="3"/>
      <c r="J424" s="3"/>
    </row>
    <row r="425" spans="6:10" ht="12.95" customHeight="1">
      <c r="F425" s="3"/>
      <c r="G425" s="3"/>
      <c r="H425" s="3"/>
      <c r="I425" s="3"/>
      <c r="J425" s="3"/>
    </row>
    <row r="426" spans="6:10" ht="12.95" customHeight="1">
      <c r="F426" s="3"/>
      <c r="G426" s="3"/>
      <c r="H426" s="3"/>
      <c r="I426" s="3"/>
      <c r="J426" s="3"/>
    </row>
    <row r="427" spans="6:10" ht="12.95" customHeight="1">
      <c r="F427" s="3"/>
      <c r="G427" s="3"/>
      <c r="H427" s="3"/>
      <c r="I427" s="3"/>
      <c r="J427" s="3"/>
    </row>
    <row r="428" spans="6:10" ht="12.95" customHeight="1">
      <c r="F428" s="3"/>
      <c r="G428" s="3"/>
      <c r="H428" s="3"/>
      <c r="I428" s="3"/>
      <c r="J428" s="3"/>
    </row>
    <row r="429" spans="6:10" ht="12.95" customHeight="1">
      <c r="F429" s="3"/>
      <c r="G429" s="3"/>
      <c r="H429" s="3"/>
      <c r="I429" s="3"/>
      <c r="J429" s="3"/>
    </row>
    <row r="430" spans="6:10" ht="12.95" customHeight="1">
      <c r="F430" s="3"/>
      <c r="G430" s="3"/>
      <c r="H430" s="3"/>
      <c r="I430" s="3"/>
      <c r="J430" s="3"/>
    </row>
    <row r="431" spans="6:10" ht="12.95" customHeight="1">
      <c r="F431" s="3"/>
      <c r="G431" s="3"/>
      <c r="H431" s="3"/>
      <c r="I431" s="3"/>
      <c r="J431" s="3"/>
    </row>
    <row r="432" spans="6:10" ht="12.95" customHeight="1">
      <c r="F432" s="3"/>
      <c r="G432" s="3"/>
      <c r="H432" s="3"/>
      <c r="I432" s="3"/>
      <c r="J432" s="3"/>
    </row>
    <row r="433" spans="6:10" ht="12.95" customHeight="1">
      <c r="F433" s="3"/>
      <c r="G433" s="3"/>
      <c r="H433" s="3"/>
      <c r="I433" s="3"/>
      <c r="J433" s="3"/>
    </row>
    <row r="434" spans="6:10" ht="12.95" customHeight="1">
      <c r="F434" s="3"/>
      <c r="G434" s="3"/>
      <c r="H434" s="3"/>
      <c r="I434" s="3"/>
      <c r="J434" s="3"/>
    </row>
    <row r="435" spans="6:10" ht="12.95" customHeight="1">
      <c r="F435" s="3"/>
      <c r="G435" s="3"/>
      <c r="H435" s="3"/>
      <c r="I435" s="3"/>
      <c r="J435" s="3"/>
    </row>
    <row r="436" spans="6:10" ht="12.95" customHeight="1">
      <c r="F436" s="3"/>
      <c r="G436" s="3"/>
      <c r="H436" s="3"/>
      <c r="I436" s="3"/>
      <c r="J436" s="3"/>
    </row>
    <row r="437" spans="6:10" ht="12.95" customHeight="1">
      <c r="F437" s="3"/>
      <c r="G437" s="3"/>
      <c r="H437" s="3"/>
      <c r="I437" s="3"/>
      <c r="J437" s="3"/>
    </row>
    <row r="438" spans="6:10" ht="12.95" customHeight="1">
      <c r="F438" s="3"/>
      <c r="G438" s="3"/>
      <c r="H438" s="3"/>
      <c r="I438" s="3"/>
      <c r="J438" s="3"/>
    </row>
    <row r="439" spans="6:10" ht="12.95" customHeight="1">
      <c r="F439" s="3"/>
      <c r="G439" s="3"/>
      <c r="H439" s="3"/>
      <c r="I439" s="3"/>
      <c r="J439" s="3"/>
    </row>
    <row r="440" spans="6:10" ht="12.95" customHeight="1">
      <c r="F440" s="3"/>
      <c r="G440" s="3"/>
      <c r="H440" s="3"/>
      <c r="I440" s="3"/>
      <c r="J440" s="3"/>
    </row>
    <row r="441" spans="6:10" ht="12.95" customHeight="1">
      <c r="F441" s="3"/>
      <c r="G441" s="3"/>
      <c r="H441" s="3"/>
      <c r="I441" s="3"/>
      <c r="J441" s="3"/>
    </row>
    <row r="442" spans="6:10" ht="12.95" customHeight="1">
      <c r="F442" s="3"/>
      <c r="G442" s="3"/>
      <c r="H442" s="3"/>
      <c r="I442" s="3"/>
      <c r="J442" s="3"/>
    </row>
    <row r="443" spans="6:10" ht="12.95" customHeight="1">
      <c r="F443" s="3"/>
      <c r="G443" s="3"/>
      <c r="H443" s="3"/>
      <c r="I443" s="3"/>
      <c r="J443" s="3"/>
    </row>
    <row r="444" spans="6:10" ht="12.95" customHeight="1">
      <c r="F444" s="3"/>
      <c r="G444" s="3"/>
      <c r="H444" s="3"/>
      <c r="I444" s="3"/>
      <c r="J444" s="3"/>
    </row>
    <row r="445" spans="6:10" ht="12.95" customHeight="1">
      <c r="F445" s="3"/>
      <c r="G445" s="3"/>
      <c r="H445" s="3"/>
      <c r="I445" s="3"/>
      <c r="J445" s="3"/>
    </row>
    <row r="446" spans="6:10" ht="12.95" customHeight="1">
      <c r="F446" s="3"/>
      <c r="G446" s="3"/>
      <c r="H446" s="3"/>
      <c r="I446" s="3"/>
      <c r="J446" s="3"/>
    </row>
    <row r="447" spans="6:10" ht="12.95" customHeight="1">
      <c r="F447" s="3"/>
      <c r="G447" s="3"/>
      <c r="H447" s="3"/>
      <c r="I447" s="3"/>
      <c r="J447" s="3"/>
    </row>
    <row r="448" spans="6:10" ht="12.95" customHeight="1">
      <c r="F448" s="3"/>
      <c r="G448" s="3"/>
      <c r="H448" s="3"/>
      <c r="I448" s="3"/>
      <c r="J448" s="3"/>
    </row>
    <row r="449" spans="6:10" ht="12.95" customHeight="1">
      <c r="F449" s="3"/>
      <c r="G449" s="3"/>
      <c r="H449" s="3"/>
      <c r="I449" s="3"/>
      <c r="J449" s="3"/>
    </row>
    <row r="450" spans="6:10" ht="12.95" customHeight="1">
      <c r="F450" s="3"/>
      <c r="G450" s="3"/>
      <c r="H450" s="3"/>
      <c r="I450" s="3"/>
      <c r="J450" s="3"/>
    </row>
    <row r="451" spans="6:10" ht="12.95" customHeight="1">
      <c r="F451" s="3"/>
      <c r="G451" s="3"/>
      <c r="H451" s="3"/>
      <c r="I451" s="3"/>
      <c r="J451" s="3"/>
    </row>
    <row r="452" spans="6:10" ht="12.95" customHeight="1">
      <c r="F452" s="3"/>
      <c r="G452" s="3"/>
      <c r="H452" s="3"/>
      <c r="I452" s="3"/>
      <c r="J452" s="3"/>
    </row>
    <row r="453" spans="6:10" ht="12.95" customHeight="1">
      <c r="F453" s="3"/>
      <c r="G453" s="3"/>
      <c r="H453" s="3"/>
      <c r="I453" s="3"/>
      <c r="J453" s="3"/>
    </row>
    <row r="454" spans="6:10" ht="12.95" customHeight="1">
      <c r="F454" s="3"/>
      <c r="G454" s="3"/>
      <c r="H454" s="3"/>
      <c r="I454" s="3"/>
      <c r="J454" s="3"/>
    </row>
    <row r="455" spans="6:10" ht="12.95" customHeight="1">
      <c r="F455" s="3"/>
      <c r="G455" s="3"/>
      <c r="H455" s="3"/>
      <c r="I455" s="3"/>
      <c r="J455" s="3"/>
    </row>
    <row r="456" spans="6:10" ht="12.95" customHeight="1">
      <c r="F456" s="3"/>
      <c r="G456" s="3"/>
      <c r="H456" s="3"/>
      <c r="I456" s="3"/>
      <c r="J456" s="3"/>
    </row>
    <row r="457" spans="6:10" ht="12.95" customHeight="1">
      <c r="F457" s="3"/>
      <c r="G457" s="3"/>
      <c r="H457" s="3"/>
      <c r="I457" s="3"/>
      <c r="J457" s="3"/>
    </row>
    <row r="458" spans="6:10" ht="12.95" customHeight="1">
      <c r="F458" s="3"/>
      <c r="G458" s="3"/>
      <c r="H458" s="3"/>
      <c r="I458" s="3"/>
      <c r="J458" s="3"/>
    </row>
    <row r="459" spans="6:10" ht="12.95" customHeight="1">
      <c r="F459" s="3"/>
      <c r="G459" s="3"/>
      <c r="H459" s="3"/>
      <c r="I459" s="3"/>
      <c r="J459" s="3"/>
    </row>
    <row r="460" spans="6:10" ht="12.95" customHeight="1">
      <c r="F460" s="3"/>
      <c r="G460" s="3"/>
      <c r="H460" s="3"/>
      <c r="I460" s="3"/>
      <c r="J460" s="3"/>
    </row>
    <row r="461" spans="6:10" ht="12.95" customHeight="1">
      <c r="F461" s="3"/>
      <c r="G461" s="3"/>
      <c r="H461" s="3"/>
      <c r="I461" s="3"/>
      <c r="J461" s="3"/>
    </row>
    <row r="462" spans="6:10" ht="12.95" customHeight="1">
      <c r="F462" s="3"/>
      <c r="G462" s="3"/>
      <c r="H462" s="3"/>
      <c r="I462" s="3"/>
      <c r="J462" s="3"/>
    </row>
    <row r="463" spans="6:10" ht="12.95" customHeight="1">
      <c r="F463" s="3"/>
      <c r="G463" s="3"/>
      <c r="H463" s="3"/>
      <c r="I463" s="3"/>
      <c r="J463" s="3"/>
    </row>
    <row r="464" spans="6:10" ht="12.95" customHeight="1">
      <c r="F464" s="3"/>
      <c r="G464" s="3"/>
      <c r="H464" s="3"/>
      <c r="I464" s="3"/>
      <c r="J464" s="3"/>
    </row>
    <row r="465" spans="6:10" ht="12.95" customHeight="1">
      <c r="F465" s="3"/>
      <c r="G465" s="3"/>
      <c r="H465" s="3"/>
      <c r="I465" s="3"/>
      <c r="J465" s="3"/>
    </row>
    <row r="466" spans="6:10" ht="12.95" customHeight="1">
      <c r="F466" s="3"/>
      <c r="G466" s="3"/>
      <c r="H466" s="3"/>
      <c r="I466" s="3"/>
      <c r="J466" s="3"/>
    </row>
    <row r="467" spans="6:10" ht="12.95" customHeight="1">
      <c r="F467" s="3"/>
      <c r="G467" s="3"/>
      <c r="H467" s="3"/>
      <c r="I467" s="3"/>
      <c r="J467" s="3"/>
    </row>
    <row r="468" spans="6:10" ht="12.95" customHeight="1">
      <c r="F468" s="3"/>
      <c r="G468" s="3"/>
      <c r="H468" s="3"/>
      <c r="I468" s="3"/>
      <c r="J468" s="3"/>
    </row>
    <row r="469" spans="6:10" ht="12.95" customHeight="1">
      <c r="F469" s="3"/>
      <c r="G469" s="3"/>
      <c r="H469" s="3"/>
      <c r="I469" s="3"/>
      <c r="J469" s="3"/>
    </row>
    <row r="470" spans="6:10" ht="12.95" customHeight="1">
      <c r="F470" s="3"/>
      <c r="G470" s="3"/>
      <c r="H470" s="3"/>
      <c r="I470" s="3"/>
      <c r="J470" s="3"/>
    </row>
    <row r="471" spans="6:10" ht="12.95" customHeight="1">
      <c r="F471" s="3"/>
      <c r="G471" s="3"/>
      <c r="H471" s="3"/>
      <c r="I471" s="3"/>
      <c r="J471" s="3"/>
    </row>
    <row r="472" spans="6:10" ht="12.95" customHeight="1">
      <c r="F472" s="3"/>
      <c r="G472" s="3"/>
      <c r="H472" s="3"/>
      <c r="I472" s="3"/>
      <c r="J472" s="3"/>
    </row>
    <row r="473" spans="6:10" ht="12.95" customHeight="1">
      <c r="F473" s="3"/>
      <c r="G473" s="3"/>
      <c r="H473" s="3"/>
      <c r="I473" s="3"/>
      <c r="J473" s="3"/>
    </row>
    <row r="474" spans="6:10" ht="12.95" customHeight="1">
      <c r="F474" s="3"/>
      <c r="G474" s="3"/>
      <c r="H474" s="3"/>
      <c r="I474" s="3"/>
      <c r="J474" s="3"/>
    </row>
    <row r="475" spans="6:10" ht="12.95" customHeight="1">
      <c r="F475" s="3"/>
      <c r="G475" s="3"/>
      <c r="H475" s="3"/>
      <c r="I475" s="3"/>
      <c r="J475" s="3"/>
    </row>
    <row r="476" spans="6:10" ht="12.95" customHeight="1">
      <c r="F476" s="3"/>
      <c r="G476" s="3"/>
      <c r="H476" s="3"/>
      <c r="I476" s="3"/>
      <c r="J476" s="3"/>
    </row>
    <row r="477" spans="6:10" ht="12.95" customHeight="1">
      <c r="F477" s="3"/>
      <c r="G477" s="3"/>
      <c r="H477" s="3"/>
      <c r="I477" s="3"/>
      <c r="J477" s="3"/>
    </row>
    <row r="478" spans="6:10" ht="12.95" customHeight="1">
      <c r="F478" s="3"/>
      <c r="G478" s="3"/>
      <c r="H478" s="3"/>
      <c r="I478" s="3"/>
      <c r="J478" s="3"/>
    </row>
    <row r="479" spans="6:10" ht="12.95" customHeight="1">
      <c r="F479" s="3"/>
      <c r="G479" s="3"/>
      <c r="H479" s="3"/>
      <c r="I479" s="3"/>
      <c r="J479" s="3"/>
    </row>
    <row r="480" spans="6:10" ht="12.95" customHeight="1">
      <c r="F480" s="3"/>
      <c r="G480" s="3"/>
      <c r="H480" s="3"/>
      <c r="I480" s="3"/>
      <c r="J480" s="3"/>
    </row>
    <row r="481" spans="6:10" ht="12.95" customHeight="1">
      <c r="F481" s="3"/>
      <c r="G481" s="3"/>
      <c r="H481" s="3"/>
      <c r="I481" s="3"/>
      <c r="J481" s="3"/>
    </row>
    <row r="482" spans="6:10" ht="12.95" customHeight="1">
      <c r="F482" s="3"/>
      <c r="G482" s="3"/>
      <c r="H482" s="3"/>
      <c r="I482" s="3"/>
      <c r="J482" s="3"/>
    </row>
    <row r="483" spans="6:10" ht="12.95" customHeight="1">
      <c r="F483" s="3"/>
      <c r="G483" s="3"/>
      <c r="H483" s="3"/>
      <c r="I483" s="3"/>
      <c r="J483" s="3"/>
    </row>
    <row r="484" spans="6:10" ht="12.95" customHeight="1">
      <c r="F484" s="3"/>
      <c r="G484" s="3"/>
      <c r="H484" s="3"/>
      <c r="I484" s="3"/>
      <c r="J484" s="3"/>
    </row>
    <row r="485" spans="6:10" ht="12.95" customHeight="1">
      <c r="F485" s="3"/>
      <c r="G485" s="3"/>
      <c r="H485" s="3"/>
      <c r="I485" s="3"/>
      <c r="J485" s="3"/>
    </row>
    <row r="486" spans="6:10" ht="12.95" customHeight="1">
      <c r="F486" s="3"/>
      <c r="G486" s="3"/>
      <c r="H486" s="3"/>
      <c r="I486" s="3"/>
      <c r="J486" s="3"/>
    </row>
    <row r="487" spans="6:10" ht="12.95" customHeight="1">
      <c r="F487" s="3"/>
      <c r="G487" s="3"/>
      <c r="H487" s="3"/>
      <c r="I487" s="3"/>
      <c r="J487" s="3"/>
    </row>
    <row r="488" spans="6:10" ht="12.95" customHeight="1">
      <c r="F488" s="3"/>
      <c r="G488" s="3"/>
      <c r="H488" s="3"/>
      <c r="I488" s="3"/>
      <c r="J488" s="3"/>
    </row>
    <row r="489" spans="6:10" ht="12.95" customHeight="1">
      <c r="F489" s="3"/>
      <c r="G489" s="3"/>
      <c r="H489" s="3"/>
      <c r="I489" s="3"/>
      <c r="J489" s="3"/>
    </row>
    <row r="490" spans="6:10" ht="12.95" customHeight="1">
      <c r="F490" s="3"/>
      <c r="G490" s="3"/>
      <c r="H490" s="3"/>
      <c r="I490" s="3"/>
      <c r="J490" s="3"/>
    </row>
    <row r="491" spans="6:10" ht="12.95" customHeight="1">
      <c r="F491" s="3"/>
      <c r="G491" s="3"/>
      <c r="H491" s="3"/>
      <c r="I491" s="3"/>
      <c r="J491" s="3"/>
    </row>
    <row r="492" spans="6:10" ht="12.95" customHeight="1">
      <c r="F492" s="3"/>
      <c r="G492" s="3"/>
      <c r="H492" s="3"/>
      <c r="I492" s="3"/>
      <c r="J492" s="3"/>
    </row>
    <row r="493" spans="6:10" ht="12.95" customHeight="1">
      <c r="F493" s="3"/>
      <c r="G493" s="3"/>
      <c r="H493" s="3"/>
      <c r="I493" s="3"/>
      <c r="J493" s="3"/>
    </row>
    <row r="494" spans="6:10" ht="12.95" customHeight="1">
      <c r="F494" s="3"/>
      <c r="G494" s="3"/>
      <c r="H494" s="3"/>
      <c r="I494" s="3"/>
      <c r="J494" s="3"/>
    </row>
    <row r="495" spans="6:10" ht="12.95" customHeight="1">
      <c r="F495" s="3"/>
      <c r="G495" s="3"/>
      <c r="H495" s="3"/>
      <c r="I495" s="3"/>
      <c r="J495" s="3"/>
    </row>
    <row r="496" spans="6:10" ht="12.95" customHeight="1">
      <c r="F496" s="3"/>
      <c r="G496" s="3"/>
      <c r="H496" s="3"/>
      <c r="I496" s="3"/>
      <c r="J496" s="3"/>
    </row>
    <row r="497" spans="6:10" ht="12.95" customHeight="1">
      <c r="F497" s="3"/>
      <c r="G497" s="3"/>
      <c r="H497" s="3"/>
      <c r="I497" s="3"/>
      <c r="J497" s="3"/>
    </row>
    <row r="498" spans="6:10" ht="12.95" customHeight="1">
      <c r="F498" s="3"/>
      <c r="G498" s="3"/>
      <c r="H498" s="3"/>
      <c r="I498" s="3"/>
      <c r="J498" s="3"/>
    </row>
    <row r="499" spans="6:10" ht="12.95" customHeight="1">
      <c r="F499" s="3"/>
      <c r="G499" s="3"/>
      <c r="H499" s="3"/>
      <c r="I499" s="3"/>
      <c r="J499" s="3"/>
    </row>
    <row r="500" spans="6:10" ht="12.95" customHeight="1">
      <c r="F500" s="3"/>
      <c r="G500" s="3"/>
      <c r="H500" s="3"/>
      <c r="I500" s="3"/>
      <c r="J500" s="3"/>
    </row>
    <row r="501" spans="6:10" ht="12.95" customHeight="1">
      <c r="F501" s="3"/>
      <c r="G501" s="3"/>
      <c r="H501" s="3"/>
      <c r="I501" s="3"/>
      <c r="J501" s="3"/>
    </row>
    <row r="502" spans="6:10" ht="12.95" customHeight="1">
      <c r="F502" s="3"/>
      <c r="G502" s="3"/>
      <c r="H502" s="3"/>
      <c r="I502" s="3"/>
      <c r="J502" s="3"/>
    </row>
    <row r="503" spans="6:10" ht="12.95" customHeight="1">
      <c r="F503" s="3"/>
      <c r="G503" s="3"/>
      <c r="H503" s="3"/>
      <c r="I503" s="3"/>
      <c r="J503" s="3"/>
    </row>
    <row r="504" spans="6:10" ht="12.95" customHeight="1">
      <c r="F504" s="3"/>
      <c r="G504" s="3"/>
      <c r="H504" s="3"/>
      <c r="I504" s="3"/>
      <c r="J504" s="3"/>
    </row>
    <row r="505" spans="6:10" ht="12.95" customHeight="1">
      <c r="F505" s="3"/>
      <c r="G505" s="3"/>
      <c r="H505" s="3"/>
      <c r="I505" s="3"/>
      <c r="J505" s="3"/>
    </row>
    <row r="506" spans="6:10" ht="12.95" customHeight="1">
      <c r="F506" s="3"/>
      <c r="G506" s="3"/>
      <c r="H506" s="3"/>
      <c r="I506" s="3"/>
      <c r="J506" s="3"/>
    </row>
    <row r="507" spans="6:10" ht="12.95" customHeight="1">
      <c r="F507" s="3"/>
      <c r="G507" s="3"/>
      <c r="H507" s="3"/>
      <c r="I507" s="3"/>
      <c r="J507" s="3"/>
    </row>
    <row r="508" spans="6:10" ht="12.95" customHeight="1">
      <c r="F508" s="3"/>
      <c r="G508" s="3"/>
      <c r="H508" s="3"/>
      <c r="I508" s="3"/>
      <c r="J508" s="3"/>
    </row>
    <row r="509" spans="6:10" ht="12.95" customHeight="1">
      <c r="F509" s="3"/>
      <c r="G509" s="3"/>
      <c r="H509" s="3"/>
      <c r="I509" s="3"/>
      <c r="J509" s="3"/>
    </row>
    <row r="510" spans="6:10" ht="12.95" customHeight="1">
      <c r="F510" s="3"/>
      <c r="G510" s="3"/>
      <c r="H510" s="3"/>
      <c r="I510" s="3"/>
      <c r="J510" s="3"/>
    </row>
    <row r="511" spans="6:10" ht="12.95" customHeight="1">
      <c r="F511" s="3"/>
      <c r="G511" s="3"/>
      <c r="H511" s="3"/>
      <c r="I511" s="3"/>
      <c r="J511" s="3"/>
    </row>
    <row r="512" spans="6:10" ht="12.95" customHeight="1">
      <c r="F512" s="3"/>
      <c r="G512" s="3"/>
      <c r="H512" s="3"/>
      <c r="I512" s="3"/>
      <c r="J512" s="3"/>
    </row>
    <row r="513" spans="6:10" ht="12.95" customHeight="1">
      <c r="F513" s="3"/>
      <c r="G513" s="3"/>
      <c r="H513" s="3"/>
      <c r="I513" s="3"/>
      <c r="J513" s="3"/>
    </row>
    <row r="514" spans="6:10" ht="12.95" customHeight="1">
      <c r="F514" s="3"/>
      <c r="G514" s="3"/>
      <c r="H514" s="3"/>
      <c r="I514" s="3"/>
      <c r="J514" s="3"/>
    </row>
    <row r="515" spans="6:10" ht="12.95" customHeight="1">
      <c r="F515" s="3"/>
      <c r="G515" s="3"/>
      <c r="H515" s="3"/>
      <c r="I515" s="3"/>
      <c r="J515" s="3"/>
    </row>
    <row r="516" spans="6:10" ht="12.95" customHeight="1">
      <c r="F516" s="3"/>
      <c r="G516" s="3"/>
      <c r="H516" s="3"/>
      <c r="I516" s="3"/>
      <c r="J516" s="3"/>
    </row>
    <row r="517" spans="6:10" ht="12.95" customHeight="1">
      <c r="F517" s="3"/>
      <c r="G517" s="3"/>
      <c r="H517" s="3"/>
      <c r="I517" s="3"/>
      <c r="J517" s="3"/>
    </row>
    <row r="518" spans="6:10" ht="12.95" customHeight="1">
      <c r="F518" s="3"/>
      <c r="G518" s="3"/>
      <c r="H518" s="3"/>
      <c r="I518" s="3"/>
      <c r="J518" s="3"/>
    </row>
    <row r="519" spans="6:10" ht="12.95" customHeight="1">
      <c r="F519" s="3"/>
      <c r="G519" s="3"/>
      <c r="H519" s="3"/>
      <c r="I519" s="3"/>
      <c r="J519" s="3"/>
    </row>
    <row r="520" spans="6:10" ht="12.95" customHeight="1">
      <c r="F520" s="3"/>
      <c r="G520" s="3"/>
      <c r="H520" s="3"/>
      <c r="I520" s="3"/>
      <c r="J520" s="3"/>
    </row>
    <row r="521" spans="6:10" ht="12.95" customHeight="1">
      <c r="F521" s="3"/>
      <c r="G521" s="3"/>
      <c r="H521" s="3"/>
      <c r="I521" s="3"/>
      <c r="J521" s="3"/>
    </row>
    <row r="522" spans="6:10" ht="12.95" customHeight="1">
      <c r="F522" s="3"/>
      <c r="G522" s="3"/>
      <c r="H522" s="3"/>
      <c r="I522" s="3"/>
      <c r="J522" s="3"/>
    </row>
    <row r="523" spans="6:10" ht="12.95" customHeight="1">
      <c r="F523" s="3"/>
      <c r="G523" s="3"/>
      <c r="H523" s="3"/>
      <c r="I523" s="3"/>
      <c r="J523" s="3"/>
    </row>
    <row r="524" spans="6:10" ht="12.95" customHeight="1">
      <c r="F524" s="3"/>
      <c r="G524" s="3"/>
      <c r="H524" s="3"/>
      <c r="I524" s="3"/>
      <c r="J524" s="3"/>
    </row>
    <row r="525" spans="6:10" ht="12.95" customHeight="1">
      <c r="F525" s="3"/>
      <c r="G525" s="3"/>
      <c r="H525" s="3"/>
      <c r="I525" s="3"/>
      <c r="J525" s="3"/>
    </row>
    <row r="526" spans="6:10" ht="12.95" customHeight="1">
      <c r="F526" s="3"/>
      <c r="G526" s="3"/>
      <c r="H526" s="3"/>
      <c r="I526" s="3"/>
      <c r="J526" s="3"/>
    </row>
    <row r="527" spans="6:10" ht="12.95" customHeight="1">
      <c r="F527" s="3"/>
      <c r="G527" s="3"/>
      <c r="H527" s="3"/>
      <c r="I527" s="3"/>
      <c r="J527" s="3"/>
    </row>
    <row r="528" spans="6:10" ht="12.95" customHeight="1">
      <c r="F528" s="3"/>
      <c r="G528" s="3"/>
      <c r="H528" s="3"/>
      <c r="I528" s="3"/>
      <c r="J528" s="3"/>
    </row>
    <row r="529" spans="6:10" ht="12.95" customHeight="1">
      <c r="F529" s="3"/>
      <c r="G529" s="3"/>
      <c r="H529" s="3"/>
      <c r="I529" s="3"/>
      <c r="J529" s="3"/>
    </row>
    <row r="530" spans="6:10" ht="12.95" customHeight="1">
      <c r="F530" s="3"/>
      <c r="G530" s="3"/>
      <c r="H530" s="3"/>
      <c r="I530" s="3"/>
      <c r="J530" s="3"/>
    </row>
    <row r="531" spans="6:10" ht="12.95" customHeight="1">
      <c r="F531" s="3"/>
      <c r="G531" s="3"/>
      <c r="H531" s="3"/>
      <c r="I531" s="3"/>
      <c r="J531" s="3"/>
    </row>
    <row r="532" spans="6:10" ht="12.95" customHeight="1">
      <c r="F532" s="3"/>
      <c r="G532" s="3"/>
      <c r="H532" s="3"/>
      <c r="I532" s="3"/>
      <c r="J532" s="3"/>
    </row>
    <row r="533" spans="6:10" ht="12.95" customHeight="1">
      <c r="F533" s="3"/>
      <c r="G533" s="3"/>
      <c r="H533" s="3"/>
      <c r="I533" s="3"/>
      <c r="J533" s="3"/>
    </row>
    <row r="534" spans="6:10" ht="12.95" customHeight="1">
      <c r="F534" s="3"/>
      <c r="G534" s="3"/>
      <c r="H534" s="3"/>
      <c r="I534" s="3"/>
      <c r="J534" s="3"/>
    </row>
    <row r="535" spans="6:10" ht="12.95" customHeight="1">
      <c r="F535" s="3"/>
      <c r="G535" s="3"/>
      <c r="H535" s="3"/>
      <c r="I535" s="3"/>
      <c r="J535" s="3"/>
    </row>
    <row r="536" spans="6:10" ht="12.95" customHeight="1">
      <c r="F536" s="3"/>
      <c r="G536" s="3"/>
      <c r="H536" s="3"/>
      <c r="I536" s="3"/>
      <c r="J536" s="3"/>
    </row>
    <row r="537" spans="6:10" ht="12.95" customHeight="1">
      <c r="F537" s="3"/>
      <c r="G537" s="3"/>
      <c r="H537" s="3"/>
      <c r="I537" s="3"/>
      <c r="J537" s="3"/>
    </row>
    <row r="538" spans="6:10" ht="12.95" customHeight="1">
      <c r="F538" s="3"/>
      <c r="G538" s="3"/>
      <c r="H538" s="3"/>
      <c r="I538" s="3"/>
      <c r="J538" s="3"/>
    </row>
    <row r="539" spans="6:10" ht="12.95" customHeight="1">
      <c r="F539" s="3"/>
      <c r="G539" s="3"/>
      <c r="H539" s="3"/>
      <c r="I539" s="3"/>
      <c r="J539" s="3"/>
    </row>
    <row r="540" spans="6:10" ht="12.95" customHeight="1">
      <c r="F540" s="3"/>
      <c r="G540" s="3"/>
      <c r="H540" s="3"/>
      <c r="I540" s="3"/>
      <c r="J540" s="3"/>
    </row>
    <row r="541" spans="6:10" ht="12.95" customHeight="1">
      <c r="F541" s="3"/>
      <c r="G541" s="3"/>
      <c r="H541" s="3"/>
      <c r="I541" s="3"/>
      <c r="J541" s="3"/>
    </row>
    <row r="542" spans="6:10" ht="12.95" customHeight="1">
      <c r="F542" s="3"/>
      <c r="G542" s="3"/>
      <c r="H542" s="3"/>
      <c r="I542" s="3"/>
      <c r="J542" s="3"/>
    </row>
    <row r="543" spans="6:10" ht="12.95" customHeight="1">
      <c r="F543" s="3"/>
      <c r="G543" s="3"/>
      <c r="H543" s="3"/>
      <c r="I543" s="3"/>
      <c r="J543" s="3"/>
    </row>
    <row r="544" spans="6:10" ht="12.95" customHeight="1">
      <c r="F544" s="3"/>
      <c r="G544" s="3"/>
      <c r="H544" s="3"/>
      <c r="I544" s="3"/>
      <c r="J544" s="3"/>
    </row>
    <row r="545" spans="6:10" ht="12.95" customHeight="1">
      <c r="F545" s="3"/>
      <c r="G545" s="3"/>
      <c r="H545" s="3"/>
      <c r="I545" s="3"/>
      <c r="J545" s="3"/>
    </row>
    <row r="546" spans="6:10" ht="12.95" customHeight="1">
      <c r="F546" s="3"/>
      <c r="G546" s="3"/>
      <c r="H546" s="3"/>
      <c r="I546" s="3"/>
      <c r="J546" s="3"/>
    </row>
    <row r="547" spans="6:10" ht="12.95" customHeight="1">
      <c r="F547" s="3"/>
      <c r="G547" s="3"/>
      <c r="H547" s="3"/>
      <c r="I547" s="3"/>
      <c r="J547" s="3"/>
    </row>
    <row r="548" spans="6:10" ht="12.95" customHeight="1">
      <c r="F548" s="3"/>
      <c r="G548" s="3"/>
      <c r="H548" s="3"/>
      <c r="I548" s="3"/>
      <c r="J548" s="3"/>
    </row>
    <row r="549" spans="6:10" ht="12.95" customHeight="1">
      <c r="F549" s="3"/>
      <c r="G549" s="3"/>
      <c r="H549" s="3"/>
      <c r="I549" s="3"/>
      <c r="J549" s="3"/>
    </row>
    <row r="550" spans="6:10" ht="12.95" customHeight="1">
      <c r="F550" s="3"/>
      <c r="G550" s="3"/>
      <c r="H550" s="3"/>
      <c r="I550" s="3"/>
      <c r="J550" s="3"/>
    </row>
    <row r="551" spans="6:10" ht="12.95" customHeight="1">
      <c r="F551" s="3"/>
      <c r="G551" s="3"/>
      <c r="H551" s="3"/>
      <c r="I551" s="3"/>
      <c r="J551" s="3"/>
    </row>
    <row r="552" spans="6:10" ht="12.95" customHeight="1">
      <c r="F552" s="3"/>
      <c r="G552" s="3"/>
      <c r="H552" s="3"/>
      <c r="I552" s="3"/>
      <c r="J552" s="3"/>
    </row>
    <row r="553" spans="6:10" ht="12.95" customHeight="1">
      <c r="F553" s="3"/>
      <c r="G553" s="3"/>
      <c r="H553" s="3"/>
      <c r="I553" s="3"/>
      <c r="J553" s="3"/>
    </row>
    <row r="554" spans="6:10" ht="12.95" customHeight="1">
      <c r="F554" s="3"/>
      <c r="G554" s="3"/>
      <c r="H554" s="3"/>
      <c r="I554" s="3"/>
      <c r="J554" s="3"/>
    </row>
    <row r="555" spans="6:10" ht="12.95" customHeight="1">
      <c r="F555" s="3"/>
      <c r="G555" s="3"/>
      <c r="H555" s="3"/>
      <c r="I555" s="3"/>
      <c r="J555" s="3"/>
    </row>
    <row r="556" spans="6:10" ht="12.95" customHeight="1">
      <c r="F556" s="3"/>
      <c r="G556" s="3"/>
      <c r="H556" s="3"/>
      <c r="I556" s="3"/>
      <c r="J556" s="3"/>
    </row>
    <row r="557" spans="6:10" ht="12.95" customHeight="1">
      <c r="F557" s="3"/>
      <c r="G557" s="3"/>
      <c r="H557" s="3"/>
      <c r="I557" s="3"/>
      <c r="J557" s="3"/>
    </row>
    <row r="558" spans="6:10" ht="12.95" customHeight="1">
      <c r="F558" s="3"/>
      <c r="G558" s="3"/>
      <c r="H558" s="3"/>
      <c r="I558" s="3"/>
      <c r="J558" s="3"/>
    </row>
    <row r="559" spans="6:10" ht="12.95" customHeight="1">
      <c r="F559" s="3"/>
      <c r="G559" s="3"/>
      <c r="H559" s="3"/>
      <c r="I559" s="3"/>
      <c r="J559" s="3"/>
    </row>
    <row r="560" spans="6:10" ht="12.95" customHeight="1">
      <c r="F560" s="3"/>
      <c r="G560" s="3"/>
      <c r="H560" s="3"/>
      <c r="I560" s="3"/>
      <c r="J560" s="3"/>
    </row>
    <row r="561" spans="6:10" ht="12.95" customHeight="1">
      <c r="F561" s="3"/>
      <c r="G561" s="3"/>
      <c r="H561" s="3"/>
      <c r="I561" s="3"/>
      <c r="J561" s="3"/>
    </row>
    <row r="562" spans="6:10" ht="12.95" customHeight="1">
      <c r="F562" s="3"/>
      <c r="G562" s="3"/>
      <c r="H562" s="3"/>
      <c r="I562" s="3"/>
      <c r="J562" s="3"/>
    </row>
    <row r="563" spans="6:10" ht="12.95" customHeight="1">
      <c r="F563" s="3"/>
      <c r="G563" s="3"/>
      <c r="H563" s="3"/>
      <c r="I563" s="3"/>
      <c r="J563" s="3"/>
    </row>
    <row r="564" spans="6:10" ht="12.95" customHeight="1">
      <c r="F564" s="3"/>
      <c r="G564" s="3"/>
      <c r="H564" s="3"/>
      <c r="I564" s="3"/>
      <c r="J564" s="3"/>
    </row>
    <row r="565" spans="6:10" ht="12.95" customHeight="1">
      <c r="F565" s="3"/>
      <c r="G565" s="3"/>
      <c r="H565" s="3"/>
      <c r="I565" s="3"/>
      <c r="J565" s="3"/>
    </row>
    <row r="566" spans="6:10" ht="12.95" customHeight="1">
      <c r="F566" s="3"/>
      <c r="G566" s="3"/>
      <c r="H566" s="3"/>
      <c r="I566" s="3"/>
      <c r="J566" s="3"/>
    </row>
    <row r="567" spans="6:10" ht="12.95" customHeight="1">
      <c r="F567" s="3"/>
      <c r="G567" s="3"/>
      <c r="H567" s="3"/>
      <c r="I567" s="3"/>
      <c r="J567" s="3"/>
    </row>
    <row r="568" spans="6:10" ht="12.95" customHeight="1">
      <c r="F568" s="3"/>
      <c r="G568" s="3"/>
      <c r="H568" s="3"/>
      <c r="I568" s="3"/>
      <c r="J568" s="3"/>
    </row>
    <row r="569" spans="6:10" ht="12.95" customHeight="1">
      <c r="F569" s="3"/>
      <c r="G569" s="3"/>
      <c r="H569" s="3"/>
      <c r="I569" s="3"/>
      <c r="J569" s="3"/>
    </row>
    <row r="570" spans="6:10" ht="12.95" customHeight="1">
      <c r="F570" s="3"/>
      <c r="G570" s="3"/>
      <c r="H570" s="3"/>
      <c r="I570" s="3"/>
      <c r="J570" s="3"/>
    </row>
    <row r="571" spans="6:10" ht="12.95" customHeight="1">
      <c r="F571" s="3"/>
      <c r="G571" s="3"/>
      <c r="H571" s="3"/>
      <c r="I571" s="3"/>
      <c r="J571" s="3"/>
    </row>
    <row r="572" spans="6:10" ht="12.95" customHeight="1">
      <c r="F572" s="3"/>
      <c r="G572" s="3"/>
      <c r="H572" s="3"/>
      <c r="I572" s="3"/>
      <c r="J572" s="3"/>
    </row>
    <row r="573" spans="6:10" ht="12.95" customHeight="1">
      <c r="F573" s="3"/>
      <c r="G573" s="3"/>
      <c r="H573" s="3"/>
      <c r="I573" s="3"/>
      <c r="J573" s="3"/>
    </row>
    <row r="574" spans="6:10" ht="12.95" customHeight="1">
      <c r="F574" s="3"/>
      <c r="G574" s="3"/>
      <c r="H574" s="3"/>
      <c r="I574" s="3"/>
      <c r="J574" s="3"/>
    </row>
    <row r="575" spans="6:10" ht="12.95" customHeight="1">
      <c r="F575" s="3"/>
      <c r="G575" s="3"/>
      <c r="H575" s="3"/>
      <c r="I575" s="3"/>
      <c r="J575" s="3"/>
    </row>
    <row r="576" spans="6:10" ht="12.95" customHeight="1">
      <c r="F576" s="3"/>
      <c r="G576" s="3"/>
      <c r="H576" s="3"/>
      <c r="I576" s="3"/>
      <c r="J576" s="3"/>
    </row>
    <row r="577" spans="6:10" ht="12.95" customHeight="1">
      <c r="F577" s="3"/>
      <c r="G577" s="3"/>
      <c r="H577" s="3"/>
      <c r="I577" s="3"/>
      <c r="J577" s="3"/>
    </row>
    <row r="578" spans="6:10" ht="12.95" customHeight="1">
      <c r="F578" s="3"/>
      <c r="G578" s="3"/>
      <c r="H578" s="3"/>
      <c r="I578" s="3"/>
      <c r="J578" s="3"/>
    </row>
    <row r="579" spans="6:10" ht="12.95" customHeight="1">
      <c r="F579" s="3"/>
      <c r="G579" s="3"/>
      <c r="H579" s="3"/>
      <c r="I579" s="3"/>
      <c r="J579" s="3"/>
    </row>
    <row r="580" spans="6:10" ht="12.95" customHeight="1">
      <c r="F580" s="3"/>
      <c r="G580" s="3"/>
      <c r="H580" s="3"/>
      <c r="I580" s="3"/>
      <c r="J580" s="3"/>
    </row>
    <row r="581" spans="6:10" ht="12.95" customHeight="1">
      <c r="F581" s="3"/>
      <c r="G581" s="3"/>
      <c r="H581" s="3"/>
      <c r="I581" s="3"/>
      <c r="J581" s="3"/>
    </row>
    <row r="582" spans="6:10" ht="12.95" customHeight="1">
      <c r="F582" s="3"/>
      <c r="G582" s="3"/>
      <c r="H582" s="3"/>
      <c r="I582" s="3"/>
      <c r="J582" s="3"/>
    </row>
    <row r="583" spans="6:10" ht="12.95" customHeight="1">
      <c r="F583" s="3"/>
      <c r="G583" s="3"/>
      <c r="H583" s="3"/>
      <c r="I583" s="3"/>
      <c r="J583" s="3"/>
    </row>
    <row r="584" spans="6:10" ht="12.95" customHeight="1">
      <c r="F584" s="3"/>
      <c r="G584" s="3"/>
      <c r="H584" s="3"/>
      <c r="I584" s="3"/>
      <c r="J584" s="3"/>
    </row>
    <row r="585" spans="6:10" ht="12.95" customHeight="1">
      <c r="F585" s="3"/>
      <c r="G585" s="3"/>
      <c r="H585" s="3"/>
      <c r="I585" s="3"/>
      <c r="J585" s="3"/>
    </row>
    <row r="586" spans="6:10" ht="12.95" customHeight="1">
      <c r="F586" s="3"/>
      <c r="G586" s="3"/>
      <c r="H586" s="3"/>
      <c r="I586" s="3"/>
      <c r="J586" s="3"/>
    </row>
    <row r="587" spans="6:10" ht="12.95" customHeight="1">
      <c r="F587" s="3"/>
      <c r="G587" s="3"/>
      <c r="H587" s="3"/>
      <c r="I587" s="3"/>
      <c r="J587" s="3"/>
    </row>
    <row r="588" spans="6:10" ht="12.95" customHeight="1">
      <c r="F588" s="3"/>
      <c r="G588" s="3"/>
      <c r="H588" s="3"/>
      <c r="I588" s="3"/>
      <c r="J588" s="3"/>
    </row>
    <row r="589" spans="6:10" ht="12.95" customHeight="1">
      <c r="F589" s="3"/>
      <c r="G589" s="3"/>
      <c r="H589" s="3"/>
      <c r="I589" s="3"/>
      <c r="J589" s="3"/>
    </row>
    <row r="590" spans="6:10" ht="12.95" customHeight="1">
      <c r="F590" s="3"/>
      <c r="G590" s="3"/>
      <c r="H590" s="3"/>
      <c r="I590" s="3"/>
      <c r="J590" s="3"/>
    </row>
    <row r="591" spans="6:10" ht="12.95" customHeight="1">
      <c r="F591" s="3"/>
      <c r="G591" s="3"/>
      <c r="H591" s="3"/>
      <c r="I591" s="3"/>
      <c r="J591" s="3"/>
    </row>
    <row r="592" spans="6:10" ht="12.95" customHeight="1">
      <c r="F592" s="3"/>
      <c r="G592" s="3"/>
      <c r="H592" s="3"/>
      <c r="I592" s="3"/>
      <c r="J592" s="3"/>
    </row>
    <row r="593" spans="6:10" ht="12.95" customHeight="1">
      <c r="F593" s="3"/>
      <c r="G593" s="3"/>
      <c r="H593" s="3"/>
      <c r="I593" s="3"/>
      <c r="J593" s="3"/>
    </row>
    <row r="594" spans="6:10" ht="12.95" customHeight="1">
      <c r="F594" s="3"/>
      <c r="G594" s="3"/>
      <c r="H594" s="3"/>
      <c r="I594" s="3"/>
      <c r="J594" s="3"/>
    </row>
    <row r="595" spans="6:10" ht="12.95" customHeight="1">
      <c r="F595" s="3"/>
      <c r="G595" s="3"/>
      <c r="H595" s="3"/>
      <c r="I595" s="3"/>
      <c r="J595" s="3"/>
    </row>
    <row r="596" spans="6:10" ht="12.95" customHeight="1">
      <c r="F596" s="3"/>
      <c r="G596" s="3"/>
      <c r="H596" s="3"/>
      <c r="I596" s="3"/>
      <c r="J596" s="3"/>
    </row>
    <row r="597" spans="6:10" ht="12.95" customHeight="1">
      <c r="F597" s="3"/>
      <c r="G597" s="3"/>
      <c r="H597" s="3"/>
      <c r="I597" s="3"/>
      <c r="J597" s="3"/>
    </row>
    <row r="598" spans="6:10" ht="12.95" customHeight="1">
      <c r="F598" s="3"/>
      <c r="G598" s="3"/>
      <c r="H598" s="3"/>
      <c r="I598" s="3"/>
      <c r="J598" s="3"/>
    </row>
    <row r="599" spans="6:10" ht="12.95" customHeight="1">
      <c r="F599" s="3"/>
      <c r="G599" s="3"/>
      <c r="H599" s="3"/>
      <c r="I599" s="3"/>
      <c r="J599" s="3"/>
    </row>
    <row r="600" spans="6:10" ht="12.95" customHeight="1">
      <c r="F600" s="3"/>
      <c r="G600" s="3"/>
      <c r="H600" s="3"/>
      <c r="I600" s="3"/>
      <c r="J600" s="3"/>
    </row>
    <row r="601" spans="6:10" ht="12.95" customHeight="1">
      <c r="F601" s="3"/>
      <c r="G601" s="3"/>
      <c r="H601" s="3"/>
      <c r="I601" s="3"/>
      <c r="J601" s="3"/>
    </row>
    <row r="602" spans="6:10" ht="12.95" customHeight="1">
      <c r="F602" s="3"/>
      <c r="G602" s="3"/>
      <c r="H602" s="3"/>
      <c r="I602" s="3"/>
      <c r="J602" s="3"/>
    </row>
    <row r="603" spans="6:10" ht="12.95" customHeight="1">
      <c r="F603" s="3"/>
      <c r="G603" s="3"/>
      <c r="H603" s="3"/>
      <c r="I603" s="3"/>
      <c r="J603" s="3"/>
    </row>
    <row r="604" spans="6:10" ht="12.95" customHeight="1">
      <c r="F604" s="3"/>
      <c r="G604" s="3"/>
      <c r="H604" s="3"/>
      <c r="I604" s="3"/>
      <c r="J604" s="3"/>
    </row>
    <row r="605" spans="6:10" ht="12.95" customHeight="1">
      <c r="F605" s="3"/>
      <c r="G605" s="3"/>
      <c r="H605" s="3"/>
      <c r="I605" s="3"/>
      <c r="J605" s="3"/>
    </row>
    <row r="606" spans="6:10" ht="12.95" customHeight="1">
      <c r="F606" s="3"/>
      <c r="G606" s="3"/>
      <c r="H606" s="3"/>
      <c r="I606" s="3"/>
      <c r="J606" s="3"/>
    </row>
    <row r="607" spans="6:10" ht="12.95" customHeight="1">
      <c r="F607" s="3"/>
      <c r="G607" s="3"/>
      <c r="H607" s="3"/>
      <c r="I607" s="3"/>
      <c r="J607" s="3"/>
    </row>
    <row r="608" spans="6:10" ht="12.95" customHeight="1">
      <c r="F608" s="3"/>
      <c r="G608" s="3"/>
      <c r="H608" s="3"/>
      <c r="I608" s="3"/>
      <c r="J608" s="3"/>
    </row>
    <row r="609" spans="6:10" ht="12.95" customHeight="1">
      <c r="F609" s="3"/>
      <c r="G609" s="3"/>
      <c r="H609" s="3"/>
      <c r="I609" s="3"/>
      <c r="J609" s="3"/>
    </row>
    <row r="610" spans="6:10" ht="12.95" customHeight="1">
      <c r="F610" s="3"/>
      <c r="G610" s="3"/>
      <c r="H610" s="3"/>
      <c r="I610" s="3"/>
      <c r="J610" s="3"/>
    </row>
    <row r="611" spans="6:10" ht="12.95" customHeight="1">
      <c r="F611" s="3"/>
      <c r="G611" s="3"/>
      <c r="H611" s="3"/>
      <c r="I611" s="3"/>
      <c r="J611" s="3"/>
    </row>
    <row r="612" spans="6:10" ht="12.95" customHeight="1">
      <c r="F612" s="3"/>
      <c r="G612" s="3"/>
      <c r="H612" s="3"/>
      <c r="I612" s="3"/>
      <c r="J612" s="3"/>
    </row>
    <row r="613" spans="6:10" ht="12.95" customHeight="1">
      <c r="F613" s="3"/>
      <c r="G613" s="3"/>
      <c r="H613" s="3"/>
      <c r="I613" s="3"/>
      <c r="J613" s="3"/>
    </row>
    <row r="614" spans="6:10" ht="12.95" customHeight="1">
      <c r="F614" s="3"/>
      <c r="G614" s="3"/>
      <c r="H614" s="3"/>
      <c r="I614" s="3"/>
      <c r="J614" s="3"/>
    </row>
    <row r="615" spans="6:10" ht="12.95" customHeight="1">
      <c r="F615" s="3"/>
      <c r="G615" s="3"/>
      <c r="H615" s="3"/>
      <c r="I615" s="3"/>
      <c r="J615" s="3"/>
    </row>
    <row r="616" spans="6:10" ht="12.95" customHeight="1">
      <c r="F616" s="3"/>
      <c r="G616" s="3"/>
      <c r="H616" s="3"/>
      <c r="I616" s="3"/>
      <c r="J616" s="3"/>
    </row>
    <row r="617" spans="6:10" ht="12.95" customHeight="1">
      <c r="F617" s="3"/>
      <c r="G617" s="3"/>
      <c r="H617" s="3"/>
      <c r="I617" s="3"/>
      <c r="J617" s="3"/>
    </row>
    <row r="618" spans="6:10" ht="12.95" customHeight="1">
      <c r="F618" s="3"/>
      <c r="G618" s="3"/>
      <c r="H618" s="3"/>
      <c r="I618" s="3"/>
      <c r="J618" s="3"/>
    </row>
    <row r="619" spans="6:10" ht="12.95" customHeight="1">
      <c r="F619" s="3"/>
      <c r="G619" s="3"/>
      <c r="H619" s="3"/>
      <c r="I619" s="3"/>
      <c r="J619" s="3"/>
    </row>
    <row r="620" spans="6:10" ht="12.95" customHeight="1">
      <c r="F620" s="3"/>
      <c r="G620" s="3"/>
      <c r="H620" s="3"/>
      <c r="I620" s="3"/>
      <c r="J620" s="3"/>
    </row>
    <row r="621" spans="6:10" ht="12.95" customHeight="1">
      <c r="F621" s="3"/>
      <c r="G621" s="3"/>
      <c r="H621" s="3"/>
      <c r="I621" s="3"/>
      <c r="J621" s="3"/>
    </row>
    <row r="622" spans="6:10" ht="12.95" customHeight="1">
      <c r="F622" s="3"/>
      <c r="G622" s="3"/>
      <c r="H622" s="3"/>
      <c r="I622" s="3"/>
      <c r="J622" s="3"/>
    </row>
    <row r="623" spans="6:10" ht="12.95" customHeight="1">
      <c r="F623" s="3"/>
      <c r="G623" s="3"/>
      <c r="H623" s="3"/>
      <c r="I623" s="3"/>
      <c r="J623" s="3"/>
    </row>
    <row r="624" spans="6:10" ht="12.95" customHeight="1">
      <c r="F624" s="3"/>
      <c r="G624" s="3"/>
      <c r="H624" s="3"/>
      <c r="I624" s="3"/>
      <c r="J624" s="3"/>
    </row>
    <row r="625" spans="6:10" ht="12.95" customHeight="1">
      <c r="F625" s="3"/>
      <c r="G625" s="3"/>
      <c r="H625" s="3"/>
      <c r="I625" s="3"/>
      <c r="J625" s="3"/>
    </row>
    <row r="626" spans="6:10" ht="12.95" customHeight="1">
      <c r="F626" s="3"/>
      <c r="G626" s="3"/>
      <c r="H626" s="3"/>
      <c r="I626" s="3"/>
      <c r="J626" s="3"/>
    </row>
    <row r="627" spans="6:10" ht="12.95" customHeight="1">
      <c r="F627" s="3"/>
      <c r="G627" s="3"/>
      <c r="H627" s="3"/>
      <c r="I627" s="3"/>
      <c r="J627" s="3"/>
    </row>
    <row r="628" spans="6:10" ht="12.95" customHeight="1">
      <c r="F628" s="3"/>
      <c r="G628" s="3"/>
      <c r="H628" s="3"/>
      <c r="I628" s="3"/>
      <c r="J628" s="3"/>
    </row>
    <row r="629" spans="6:10" ht="12.95" customHeight="1">
      <c r="F629" s="3"/>
      <c r="G629" s="3"/>
      <c r="H629" s="3"/>
      <c r="I629" s="3"/>
      <c r="J629" s="3"/>
    </row>
    <row r="630" spans="6:10" ht="12.95" customHeight="1">
      <c r="F630" s="3"/>
      <c r="G630" s="3"/>
      <c r="H630" s="3"/>
      <c r="I630" s="3"/>
      <c r="J630" s="3"/>
    </row>
    <row r="631" spans="6:10" ht="12.95" customHeight="1">
      <c r="F631" s="3"/>
      <c r="G631" s="3"/>
      <c r="H631" s="3"/>
      <c r="I631" s="3"/>
      <c r="J631" s="3"/>
    </row>
    <row r="632" spans="6:10" ht="12.95" customHeight="1">
      <c r="F632" s="3"/>
      <c r="G632" s="3"/>
      <c r="H632" s="3"/>
      <c r="I632" s="3"/>
      <c r="J632" s="3"/>
    </row>
    <row r="633" spans="6:10" ht="12.95" customHeight="1">
      <c r="F633" s="3"/>
      <c r="G633" s="3"/>
      <c r="H633" s="3"/>
      <c r="I633" s="3"/>
      <c r="J633" s="3"/>
    </row>
    <row r="634" spans="6:10" ht="12.95" customHeight="1">
      <c r="F634" s="3"/>
      <c r="G634" s="3"/>
      <c r="H634" s="3"/>
      <c r="I634" s="3"/>
      <c r="J634" s="3"/>
    </row>
    <row r="635" spans="6:10" ht="12.95" customHeight="1">
      <c r="F635" s="3"/>
      <c r="G635" s="3"/>
      <c r="H635" s="3"/>
      <c r="I635" s="3"/>
      <c r="J635" s="3"/>
    </row>
    <row r="636" spans="6:10" ht="12.95" customHeight="1">
      <c r="F636" s="3"/>
      <c r="G636" s="3"/>
      <c r="H636" s="3"/>
      <c r="I636" s="3"/>
      <c r="J636" s="3"/>
    </row>
    <row r="637" spans="6:10" ht="12.95" customHeight="1">
      <c r="F637" s="3"/>
      <c r="G637" s="3"/>
      <c r="H637" s="3"/>
      <c r="I637" s="3"/>
      <c r="J637" s="3"/>
    </row>
    <row r="638" spans="6:10" ht="12.95" customHeight="1">
      <c r="F638" s="3"/>
      <c r="G638" s="3"/>
      <c r="H638" s="3"/>
      <c r="I638" s="3"/>
      <c r="J638" s="3"/>
    </row>
    <row r="639" spans="6:10" ht="12.95" customHeight="1">
      <c r="F639" s="3"/>
      <c r="G639" s="3"/>
      <c r="H639" s="3"/>
      <c r="I639" s="3"/>
      <c r="J639" s="3"/>
    </row>
    <row r="640" spans="6:10" ht="12.95" customHeight="1">
      <c r="F640" s="3"/>
      <c r="G640" s="3"/>
      <c r="H640" s="3"/>
      <c r="I640" s="3"/>
      <c r="J640" s="3"/>
    </row>
    <row r="641" spans="6:10" ht="12.95" customHeight="1">
      <c r="F641" s="3"/>
      <c r="G641" s="3"/>
      <c r="H641" s="3"/>
      <c r="I641" s="3"/>
      <c r="J641" s="3"/>
    </row>
    <row r="642" spans="6:10" ht="12.95" customHeight="1">
      <c r="F642" s="3"/>
      <c r="G642" s="3"/>
      <c r="H642" s="3"/>
      <c r="I642" s="3"/>
      <c r="J642" s="3"/>
    </row>
    <row r="643" spans="6:10" ht="12.95" customHeight="1">
      <c r="F643" s="3"/>
      <c r="G643" s="3"/>
      <c r="H643" s="3"/>
      <c r="I643" s="3"/>
      <c r="J643" s="3"/>
    </row>
    <row r="644" spans="6:10" ht="12.95" customHeight="1">
      <c r="F644" s="3"/>
      <c r="G644" s="3"/>
      <c r="H644" s="3"/>
      <c r="I644" s="3"/>
      <c r="J644" s="3"/>
    </row>
    <row r="645" spans="6:10" ht="12.95" customHeight="1">
      <c r="F645" s="3"/>
      <c r="G645" s="3"/>
      <c r="H645" s="3"/>
      <c r="I645" s="3"/>
      <c r="J645" s="3"/>
    </row>
    <row r="646" spans="6:10" ht="12.95" customHeight="1">
      <c r="F646" s="3"/>
      <c r="G646" s="3"/>
      <c r="H646" s="3"/>
      <c r="I646" s="3"/>
      <c r="J646" s="3"/>
    </row>
    <row r="647" spans="6:10" ht="12.95" customHeight="1">
      <c r="F647" s="3"/>
      <c r="G647" s="3"/>
      <c r="H647" s="3"/>
      <c r="I647" s="3"/>
      <c r="J647" s="3"/>
    </row>
    <row r="648" spans="6:10" ht="12.95" customHeight="1">
      <c r="F648" s="3"/>
      <c r="G648" s="3"/>
      <c r="H648" s="3"/>
      <c r="I648" s="3"/>
      <c r="J648" s="3"/>
    </row>
  </sheetData>
  <sheetProtection sheet="1" objects="1"/>
  <protectedRanges>
    <protectedRange sqref="C6:D7" name="入力セル"/>
  </protectedRanges>
  <phoneticPr fontId="2"/>
  <dataValidations count="3">
    <dataValidation type="list" allowBlank="1" showInputMessage="1" showErrorMessage="1" sqref="C7">
      <formula1>$C$10:$C$48</formula1>
    </dataValidation>
    <dataValidation type="list" allowBlank="1" showInputMessage="1" showErrorMessage="1" sqref="C6">
      <formula1>$C$10:$C$48</formula1>
    </dataValidation>
    <dataValidation type="decimal" imeMode="halfAlpha" operator="greaterThan" allowBlank="1" showInputMessage="1" showErrorMessage="1" error="0 より大きい数値を入力してください。" sqref="D6">
      <formula1>0</formula1>
    </dataValidation>
  </dataValidations>
  <printOptions horizontalCentered="1"/>
  <pageMargins left="0.39370078740157483" right="0.39370078740157483" top="0.98425196850393704" bottom="0.39370078740157483" header="0.51181102362204722" footer="0.27559055118110237"/>
  <pageSetup paperSize="9" scale="8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4.9989318521683403E-2"/>
  </sheetPr>
  <dimension ref="B1:G45"/>
  <sheetViews>
    <sheetView showGridLines="0" zoomScaleNormal="100" workbookViewId="0">
      <pane xSplit="3" ySplit="5" topLeftCell="D6" activePane="bottomRight" state="frozen"/>
      <selection pane="topRight" activeCell="D1" sqref="D1"/>
      <selection pane="bottomLeft" activeCell="A6" sqref="A6"/>
      <selection pane="bottomRight"/>
    </sheetView>
  </sheetViews>
  <sheetFormatPr defaultColWidth="8.83203125" defaultRowHeight="12"/>
  <cols>
    <col min="1" max="1" width="1.83203125" style="9" customWidth="1"/>
    <col min="2" max="2" width="8.83203125" style="11" customWidth="1"/>
    <col min="3" max="3" width="32.83203125" style="8" customWidth="1"/>
    <col min="4" max="7" width="18.83203125" style="9" customWidth="1"/>
    <col min="8" max="16384" width="8.83203125" style="9"/>
  </cols>
  <sheetData>
    <row r="1" spans="2:7" ht="20.100000000000001" customHeight="1">
      <c r="B1" s="104" t="str">
        <f>入力・結果!B1</f>
        <v>平成27年鳥取県産業連関表：経済波及効果推計ツール2 ver.1.00</v>
      </c>
    </row>
    <row r="2" spans="2:7" ht="20.100000000000001" customHeight="1">
      <c r="B2" s="17" t="s">
        <v>55</v>
      </c>
      <c r="D2" s="18"/>
      <c r="E2" s="18"/>
      <c r="F2" s="18"/>
      <c r="G2" s="18"/>
    </row>
    <row r="3" spans="2:7" ht="12.95" customHeight="1">
      <c r="B3" s="63"/>
      <c r="C3" s="16"/>
      <c r="D3" s="15"/>
      <c r="E3" s="15"/>
      <c r="F3" s="15"/>
      <c r="G3" s="15" t="s">
        <v>69</v>
      </c>
    </row>
    <row r="4" spans="2:7" s="8" customFormat="1" ht="12.95" customHeight="1">
      <c r="B4" s="29"/>
      <c r="C4" s="31"/>
      <c r="D4" s="64" t="s">
        <v>65</v>
      </c>
      <c r="E4" s="32" t="s">
        <v>66</v>
      </c>
      <c r="F4" s="32" t="s">
        <v>67</v>
      </c>
      <c r="G4" s="32" t="s">
        <v>68</v>
      </c>
    </row>
    <row r="5" spans="2:7" s="8" customFormat="1" ht="39.950000000000003" customHeight="1">
      <c r="B5" s="30"/>
      <c r="C5" s="28"/>
      <c r="D5" s="33" t="s">
        <v>63</v>
      </c>
      <c r="E5" s="86" t="str">
        <f>入力・結果!C6&amp;"部門の列の逆行列係数"</f>
        <v>部門の列の逆行列係数</v>
      </c>
      <c r="F5" s="86" t="str">
        <f>入力・結果!C6&amp;"部門の行と列の交点の逆行列係数"</f>
        <v>部門の行と列の交点の逆行列係数</v>
      </c>
      <c r="G5" s="33" t="s">
        <v>64</v>
      </c>
    </row>
    <row r="6" spans="2:7" ht="12.95" customHeight="1">
      <c r="B6" s="23" t="str">
        <f>入力・結果!B10</f>
        <v>01</v>
      </c>
      <c r="C6" s="24" t="str">
        <f>入力・結果!C10</f>
        <v>農業</v>
      </c>
      <c r="D6" s="57" t="str">
        <f>IF(B6=入力・結果!$B$6,入力・結果!$D$6,"")</f>
        <v/>
      </c>
      <c r="E6" s="65" t="e">
        <f>INDEX(逆行列係数表!$D$6:$AP$44,$B6,入力・結果!$B$6)</f>
        <v>#VALUE!</v>
      </c>
      <c r="F6" s="65" t="e">
        <f>INDEX(逆行列係数表!$D$6:$AP$44,入力・結果!$B$6,入力・結果!$B$6)</f>
        <v>#VALUE!</v>
      </c>
      <c r="G6" s="57" t="e">
        <f>入力・結果!$D$6*計算!E6/計算!F6</f>
        <v>#VALUE!</v>
      </c>
    </row>
    <row r="7" spans="2:7" ht="12.95" customHeight="1">
      <c r="B7" s="25" t="str">
        <f>入力・結果!B11</f>
        <v>02</v>
      </c>
      <c r="C7" s="26" t="str">
        <f>入力・結果!C11</f>
        <v>林業</v>
      </c>
      <c r="D7" s="58" t="str">
        <f>IF(B7=入力・結果!$B$6,入力・結果!$D$6,"")</f>
        <v/>
      </c>
      <c r="E7" s="66" t="e">
        <f>INDEX(逆行列係数表!$D$6:$AP$44,$B7,入力・結果!$B$6)</f>
        <v>#VALUE!</v>
      </c>
      <c r="F7" s="66" t="e">
        <f>INDEX(逆行列係数表!$D$6:$AP$44,入力・結果!$B$6,入力・結果!$B$6)</f>
        <v>#VALUE!</v>
      </c>
      <c r="G7" s="58" t="e">
        <f>入力・結果!$D$6*計算!E7/計算!F7</f>
        <v>#VALUE!</v>
      </c>
    </row>
    <row r="8" spans="2:7" ht="12.95" customHeight="1">
      <c r="B8" s="25" t="str">
        <f>入力・結果!B12</f>
        <v>03</v>
      </c>
      <c r="C8" s="26" t="str">
        <f>入力・結果!C12</f>
        <v>漁業</v>
      </c>
      <c r="D8" s="58" t="str">
        <f>IF(B8=入力・結果!$B$6,入力・結果!$D$6,"")</f>
        <v/>
      </c>
      <c r="E8" s="66" t="e">
        <f>INDEX(逆行列係数表!$D$6:$AP$44,$B8,入力・結果!$B$6)</f>
        <v>#VALUE!</v>
      </c>
      <c r="F8" s="66" t="e">
        <f>INDEX(逆行列係数表!$D$6:$AP$44,入力・結果!$B$6,入力・結果!$B$6)</f>
        <v>#VALUE!</v>
      </c>
      <c r="G8" s="58" t="e">
        <f>入力・結果!$D$6*計算!E8/計算!F8</f>
        <v>#VALUE!</v>
      </c>
    </row>
    <row r="9" spans="2:7" ht="12.95" customHeight="1">
      <c r="B9" s="25" t="str">
        <f>入力・結果!B13</f>
        <v>04</v>
      </c>
      <c r="C9" s="26" t="str">
        <f>入力・結果!C13</f>
        <v>鉱業</v>
      </c>
      <c r="D9" s="58" t="str">
        <f>IF(B9=入力・結果!$B$6,入力・結果!$D$6,"")</f>
        <v/>
      </c>
      <c r="E9" s="66" t="e">
        <f>INDEX(逆行列係数表!$D$6:$AP$44,$B9,入力・結果!$B$6)</f>
        <v>#VALUE!</v>
      </c>
      <c r="F9" s="66" t="e">
        <f>INDEX(逆行列係数表!$D$6:$AP$44,入力・結果!$B$6,入力・結果!$B$6)</f>
        <v>#VALUE!</v>
      </c>
      <c r="G9" s="58" t="e">
        <f>入力・結果!$D$6*計算!E9/計算!F9</f>
        <v>#VALUE!</v>
      </c>
    </row>
    <row r="10" spans="2:7" ht="12.95" customHeight="1">
      <c r="B10" s="25" t="str">
        <f>入力・結果!B14</f>
        <v>05</v>
      </c>
      <c r="C10" s="26" t="str">
        <f>入力・結果!C14</f>
        <v>飲食料品</v>
      </c>
      <c r="D10" s="58" t="str">
        <f>IF(B10=入力・結果!$B$6,入力・結果!$D$6,"")</f>
        <v/>
      </c>
      <c r="E10" s="66" t="e">
        <f>INDEX(逆行列係数表!$D$6:$AP$44,$B10,入力・結果!$B$6)</f>
        <v>#VALUE!</v>
      </c>
      <c r="F10" s="66" t="e">
        <f>INDEX(逆行列係数表!$D$6:$AP$44,入力・結果!$B$6,入力・結果!$B$6)</f>
        <v>#VALUE!</v>
      </c>
      <c r="G10" s="58" t="e">
        <f>入力・結果!$D$6*計算!E10/計算!F10</f>
        <v>#VALUE!</v>
      </c>
    </row>
    <row r="11" spans="2:7" ht="12.95" customHeight="1">
      <c r="B11" s="25" t="str">
        <f>入力・結果!B15</f>
        <v>06</v>
      </c>
      <c r="C11" s="26" t="str">
        <f>入力・結果!C15</f>
        <v>繊維製品</v>
      </c>
      <c r="D11" s="58" t="str">
        <f>IF(B11=入力・結果!$B$6,入力・結果!$D$6,"")</f>
        <v/>
      </c>
      <c r="E11" s="66" t="e">
        <f>INDEX(逆行列係数表!$D$6:$AP$44,$B11,入力・結果!$B$6)</f>
        <v>#VALUE!</v>
      </c>
      <c r="F11" s="66" t="e">
        <f>INDEX(逆行列係数表!$D$6:$AP$44,入力・結果!$B$6,入力・結果!$B$6)</f>
        <v>#VALUE!</v>
      </c>
      <c r="G11" s="58" t="e">
        <f>入力・結果!$D$6*計算!E11/計算!F11</f>
        <v>#VALUE!</v>
      </c>
    </row>
    <row r="12" spans="2:7" ht="12.95" customHeight="1">
      <c r="B12" s="25" t="str">
        <f>入力・結果!B16</f>
        <v>07</v>
      </c>
      <c r="C12" s="26" t="str">
        <f>入力・結果!C16</f>
        <v>パルプ・紙・木製品</v>
      </c>
      <c r="D12" s="58" t="str">
        <f>IF(B12=入力・結果!$B$6,入力・結果!$D$6,"")</f>
        <v/>
      </c>
      <c r="E12" s="66" t="e">
        <f>INDEX(逆行列係数表!$D$6:$AP$44,$B12,入力・結果!$B$6)</f>
        <v>#VALUE!</v>
      </c>
      <c r="F12" s="66" t="e">
        <f>INDEX(逆行列係数表!$D$6:$AP$44,入力・結果!$B$6,入力・結果!$B$6)</f>
        <v>#VALUE!</v>
      </c>
      <c r="G12" s="58" t="e">
        <f>入力・結果!$D$6*計算!E12/計算!F12</f>
        <v>#VALUE!</v>
      </c>
    </row>
    <row r="13" spans="2:7" ht="12.95" customHeight="1">
      <c r="B13" s="25" t="str">
        <f>入力・結果!B17</f>
        <v>08</v>
      </c>
      <c r="C13" s="26" t="str">
        <f>入力・結果!C17</f>
        <v>化学製品</v>
      </c>
      <c r="D13" s="58" t="str">
        <f>IF(B13=入力・結果!$B$6,入力・結果!$D$6,"")</f>
        <v/>
      </c>
      <c r="E13" s="66" t="e">
        <f>INDEX(逆行列係数表!$D$6:$AP$44,$B13,入力・結果!$B$6)</f>
        <v>#VALUE!</v>
      </c>
      <c r="F13" s="66" t="e">
        <f>INDEX(逆行列係数表!$D$6:$AP$44,入力・結果!$B$6,入力・結果!$B$6)</f>
        <v>#VALUE!</v>
      </c>
      <c r="G13" s="58" t="e">
        <f>入力・結果!$D$6*計算!E13/計算!F13</f>
        <v>#VALUE!</v>
      </c>
    </row>
    <row r="14" spans="2:7" ht="12.95" customHeight="1">
      <c r="B14" s="25" t="str">
        <f>入力・結果!B18</f>
        <v>09</v>
      </c>
      <c r="C14" s="26" t="str">
        <f>入力・結果!C18</f>
        <v>石油・石炭製品</v>
      </c>
      <c r="D14" s="58" t="str">
        <f>IF(B14=入力・結果!$B$6,入力・結果!$D$6,"")</f>
        <v/>
      </c>
      <c r="E14" s="66" t="e">
        <f>INDEX(逆行列係数表!$D$6:$AP$44,$B14,入力・結果!$B$6)</f>
        <v>#VALUE!</v>
      </c>
      <c r="F14" s="66" t="e">
        <f>INDEX(逆行列係数表!$D$6:$AP$44,入力・結果!$B$6,入力・結果!$B$6)</f>
        <v>#VALUE!</v>
      </c>
      <c r="G14" s="58" t="e">
        <f>入力・結果!$D$6*計算!E14/計算!F14</f>
        <v>#VALUE!</v>
      </c>
    </row>
    <row r="15" spans="2:7" ht="12.95" customHeight="1">
      <c r="B15" s="25" t="str">
        <f>入力・結果!B19</f>
        <v>10</v>
      </c>
      <c r="C15" s="26" t="str">
        <f>入力・結果!C19</f>
        <v>プラスチック・ゴム製品</v>
      </c>
      <c r="D15" s="58" t="str">
        <f>IF(B15=入力・結果!$B$6,入力・結果!$D$6,"")</f>
        <v/>
      </c>
      <c r="E15" s="66" t="e">
        <f>INDEX(逆行列係数表!$D$6:$AP$44,$B15,入力・結果!$B$6)</f>
        <v>#VALUE!</v>
      </c>
      <c r="F15" s="66" t="e">
        <f>INDEX(逆行列係数表!$D$6:$AP$44,入力・結果!$B$6,入力・結果!$B$6)</f>
        <v>#VALUE!</v>
      </c>
      <c r="G15" s="58" t="e">
        <f>入力・結果!$D$6*計算!E15/計算!F15</f>
        <v>#VALUE!</v>
      </c>
    </row>
    <row r="16" spans="2:7" ht="12.95" customHeight="1">
      <c r="B16" s="25" t="str">
        <f>入力・結果!B20</f>
        <v>11</v>
      </c>
      <c r="C16" s="26" t="str">
        <f>入力・結果!C20</f>
        <v>窯業・土石製品</v>
      </c>
      <c r="D16" s="58" t="str">
        <f>IF(B16=入力・結果!$B$6,入力・結果!$D$6,"")</f>
        <v/>
      </c>
      <c r="E16" s="66" t="e">
        <f>INDEX(逆行列係数表!$D$6:$AP$44,$B16,入力・結果!$B$6)</f>
        <v>#VALUE!</v>
      </c>
      <c r="F16" s="66" t="e">
        <f>INDEX(逆行列係数表!$D$6:$AP$44,入力・結果!$B$6,入力・結果!$B$6)</f>
        <v>#VALUE!</v>
      </c>
      <c r="G16" s="58" t="e">
        <f>入力・結果!$D$6*計算!E16/計算!F16</f>
        <v>#VALUE!</v>
      </c>
    </row>
    <row r="17" spans="2:7" ht="12.95" customHeight="1">
      <c r="B17" s="25" t="str">
        <f>入力・結果!B21</f>
        <v>12</v>
      </c>
      <c r="C17" s="26" t="str">
        <f>入力・結果!C21</f>
        <v>鉄鋼</v>
      </c>
      <c r="D17" s="58" t="str">
        <f>IF(B17=入力・結果!$B$6,入力・結果!$D$6,"")</f>
        <v/>
      </c>
      <c r="E17" s="66" t="e">
        <f>INDEX(逆行列係数表!$D$6:$AP$44,$B17,入力・結果!$B$6)</f>
        <v>#VALUE!</v>
      </c>
      <c r="F17" s="66" t="e">
        <f>INDEX(逆行列係数表!$D$6:$AP$44,入力・結果!$B$6,入力・結果!$B$6)</f>
        <v>#VALUE!</v>
      </c>
      <c r="G17" s="58" t="e">
        <f>入力・結果!$D$6*計算!E17/計算!F17</f>
        <v>#VALUE!</v>
      </c>
    </row>
    <row r="18" spans="2:7" ht="12.95" customHeight="1">
      <c r="B18" s="25" t="str">
        <f>入力・結果!B22</f>
        <v>13</v>
      </c>
      <c r="C18" s="26" t="str">
        <f>入力・結果!C22</f>
        <v>非鉄金属</v>
      </c>
      <c r="D18" s="58" t="str">
        <f>IF(B18=入力・結果!$B$6,入力・結果!$D$6,"")</f>
        <v/>
      </c>
      <c r="E18" s="66" t="e">
        <f>INDEX(逆行列係数表!$D$6:$AP$44,$B18,入力・結果!$B$6)</f>
        <v>#VALUE!</v>
      </c>
      <c r="F18" s="66" t="e">
        <f>INDEX(逆行列係数表!$D$6:$AP$44,入力・結果!$B$6,入力・結果!$B$6)</f>
        <v>#VALUE!</v>
      </c>
      <c r="G18" s="58" t="e">
        <f>入力・結果!$D$6*計算!E18/計算!F18</f>
        <v>#VALUE!</v>
      </c>
    </row>
    <row r="19" spans="2:7" ht="12.95" customHeight="1">
      <c r="B19" s="25" t="str">
        <f>入力・結果!B23</f>
        <v>14</v>
      </c>
      <c r="C19" s="26" t="str">
        <f>入力・結果!C23</f>
        <v>金属製品</v>
      </c>
      <c r="D19" s="58" t="str">
        <f>IF(B19=入力・結果!$B$6,入力・結果!$D$6,"")</f>
        <v/>
      </c>
      <c r="E19" s="66" t="e">
        <f>INDEX(逆行列係数表!$D$6:$AP$44,$B19,入力・結果!$B$6)</f>
        <v>#VALUE!</v>
      </c>
      <c r="F19" s="66" t="e">
        <f>INDEX(逆行列係数表!$D$6:$AP$44,入力・結果!$B$6,入力・結果!$B$6)</f>
        <v>#VALUE!</v>
      </c>
      <c r="G19" s="58" t="e">
        <f>入力・結果!$D$6*計算!E19/計算!F19</f>
        <v>#VALUE!</v>
      </c>
    </row>
    <row r="20" spans="2:7" ht="12.95" customHeight="1">
      <c r="B20" s="25" t="str">
        <f>入力・結果!B24</f>
        <v>15</v>
      </c>
      <c r="C20" s="26" t="str">
        <f>入力・結果!C24</f>
        <v>はん用機械</v>
      </c>
      <c r="D20" s="58" t="str">
        <f>IF(B20=入力・結果!$B$6,入力・結果!$D$6,"")</f>
        <v/>
      </c>
      <c r="E20" s="66" t="e">
        <f>INDEX(逆行列係数表!$D$6:$AP$44,$B20,入力・結果!$B$6)</f>
        <v>#VALUE!</v>
      </c>
      <c r="F20" s="66" t="e">
        <f>INDEX(逆行列係数表!$D$6:$AP$44,入力・結果!$B$6,入力・結果!$B$6)</f>
        <v>#VALUE!</v>
      </c>
      <c r="G20" s="58" t="e">
        <f>入力・結果!$D$6*計算!E20/計算!F20</f>
        <v>#VALUE!</v>
      </c>
    </row>
    <row r="21" spans="2:7" ht="12.95" customHeight="1">
      <c r="B21" s="25" t="str">
        <f>入力・結果!B25</f>
        <v>16</v>
      </c>
      <c r="C21" s="26" t="str">
        <f>入力・結果!C25</f>
        <v>生産用機械</v>
      </c>
      <c r="D21" s="58" t="str">
        <f>IF(B21=入力・結果!$B$6,入力・結果!$D$6,"")</f>
        <v/>
      </c>
      <c r="E21" s="66" t="e">
        <f>INDEX(逆行列係数表!$D$6:$AP$44,$B21,入力・結果!$B$6)</f>
        <v>#VALUE!</v>
      </c>
      <c r="F21" s="66" t="e">
        <f>INDEX(逆行列係数表!$D$6:$AP$44,入力・結果!$B$6,入力・結果!$B$6)</f>
        <v>#VALUE!</v>
      </c>
      <c r="G21" s="58" t="e">
        <f>入力・結果!$D$6*計算!E21/計算!F21</f>
        <v>#VALUE!</v>
      </c>
    </row>
    <row r="22" spans="2:7" ht="12.95" customHeight="1">
      <c r="B22" s="25" t="str">
        <f>入力・結果!B26</f>
        <v>17</v>
      </c>
      <c r="C22" s="26" t="str">
        <f>入力・結果!C26</f>
        <v>業務用機械</v>
      </c>
      <c r="D22" s="58" t="str">
        <f>IF(B22=入力・結果!$B$6,入力・結果!$D$6,"")</f>
        <v/>
      </c>
      <c r="E22" s="66" t="e">
        <f>INDEX(逆行列係数表!$D$6:$AP$44,$B22,入力・結果!$B$6)</f>
        <v>#VALUE!</v>
      </c>
      <c r="F22" s="66" t="e">
        <f>INDEX(逆行列係数表!$D$6:$AP$44,入力・結果!$B$6,入力・結果!$B$6)</f>
        <v>#VALUE!</v>
      </c>
      <c r="G22" s="58" t="e">
        <f>入力・結果!$D$6*計算!E22/計算!F22</f>
        <v>#VALUE!</v>
      </c>
    </row>
    <row r="23" spans="2:7" ht="12.95" customHeight="1">
      <c r="B23" s="25" t="str">
        <f>入力・結果!B27</f>
        <v>18</v>
      </c>
      <c r="C23" s="26" t="str">
        <f>入力・結果!C27</f>
        <v>電子部品</v>
      </c>
      <c r="D23" s="58" t="str">
        <f>IF(B23=入力・結果!$B$6,入力・結果!$D$6,"")</f>
        <v/>
      </c>
      <c r="E23" s="66" t="e">
        <f>INDEX(逆行列係数表!$D$6:$AP$44,$B23,入力・結果!$B$6)</f>
        <v>#VALUE!</v>
      </c>
      <c r="F23" s="66" t="e">
        <f>INDEX(逆行列係数表!$D$6:$AP$44,入力・結果!$B$6,入力・結果!$B$6)</f>
        <v>#VALUE!</v>
      </c>
      <c r="G23" s="58" t="e">
        <f>入力・結果!$D$6*計算!E23/計算!F23</f>
        <v>#VALUE!</v>
      </c>
    </row>
    <row r="24" spans="2:7" ht="12.95" customHeight="1">
      <c r="B24" s="25" t="str">
        <f>入力・結果!B28</f>
        <v>19</v>
      </c>
      <c r="C24" s="26" t="str">
        <f>入力・結果!C28</f>
        <v>電気機械</v>
      </c>
      <c r="D24" s="58" t="str">
        <f>IF(B24=入力・結果!$B$6,入力・結果!$D$6,"")</f>
        <v/>
      </c>
      <c r="E24" s="66" t="e">
        <f>INDEX(逆行列係数表!$D$6:$AP$44,$B24,入力・結果!$B$6)</f>
        <v>#VALUE!</v>
      </c>
      <c r="F24" s="66" t="e">
        <f>INDEX(逆行列係数表!$D$6:$AP$44,入力・結果!$B$6,入力・結果!$B$6)</f>
        <v>#VALUE!</v>
      </c>
      <c r="G24" s="58" t="e">
        <f>入力・結果!$D$6*計算!E24/計算!F24</f>
        <v>#VALUE!</v>
      </c>
    </row>
    <row r="25" spans="2:7" ht="12.95" customHeight="1">
      <c r="B25" s="25" t="str">
        <f>入力・結果!B29</f>
        <v>20</v>
      </c>
      <c r="C25" s="26" t="str">
        <f>入力・結果!C29</f>
        <v>情報通信機器</v>
      </c>
      <c r="D25" s="58" t="str">
        <f>IF(B25=入力・結果!$B$6,入力・結果!$D$6,"")</f>
        <v/>
      </c>
      <c r="E25" s="66" t="e">
        <f>INDEX(逆行列係数表!$D$6:$AP$44,$B25,入力・結果!$B$6)</f>
        <v>#VALUE!</v>
      </c>
      <c r="F25" s="66" t="e">
        <f>INDEX(逆行列係数表!$D$6:$AP$44,入力・結果!$B$6,入力・結果!$B$6)</f>
        <v>#VALUE!</v>
      </c>
      <c r="G25" s="58" t="e">
        <f>入力・結果!$D$6*計算!E25/計算!F25</f>
        <v>#VALUE!</v>
      </c>
    </row>
    <row r="26" spans="2:7" ht="12.95" customHeight="1">
      <c r="B26" s="25" t="str">
        <f>入力・結果!B30</f>
        <v>21</v>
      </c>
      <c r="C26" s="26" t="str">
        <f>入力・結果!C30</f>
        <v>輸送機械</v>
      </c>
      <c r="D26" s="58" t="str">
        <f>IF(B26=入力・結果!$B$6,入力・結果!$D$6,"")</f>
        <v/>
      </c>
      <c r="E26" s="66" t="e">
        <f>INDEX(逆行列係数表!$D$6:$AP$44,$B26,入力・結果!$B$6)</f>
        <v>#VALUE!</v>
      </c>
      <c r="F26" s="66" t="e">
        <f>INDEX(逆行列係数表!$D$6:$AP$44,入力・結果!$B$6,入力・結果!$B$6)</f>
        <v>#VALUE!</v>
      </c>
      <c r="G26" s="58" t="e">
        <f>入力・結果!$D$6*計算!E26/計算!F26</f>
        <v>#VALUE!</v>
      </c>
    </row>
    <row r="27" spans="2:7" ht="12.95" customHeight="1">
      <c r="B27" s="25" t="str">
        <f>入力・結果!B31</f>
        <v>22</v>
      </c>
      <c r="C27" s="26" t="str">
        <f>入力・結果!C31</f>
        <v>その他の製造工業製品</v>
      </c>
      <c r="D27" s="58" t="str">
        <f>IF(B27=入力・結果!$B$6,入力・結果!$D$6,"")</f>
        <v/>
      </c>
      <c r="E27" s="66" t="e">
        <f>INDEX(逆行列係数表!$D$6:$AP$44,$B27,入力・結果!$B$6)</f>
        <v>#VALUE!</v>
      </c>
      <c r="F27" s="66" t="e">
        <f>INDEX(逆行列係数表!$D$6:$AP$44,入力・結果!$B$6,入力・結果!$B$6)</f>
        <v>#VALUE!</v>
      </c>
      <c r="G27" s="58" t="e">
        <f>入力・結果!$D$6*計算!E27/計算!F27</f>
        <v>#VALUE!</v>
      </c>
    </row>
    <row r="28" spans="2:7" ht="12.95" customHeight="1">
      <c r="B28" s="25" t="str">
        <f>入力・結果!B32</f>
        <v>23</v>
      </c>
      <c r="C28" s="26" t="str">
        <f>入力・結果!C32</f>
        <v>建設</v>
      </c>
      <c r="D28" s="58" t="str">
        <f>IF(B28=入力・結果!$B$6,入力・結果!$D$6,"")</f>
        <v/>
      </c>
      <c r="E28" s="66" t="e">
        <f>INDEX(逆行列係数表!$D$6:$AP$44,$B28,入力・結果!$B$6)</f>
        <v>#VALUE!</v>
      </c>
      <c r="F28" s="66" t="e">
        <f>INDEX(逆行列係数表!$D$6:$AP$44,入力・結果!$B$6,入力・結果!$B$6)</f>
        <v>#VALUE!</v>
      </c>
      <c r="G28" s="58" t="e">
        <f>入力・結果!$D$6*計算!E28/計算!F28</f>
        <v>#VALUE!</v>
      </c>
    </row>
    <row r="29" spans="2:7" ht="12.95" customHeight="1">
      <c r="B29" s="25" t="str">
        <f>入力・結果!B33</f>
        <v>24</v>
      </c>
      <c r="C29" s="26" t="str">
        <f>入力・結果!C33</f>
        <v>電力・ガス・熱供給</v>
      </c>
      <c r="D29" s="58" t="str">
        <f>IF(B29=入力・結果!$B$6,入力・結果!$D$6,"")</f>
        <v/>
      </c>
      <c r="E29" s="66" t="e">
        <f>INDEX(逆行列係数表!$D$6:$AP$44,$B29,入力・結果!$B$6)</f>
        <v>#VALUE!</v>
      </c>
      <c r="F29" s="66" t="e">
        <f>INDEX(逆行列係数表!$D$6:$AP$44,入力・結果!$B$6,入力・結果!$B$6)</f>
        <v>#VALUE!</v>
      </c>
      <c r="G29" s="58" t="e">
        <f>入力・結果!$D$6*計算!E29/計算!F29</f>
        <v>#VALUE!</v>
      </c>
    </row>
    <row r="30" spans="2:7" ht="12.95" customHeight="1">
      <c r="B30" s="25" t="str">
        <f>入力・結果!B34</f>
        <v>25</v>
      </c>
      <c r="C30" s="26" t="str">
        <f>入力・結果!C34</f>
        <v>水道</v>
      </c>
      <c r="D30" s="58" t="str">
        <f>IF(B30=入力・結果!$B$6,入力・結果!$D$6,"")</f>
        <v/>
      </c>
      <c r="E30" s="66" t="e">
        <f>INDEX(逆行列係数表!$D$6:$AP$44,$B30,入力・結果!$B$6)</f>
        <v>#VALUE!</v>
      </c>
      <c r="F30" s="66" t="e">
        <f>INDEX(逆行列係数表!$D$6:$AP$44,入力・結果!$B$6,入力・結果!$B$6)</f>
        <v>#VALUE!</v>
      </c>
      <c r="G30" s="58" t="e">
        <f>入力・結果!$D$6*計算!E30/計算!F30</f>
        <v>#VALUE!</v>
      </c>
    </row>
    <row r="31" spans="2:7" ht="12.95" customHeight="1">
      <c r="B31" s="25" t="str">
        <f>入力・結果!B35</f>
        <v>26</v>
      </c>
      <c r="C31" s="26" t="str">
        <f>入力・結果!C35</f>
        <v>廃棄物処理</v>
      </c>
      <c r="D31" s="58" t="str">
        <f>IF(B31=入力・結果!$B$6,入力・結果!$D$6,"")</f>
        <v/>
      </c>
      <c r="E31" s="66" t="e">
        <f>INDEX(逆行列係数表!$D$6:$AP$44,$B31,入力・結果!$B$6)</f>
        <v>#VALUE!</v>
      </c>
      <c r="F31" s="66" t="e">
        <f>INDEX(逆行列係数表!$D$6:$AP$44,入力・結果!$B$6,入力・結果!$B$6)</f>
        <v>#VALUE!</v>
      </c>
      <c r="G31" s="58" t="e">
        <f>入力・結果!$D$6*計算!E31/計算!F31</f>
        <v>#VALUE!</v>
      </c>
    </row>
    <row r="32" spans="2:7" ht="12.95" customHeight="1">
      <c r="B32" s="25" t="str">
        <f>入力・結果!B36</f>
        <v>27</v>
      </c>
      <c r="C32" s="26" t="str">
        <f>入力・結果!C36</f>
        <v>商業</v>
      </c>
      <c r="D32" s="58" t="str">
        <f>IF(B32=入力・結果!$B$6,入力・結果!$D$6,"")</f>
        <v/>
      </c>
      <c r="E32" s="66" t="e">
        <f>INDEX(逆行列係数表!$D$6:$AP$44,$B32,入力・結果!$B$6)</f>
        <v>#VALUE!</v>
      </c>
      <c r="F32" s="66" t="e">
        <f>INDEX(逆行列係数表!$D$6:$AP$44,入力・結果!$B$6,入力・結果!$B$6)</f>
        <v>#VALUE!</v>
      </c>
      <c r="G32" s="58" t="e">
        <f>入力・結果!$D$6*計算!E32/計算!F32</f>
        <v>#VALUE!</v>
      </c>
    </row>
    <row r="33" spans="2:7" ht="12.95" customHeight="1">
      <c r="B33" s="25" t="str">
        <f>入力・結果!B37</f>
        <v>28</v>
      </c>
      <c r="C33" s="26" t="str">
        <f>入力・結果!C37</f>
        <v>金融・保険</v>
      </c>
      <c r="D33" s="58" t="str">
        <f>IF(B33=入力・結果!$B$6,入力・結果!$D$6,"")</f>
        <v/>
      </c>
      <c r="E33" s="66" t="e">
        <f>INDEX(逆行列係数表!$D$6:$AP$44,$B33,入力・結果!$B$6)</f>
        <v>#VALUE!</v>
      </c>
      <c r="F33" s="66" t="e">
        <f>INDEX(逆行列係数表!$D$6:$AP$44,入力・結果!$B$6,入力・結果!$B$6)</f>
        <v>#VALUE!</v>
      </c>
      <c r="G33" s="58" t="e">
        <f>入力・結果!$D$6*計算!E33/計算!F33</f>
        <v>#VALUE!</v>
      </c>
    </row>
    <row r="34" spans="2:7" ht="12.95" customHeight="1">
      <c r="B34" s="25" t="str">
        <f>入力・結果!B38</f>
        <v>29</v>
      </c>
      <c r="C34" s="26" t="str">
        <f>入力・結果!C38</f>
        <v>不動産</v>
      </c>
      <c r="D34" s="58" t="str">
        <f>IF(B34=入力・結果!$B$6,入力・結果!$D$6,"")</f>
        <v/>
      </c>
      <c r="E34" s="66" t="e">
        <f>INDEX(逆行列係数表!$D$6:$AP$44,$B34,入力・結果!$B$6)</f>
        <v>#VALUE!</v>
      </c>
      <c r="F34" s="66" t="e">
        <f>INDEX(逆行列係数表!$D$6:$AP$44,入力・結果!$B$6,入力・結果!$B$6)</f>
        <v>#VALUE!</v>
      </c>
      <c r="G34" s="58" t="e">
        <f>入力・結果!$D$6*計算!E34/計算!F34</f>
        <v>#VALUE!</v>
      </c>
    </row>
    <row r="35" spans="2:7" ht="12.95" customHeight="1">
      <c r="B35" s="25" t="str">
        <f>入力・結果!B39</f>
        <v>30</v>
      </c>
      <c r="C35" s="26" t="str">
        <f>入力・結果!C39</f>
        <v>運輸・郵便</v>
      </c>
      <c r="D35" s="58" t="str">
        <f>IF(B35=入力・結果!$B$6,入力・結果!$D$6,"")</f>
        <v/>
      </c>
      <c r="E35" s="66" t="e">
        <f>INDEX(逆行列係数表!$D$6:$AP$44,$B35,入力・結果!$B$6)</f>
        <v>#VALUE!</v>
      </c>
      <c r="F35" s="66" t="e">
        <f>INDEX(逆行列係数表!$D$6:$AP$44,入力・結果!$B$6,入力・結果!$B$6)</f>
        <v>#VALUE!</v>
      </c>
      <c r="G35" s="58" t="e">
        <f>入力・結果!$D$6*計算!E35/計算!F35</f>
        <v>#VALUE!</v>
      </c>
    </row>
    <row r="36" spans="2:7" ht="12.95" customHeight="1">
      <c r="B36" s="25" t="str">
        <f>入力・結果!B40</f>
        <v>31</v>
      </c>
      <c r="C36" s="26" t="str">
        <f>入力・結果!C40</f>
        <v>情報通信</v>
      </c>
      <c r="D36" s="58" t="str">
        <f>IF(B36=入力・結果!$B$6,入力・結果!$D$6,"")</f>
        <v/>
      </c>
      <c r="E36" s="66" t="e">
        <f>INDEX(逆行列係数表!$D$6:$AP$44,$B36,入力・結果!$B$6)</f>
        <v>#VALUE!</v>
      </c>
      <c r="F36" s="66" t="e">
        <f>INDEX(逆行列係数表!$D$6:$AP$44,入力・結果!$B$6,入力・結果!$B$6)</f>
        <v>#VALUE!</v>
      </c>
      <c r="G36" s="58" t="e">
        <f>入力・結果!$D$6*計算!E36/計算!F36</f>
        <v>#VALUE!</v>
      </c>
    </row>
    <row r="37" spans="2:7" ht="12.95" customHeight="1">
      <c r="B37" s="25" t="str">
        <f>入力・結果!B41</f>
        <v>32</v>
      </c>
      <c r="C37" s="26" t="str">
        <f>入力・結果!C41</f>
        <v>公務</v>
      </c>
      <c r="D37" s="58" t="str">
        <f>IF(B37=入力・結果!$B$6,入力・結果!$D$6,"")</f>
        <v/>
      </c>
      <c r="E37" s="66" t="e">
        <f>INDEX(逆行列係数表!$D$6:$AP$44,$B37,入力・結果!$B$6)</f>
        <v>#VALUE!</v>
      </c>
      <c r="F37" s="66" t="e">
        <f>INDEX(逆行列係数表!$D$6:$AP$44,入力・結果!$B$6,入力・結果!$B$6)</f>
        <v>#VALUE!</v>
      </c>
      <c r="G37" s="58" t="e">
        <f>入力・結果!$D$6*計算!E37/計算!F37</f>
        <v>#VALUE!</v>
      </c>
    </row>
    <row r="38" spans="2:7" ht="12.95" customHeight="1">
      <c r="B38" s="25" t="str">
        <f>入力・結果!B42</f>
        <v>33</v>
      </c>
      <c r="C38" s="26" t="str">
        <f>入力・結果!C42</f>
        <v>教育・研究</v>
      </c>
      <c r="D38" s="58" t="str">
        <f>IF(B38=入力・結果!$B$6,入力・結果!$D$6,"")</f>
        <v/>
      </c>
      <c r="E38" s="66" t="e">
        <f>INDEX(逆行列係数表!$D$6:$AP$44,$B38,入力・結果!$B$6)</f>
        <v>#VALUE!</v>
      </c>
      <c r="F38" s="66" t="e">
        <f>INDEX(逆行列係数表!$D$6:$AP$44,入力・結果!$B$6,入力・結果!$B$6)</f>
        <v>#VALUE!</v>
      </c>
      <c r="G38" s="58" t="e">
        <f>入力・結果!$D$6*計算!E38/計算!F38</f>
        <v>#VALUE!</v>
      </c>
    </row>
    <row r="39" spans="2:7" ht="12.95" customHeight="1">
      <c r="B39" s="25" t="str">
        <f>入力・結果!B43</f>
        <v>34</v>
      </c>
      <c r="C39" s="26" t="str">
        <f>入力・結果!C43</f>
        <v>医療・福祉</v>
      </c>
      <c r="D39" s="58" t="str">
        <f>IF(B39=入力・結果!$B$6,入力・結果!$D$6,"")</f>
        <v/>
      </c>
      <c r="E39" s="66" t="e">
        <f>INDEX(逆行列係数表!$D$6:$AP$44,$B39,入力・結果!$B$6)</f>
        <v>#VALUE!</v>
      </c>
      <c r="F39" s="66" t="e">
        <f>INDEX(逆行列係数表!$D$6:$AP$44,入力・結果!$B$6,入力・結果!$B$6)</f>
        <v>#VALUE!</v>
      </c>
      <c r="G39" s="58" t="e">
        <f>入力・結果!$D$6*計算!E39/計算!F39</f>
        <v>#VALUE!</v>
      </c>
    </row>
    <row r="40" spans="2:7" ht="12.95" customHeight="1">
      <c r="B40" s="25" t="str">
        <f>入力・結果!B44</f>
        <v>35</v>
      </c>
      <c r="C40" s="26" t="str">
        <f>入力・結果!C44</f>
        <v>他に分類されない会員制団体</v>
      </c>
      <c r="D40" s="58" t="str">
        <f>IF(B40=入力・結果!$B$6,入力・結果!$D$6,"")</f>
        <v/>
      </c>
      <c r="E40" s="66" t="e">
        <f>INDEX(逆行列係数表!$D$6:$AP$44,$B40,入力・結果!$B$6)</f>
        <v>#VALUE!</v>
      </c>
      <c r="F40" s="66" t="e">
        <f>INDEX(逆行列係数表!$D$6:$AP$44,入力・結果!$B$6,入力・結果!$B$6)</f>
        <v>#VALUE!</v>
      </c>
      <c r="G40" s="58" t="e">
        <f>入力・結果!$D$6*計算!E40/計算!F40</f>
        <v>#VALUE!</v>
      </c>
    </row>
    <row r="41" spans="2:7" ht="12.95" customHeight="1">
      <c r="B41" s="25" t="str">
        <f>入力・結果!B45</f>
        <v>36</v>
      </c>
      <c r="C41" s="26" t="str">
        <f>入力・結果!C45</f>
        <v>対事業所サービス</v>
      </c>
      <c r="D41" s="58" t="str">
        <f>IF(B41=入力・結果!$B$6,入力・結果!$D$6,"")</f>
        <v/>
      </c>
      <c r="E41" s="66" t="e">
        <f>INDEX(逆行列係数表!$D$6:$AP$44,$B41,入力・結果!$B$6)</f>
        <v>#VALUE!</v>
      </c>
      <c r="F41" s="66" t="e">
        <f>INDEX(逆行列係数表!$D$6:$AP$44,入力・結果!$B$6,入力・結果!$B$6)</f>
        <v>#VALUE!</v>
      </c>
      <c r="G41" s="58" t="e">
        <f>入力・結果!$D$6*計算!E41/計算!F41</f>
        <v>#VALUE!</v>
      </c>
    </row>
    <row r="42" spans="2:7" ht="12.95" customHeight="1">
      <c r="B42" s="25" t="str">
        <f>入力・結果!B46</f>
        <v>37</v>
      </c>
      <c r="C42" s="26" t="str">
        <f>入力・結果!C46</f>
        <v>対個人サービス</v>
      </c>
      <c r="D42" s="58" t="str">
        <f>IF(B42=入力・結果!$B$6,入力・結果!$D$6,"")</f>
        <v/>
      </c>
      <c r="E42" s="66" t="e">
        <f>INDEX(逆行列係数表!$D$6:$AP$44,$B42,入力・結果!$B$6)</f>
        <v>#VALUE!</v>
      </c>
      <c r="F42" s="66" t="e">
        <f>INDEX(逆行列係数表!$D$6:$AP$44,入力・結果!$B$6,入力・結果!$B$6)</f>
        <v>#VALUE!</v>
      </c>
      <c r="G42" s="58" t="e">
        <f>入力・結果!$D$6*計算!E42/計算!F42</f>
        <v>#VALUE!</v>
      </c>
    </row>
    <row r="43" spans="2:7" ht="12.95" customHeight="1">
      <c r="B43" s="25" t="str">
        <f>入力・結果!B47</f>
        <v>38</v>
      </c>
      <c r="C43" s="26" t="str">
        <f>入力・結果!C47</f>
        <v>事務用品</v>
      </c>
      <c r="D43" s="58" t="str">
        <f>IF(B43=入力・結果!$B$6,入力・結果!$D$6,"")</f>
        <v/>
      </c>
      <c r="E43" s="66" t="e">
        <f>INDEX(逆行列係数表!$D$6:$AP$44,$B43,入力・結果!$B$6)</f>
        <v>#VALUE!</v>
      </c>
      <c r="F43" s="66" t="e">
        <f>INDEX(逆行列係数表!$D$6:$AP$44,入力・結果!$B$6,入力・結果!$B$6)</f>
        <v>#VALUE!</v>
      </c>
      <c r="G43" s="58" t="e">
        <f>入力・結果!$D$6*計算!E43/計算!F43</f>
        <v>#VALUE!</v>
      </c>
    </row>
    <row r="44" spans="2:7" ht="12.95" customHeight="1">
      <c r="B44" s="27" t="str">
        <f>入力・結果!B48</f>
        <v>39</v>
      </c>
      <c r="C44" s="28" t="str">
        <f>入力・結果!C48</f>
        <v>分類不明</v>
      </c>
      <c r="D44" s="59" t="str">
        <f>IF(B44=入力・結果!$B$6,入力・結果!$D$6,"")</f>
        <v/>
      </c>
      <c r="E44" s="67" t="e">
        <f>INDEX(逆行列係数表!$D$6:$AP$44,$B44,入力・結果!$B$6)</f>
        <v>#VALUE!</v>
      </c>
      <c r="F44" s="67" t="e">
        <f>INDEX(逆行列係数表!$D$6:$AP$44,入力・結果!$B$6,入力・結果!$B$6)</f>
        <v>#VALUE!</v>
      </c>
      <c r="G44" s="59" t="e">
        <f>入力・結果!$D$6*計算!E44/計算!F44</f>
        <v>#VALUE!</v>
      </c>
    </row>
    <row r="45" spans="2:7" ht="12.95" customHeight="1">
      <c r="B45" s="60"/>
      <c r="C45" s="61" t="s">
        <v>33</v>
      </c>
      <c r="D45" s="59">
        <f>SUM(D6:D44)</f>
        <v>0</v>
      </c>
      <c r="E45" s="68"/>
      <c r="F45" s="68"/>
      <c r="G45" s="62" t="e">
        <f>SUM(G6:G44)</f>
        <v>#VALUE!</v>
      </c>
    </row>
  </sheetData>
  <sheetProtection sheet="1" objects="1"/>
  <phoneticPr fontId="2"/>
  <pageMargins left="0.78740157480314965" right="0.39370078740157483" top="0.78740157480314965" bottom="0.78740157480314965" header="0.51181102362204722" footer="0.51181102362204722"/>
  <pageSetup paperSize="9" scale="65" orientation="landscape" r:id="rId1"/>
  <headerFooter alignWithMargins="0">
    <oddFooter>&amp;C&amp;P／&amp;N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B1:BE54"/>
  <sheetViews>
    <sheetView showGridLines="0" zoomScaleNormal="100" workbookViewId="0">
      <pane xSplit="3" ySplit="5" topLeftCell="D6" activePane="bottomRight" state="frozen"/>
      <selection pane="topRight" activeCell="C1" sqref="C1"/>
      <selection pane="bottomLeft" activeCell="A6" sqref="A6"/>
      <selection pane="bottomRight"/>
    </sheetView>
  </sheetViews>
  <sheetFormatPr defaultColWidth="8.83203125" defaultRowHeight="12.95" customHeight="1"/>
  <cols>
    <col min="1" max="1" width="1.83203125" style="9" customWidth="1"/>
    <col min="2" max="2" width="8.83203125" style="11" customWidth="1"/>
    <col min="3" max="3" width="32.83203125" style="8" customWidth="1"/>
    <col min="4" max="57" width="12.83203125" style="9" customWidth="1"/>
    <col min="58" max="16384" width="8.83203125" style="9"/>
  </cols>
  <sheetData>
    <row r="1" spans="2:57" ht="20.100000000000001" customHeight="1">
      <c r="B1" s="104" t="str">
        <f>入力・結果!B1</f>
        <v>平成27年鳥取県産業連関表：経済波及効果推計ツール2 ver.1.00</v>
      </c>
    </row>
    <row r="2" spans="2:57" ht="20.100000000000001" customHeight="1">
      <c r="B2" s="17" t="s">
        <v>57</v>
      </c>
      <c r="D2" s="18"/>
      <c r="E2" s="18"/>
      <c r="F2" s="18"/>
      <c r="I2" s="18"/>
      <c r="AC2" s="18"/>
      <c r="AR2" s="18"/>
      <c r="AS2" s="18"/>
      <c r="AT2" s="18"/>
      <c r="AU2" s="18"/>
      <c r="AV2" s="18"/>
      <c r="AW2" s="18"/>
      <c r="AZ2" s="18"/>
      <c r="BC2" s="18"/>
      <c r="BE2" s="12"/>
    </row>
    <row r="3" spans="2:57" ht="12.95" customHeight="1">
      <c r="B3" s="63" t="s">
        <v>71</v>
      </c>
      <c r="C3" s="16"/>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t="s">
        <v>53</v>
      </c>
      <c r="AR3" s="15"/>
      <c r="AS3" s="15"/>
      <c r="AT3" s="15"/>
      <c r="AU3" s="15"/>
      <c r="AV3" s="15"/>
      <c r="AW3" s="15"/>
      <c r="AX3" s="15" t="s">
        <v>72</v>
      </c>
      <c r="AY3" s="15" t="s">
        <v>73</v>
      </c>
      <c r="AZ3" s="15"/>
      <c r="BA3" s="15" t="s">
        <v>74</v>
      </c>
      <c r="BB3" s="15" t="s">
        <v>75</v>
      </c>
      <c r="BC3" s="15"/>
      <c r="BD3" s="15" t="s">
        <v>76</v>
      </c>
      <c r="BE3" s="15" t="s">
        <v>77</v>
      </c>
    </row>
    <row r="4" spans="2:57" s="8" customFormat="1" ht="12.95" customHeight="1">
      <c r="B4" s="29"/>
      <c r="C4" s="31"/>
      <c r="D4" s="82" t="s">
        <v>78</v>
      </c>
      <c r="E4" s="82" t="s">
        <v>79</v>
      </c>
      <c r="F4" s="82" t="s">
        <v>80</v>
      </c>
      <c r="G4" s="82" t="s">
        <v>81</v>
      </c>
      <c r="H4" s="82" t="s">
        <v>82</v>
      </c>
      <c r="I4" s="82" t="s">
        <v>83</v>
      </c>
      <c r="J4" s="82" t="s">
        <v>84</v>
      </c>
      <c r="K4" s="82" t="s">
        <v>85</v>
      </c>
      <c r="L4" s="82" t="s">
        <v>86</v>
      </c>
      <c r="M4" s="82" t="s">
        <v>87</v>
      </c>
      <c r="N4" s="82" t="s">
        <v>88</v>
      </c>
      <c r="O4" s="82" t="s">
        <v>89</v>
      </c>
      <c r="P4" s="82" t="s">
        <v>90</v>
      </c>
      <c r="Q4" s="82" t="s">
        <v>91</v>
      </c>
      <c r="R4" s="82" t="s">
        <v>92</v>
      </c>
      <c r="S4" s="82" t="s">
        <v>93</v>
      </c>
      <c r="T4" s="82" t="s">
        <v>94</v>
      </c>
      <c r="U4" s="82" t="s">
        <v>95</v>
      </c>
      <c r="V4" s="82" t="s">
        <v>96</v>
      </c>
      <c r="W4" s="82" t="s">
        <v>97</v>
      </c>
      <c r="X4" s="82" t="s">
        <v>98</v>
      </c>
      <c r="Y4" s="82" t="s">
        <v>99</v>
      </c>
      <c r="Z4" s="82" t="s">
        <v>100</v>
      </c>
      <c r="AA4" s="82" t="s">
        <v>101</v>
      </c>
      <c r="AB4" s="82" t="s">
        <v>102</v>
      </c>
      <c r="AC4" s="82" t="s">
        <v>103</v>
      </c>
      <c r="AD4" s="82" t="s">
        <v>104</v>
      </c>
      <c r="AE4" s="82" t="s">
        <v>105</v>
      </c>
      <c r="AF4" s="82" t="s">
        <v>106</v>
      </c>
      <c r="AG4" s="82" t="s">
        <v>107</v>
      </c>
      <c r="AH4" s="82" t="s">
        <v>108</v>
      </c>
      <c r="AI4" s="82" t="s">
        <v>109</v>
      </c>
      <c r="AJ4" s="82" t="s">
        <v>110</v>
      </c>
      <c r="AK4" s="82" t="s">
        <v>111</v>
      </c>
      <c r="AL4" s="82" t="s">
        <v>112</v>
      </c>
      <c r="AM4" s="82" t="s">
        <v>113</v>
      </c>
      <c r="AN4" s="82" t="s">
        <v>114</v>
      </c>
      <c r="AO4" s="82" t="s">
        <v>115</v>
      </c>
      <c r="AP4" s="82" t="s">
        <v>116</v>
      </c>
      <c r="AQ4" s="83" t="s">
        <v>117</v>
      </c>
      <c r="AR4" s="82" t="s">
        <v>118</v>
      </c>
      <c r="AS4" s="82" t="s">
        <v>119</v>
      </c>
      <c r="AT4" s="82" t="s">
        <v>120</v>
      </c>
      <c r="AU4" s="82" t="s">
        <v>121</v>
      </c>
      <c r="AV4" s="82" t="s">
        <v>122</v>
      </c>
      <c r="AW4" s="82" t="s">
        <v>123</v>
      </c>
      <c r="AX4" s="83" t="s">
        <v>124</v>
      </c>
      <c r="AY4" s="83" t="s">
        <v>125</v>
      </c>
      <c r="AZ4" s="84" t="s">
        <v>126</v>
      </c>
      <c r="BA4" s="83" t="s">
        <v>127</v>
      </c>
      <c r="BB4" s="83" t="s">
        <v>128</v>
      </c>
      <c r="BC4" s="84" t="s">
        <v>129</v>
      </c>
      <c r="BD4" s="83" t="s">
        <v>130</v>
      </c>
      <c r="BE4" s="83" t="s">
        <v>131</v>
      </c>
    </row>
    <row r="5" spans="2:57" s="8" customFormat="1" ht="39.950000000000003" customHeight="1">
      <c r="B5" s="30"/>
      <c r="C5" s="28"/>
      <c r="D5" s="21" t="s">
        <v>50</v>
      </c>
      <c r="E5" s="21" t="s">
        <v>51</v>
      </c>
      <c r="F5" s="21" t="s">
        <v>52</v>
      </c>
      <c r="G5" s="21" t="s">
        <v>0</v>
      </c>
      <c r="H5" s="21" t="s">
        <v>34</v>
      </c>
      <c r="I5" s="21" t="s">
        <v>1</v>
      </c>
      <c r="J5" s="21" t="s">
        <v>2</v>
      </c>
      <c r="K5" s="21" t="s">
        <v>3</v>
      </c>
      <c r="L5" s="21" t="s">
        <v>4</v>
      </c>
      <c r="M5" s="21" t="s">
        <v>132</v>
      </c>
      <c r="N5" s="21" t="s">
        <v>5</v>
      </c>
      <c r="O5" s="21" t="s">
        <v>6</v>
      </c>
      <c r="P5" s="21" t="s">
        <v>7</v>
      </c>
      <c r="Q5" s="21" t="s">
        <v>8</v>
      </c>
      <c r="R5" s="21" t="s">
        <v>35</v>
      </c>
      <c r="S5" s="21" t="s">
        <v>36</v>
      </c>
      <c r="T5" s="21" t="s">
        <v>37</v>
      </c>
      <c r="U5" s="21" t="s">
        <v>38</v>
      </c>
      <c r="V5" s="21" t="s">
        <v>39</v>
      </c>
      <c r="W5" s="21" t="s">
        <v>133</v>
      </c>
      <c r="X5" s="21" t="s">
        <v>40</v>
      </c>
      <c r="Y5" s="21" t="s">
        <v>9</v>
      </c>
      <c r="Z5" s="21" t="s">
        <v>10</v>
      </c>
      <c r="AA5" s="21" t="s">
        <v>11</v>
      </c>
      <c r="AB5" s="21" t="s">
        <v>41</v>
      </c>
      <c r="AC5" s="21" t="s">
        <v>42</v>
      </c>
      <c r="AD5" s="21" t="s">
        <v>12</v>
      </c>
      <c r="AE5" s="21" t="s">
        <v>13</v>
      </c>
      <c r="AF5" s="21" t="s">
        <v>14</v>
      </c>
      <c r="AG5" s="21" t="s">
        <v>43</v>
      </c>
      <c r="AH5" s="21" t="s">
        <v>44</v>
      </c>
      <c r="AI5" s="21" t="s">
        <v>15</v>
      </c>
      <c r="AJ5" s="21" t="s">
        <v>16</v>
      </c>
      <c r="AK5" s="21" t="s">
        <v>45</v>
      </c>
      <c r="AL5" s="21" t="s">
        <v>134</v>
      </c>
      <c r="AM5" s="21" t="s">
        <v>17</v>
      </c>
      <c r="AN5" s="21" t="s">
        <v>18</v>
      </c>
      <c r="AO5" s="21" t="s">
        <v>19</v>
      </c>
      <c r="AP5" s="21" t="s">
        <v>20</v>
      </c>
      <c r="AQ5" s="39" t="s">
        <v>21</v>
      </c>
      <c r="AR5" s="21" t="s">
        <v>47</v>
      </c>
      <c r="AS5" s="21" t="s">
        <v>27</v>
      </c>
      <c r="AT5" s="21" t="s">
        <v>48</v>
      </c>
      <c r="AU5" s="21" t="s">
        <v>135</v>
      </c>
      <c r="AV5" s="21" t="s">
        <v>136</v>
      </c>
      <c r="AW5" s="21" t="s">
        <v>28</v>
      </c>
      <c r="AX5" s="39" t="s">
        <v>137</v>
      </c>
      <c r="AY5" s="39" t="s">
        <v>138</v>
      </c>
      <c r="AZ5" s="33" t="s">
        <v>139</v>
      </c>
      <c r="BA5" s="39" t="s">
        <v>29</v>
      </c>
      <c r="BB5" s="39" t="s">
        <v>30</v>
      </c>
      <c r="BC5" s="33" t="s">
        <v>140</v>
      </c>
      <c r="BD5" s="39" t="s">
        <v>49</v>
      </c>
      <c r="BE5" s="39" t="s">
        <v>141</v>
      </c>
    </row>
    <row r="6" spans="2:57" ht="12.95" customHeight="1">
      <c r="B6" s="23" t="s">
        <v>78</v>
      </c>
      <c r="C6" s="24" t="s">
        <v>50</v>
      </c>
      <c r="D6" s="22">
        <v>9699</v>
      </c>
      <c r="E6" s="22">
        <v>6</v>
      </c>
      <c r="F6" s="22">
        <v>0</v>
      </c>
      <c r="G6" s="22">
        <v>0</v>
      </c>
      <c r="H6" s="22">
        <v>29008</v>
      </c>
      <c r="I6" s="22">
        <v>169</v>
      </c>
      <c r="J6" s="22">
        <v>148</v>
      </c>
      <c r="K6" s="22">
        <v>0</v>
      </c>
      <c r="L6" s="22">
        <v>0</v>
      </c>
      <c r="M6" s="22">
        <v>26</v>
      </c>
      <c r="N6" s="22">
        <v>0</v>
      </c>
      <c r="O6" s="22">
        <v>0</v>
      </c>
      <c r="P6" s="22">
        <v>0</v>
      </c>
      <c r="Q6" s="22">
        <v>0</v>
      </c>
      <c r="R6" s="22">
        <v>0</v>
      </c>
      <c r="S6" s="22">
        <v>0</v>
      </c>
      <c r="T6" s="22">
        <v>0</v>
      </c>
      <c r="U6" s="22">
        <v>0</v>
      </c>
      <c r="V6" s="22">
        <v>0</v>
      </c>
      <c r="W6" s="22">
        <v>0</v>
      </c>
      <c r="X6" s="22">
        <v>0</v>
      </c>
      <c r="Y6" s="22">
        <v>29</v>
      </c>
      <c r="Z6" s="22">
        <v>339</v>
      </c>
      <c r="AA6" s="22">
        <v>0</v>
      </c>
      <c r="AB6" s="22">
        <v>0</v>
      </c>
      <c r="AC6" s="22">
        <v>0</v>
      </c>
      <c r="AD6" s="22">
        <v>51</v>
      </c>
      <c r="AE6" s="22">
        <v>0</v>
      </c>
      <c r="AF6" s="22">
        <v>1</v>
      </c>
      <c r="AG6" s="22">
        <v>4</v>
      </c>
      <c r="AH6" s="22">
        <v>0</v>
      </c>
      <c r="AI6" s="22">
        <v>5</v>
      </c>
      <c r="AJ6" s="22">
        <v>428</v>
      </c>
      <c r="AK6" s="22">
        <v>941</v>
      </c>
      <c r="AL6" s="22">
        <v>49</v>
      </c>
      <c r="AM6" s="22">
        <v>2</v>
      </c>
      <c r="AN6" s="22">
        <v>3325</v>
      </c>
      <c r="AO6" s="22">
        <v>0</v>
      </c>
      <c r="AP6" s="22">
        <v>0</v>
      </c>
      <c r="AQ6" s="40">
        <v>44230</v>
      </c>
      <c r="AR6" s="22">
        <v>163</v>
      </c>
      <c r="AS6" s="22">
        <v>10090</v>
      </c>
      <c r="AT6" s="22">
        <v>0</v>
      </c>
      <c r="AU6" s="22">
        <v>0</v>
      </c>
      <c r="AV6" s="22">
        <v>908</v>
      </c>
      <c r="AW6" s="22">
        <v>-129</v>
      </c>
      <c r="AX6" s="40">
        <v>11032</v>
      </c>
      <c r="AY6" s="40">
        <v>55262</v>
      </c>
      <c r="AZ6" s="34">
        <v>34373</v>
      </c>
      <c r="BA6" s="40">
        <v>45405</v>
      </c>
      <c r="BB6" s="40">
        <v>89636</v>
      </c>
      <c r="BC6" s="34">
        <v>-13455</v>
      </c>
      <c r="BD6" s="40">
        <v>31951</v>
      </c>
      <c r="BE6" s="40">
        <v>76181</v>
      </c>
    </row>
    <row r="7" spans="2:57" ht="12.95" customHeight="1">
      <c r="B7" s="25" t="s">
        <v>79</v>
      </c>
      <c r="C7" s="26" t="s">
        <v>51</v>
      </c>
      <c r="D7" s="14">
        <v>14</v>
      </c>
      <c r="E7" s="14">
        <v>724</v>
      </c>
      <c r="F7" s="14">
        <v>0</v>
      </c>
      <c r="G7" s="14">
        <v>0</v>
      </c>
      <c r="H7" s="14">
        <v>35</v>
      </c>
      <c r="I7" s="14">
        <v>0</v>
      </c>
      <c r="J7" s="14">
        <v>3141</v>
      </c>
      <c r="K7" s="14">
        <v>0</v>
      </c>
      <c r="L7" s="14">
        <v>0</v>
      </c>
      <c r="M7" s="14">
        <v>0</v>
      </c>
      <c r="N7" s="14">
        <v>0</v>
      </c>
      <c r="O7" s="14">
        <v>0</v>
      </c>
      <c r="P7" s="14">
        <v>0</v>
      </c>
      <c r="Q7" s="14">
        <v>0</v>
      </c>
      <c r="R7" s="14">
        <v>0</v>
      </c>
      <c r="S7" s="14">
        <v>0</v>
      </c>
      <c r="T7" s="14">
        <v>0</v>
      </c>
      <c r="U7" s="14">
        <v>0</v>
      </c>
      <c r="V7" s="14">
        <v>0</v>
      </c>
      <c r="W7" s="14">
        <v>0</v>
      </c>
      <c r="X7" s="14">
        <v>0</v>
      </c>
      <c r="Y7" s="14">
        <v>1</v>
      </c>
      <c r="Z7" s="14">
        <v>14</v>
      </c>
      <c r="AA7" s="14">
        <v>0</v>
      </c>
      <c r="AB7" s="14">
        <v>0</v>
      </c>
      <c r="AC7" s="14">
        <v>0</v>
      </c>
      <c r="AD7" s="14">
        <v>0</v>
      </c>
      <c r="AE7" s="14">
        <v>0</v>
      </c>
      <c r="AF7" s="14">
        <v>0</v>
      </c>
      <c r="AG7" s="14">
        <v>0</v>
      </c>
      <c r="AH7" s="14">
        <v>0</v>
      </c>
      <c r="AI7" s="14">
        <v>1</v>
      </c>
      <c r="AJ7" s="14">
        <v>10</v>
      </c>
      <c r="AK7" s="14">
        <v>26</v>
      </c>
      <c r="AL7" s="14">
        <v>0</v>
      </c>
      <c r="AM7" s="14">
        <v>0</v>
      </c>
      <c r="AN7" s="14">
        <v>207</v>
      </c>
      <c r="AO7" s="14">
        <v>0</v>
      </c>
      <c r="AP7" s="14">
        <v>0</v>
      </c>
      <c r="AQ7" s="41">
        <v>4174</v>
      </c>
      <c r="AR7" s="14">
        <v>10</v>
      </c>
      <c r="AS7" s="14">
        <v>578</v>
      </c>
      <c r="AT7" s="14">
        <v>0</v>
      </c>
      <c r="AU7" s="14">
        <v>0</v>
      </c>
      <c r="AV7" s="14">
        <v>0</v>
      </c>
      <c r="AW7" s="14">
        <v>1913</v>
      </c>
      <c r="AX7" s="41">
        <v>2502</v>
      </c>
      <c r="AY7" s="41">
        <v>6676</v>
      </c>
      <c r="AZ7" s="35">
        <v>453</v>
      </c>
      <c r="BA7" s="41">
        <v>2955</v>
      </c>
      <c r="BB7" s="41">
        <v>7129</v>
      </c>
      <c r="BC7" s="35">
        <v>-1608</v>
      </c>
      <c r="BD7" s="41">
        <v>1347</v>
      </c>
      <c r="BE7" s="41">
        <v>5521</v>
      </c>
    </row>
    <row r="8" spans="2:57" ht="12.95" customHeight="1">
      <c r="B8" s="25" t="s">
        <v>80</v>
      </c>
      <c r="C8" s="26" t="s">
        <v>52</v>
      </c>
      <c r="D8" s="14">
        <v>0</v>
      </c>
      <c r="E8" s="14">
        <v>0</v>
      </c>
      <c r="F8" s="14">
        <v>160</v>
      </c>
      <c r="G8" s="14">
        <v>0</v>
      </c>
      <c r="H8" s="14">
        <v>18464</v>
      </c>
      <c r="I8" s="14">
        <v>0</v>
      </c>
      <c r="J8" s="14">
        <v>0</v>
      </c>
      <c r="K8" s="14">
        <v>0</v>
      </c>
      <c r="L8" s="14">
        <v>0</v>
      </c>
      <c r="M8" s="14">
        <v>0</v>
      </c>
      <c r="N8" s="14">
        <v>0</v>
      </c>
      <c r="O8" s="14">
        <v>0</v>
      </c>
      <c r="P8" s="14">
        <v>0</v>
      </c>
      <c r="Q8" s="14">
        <v>0</v>
      </c>
      <c r="R8" s="14">
        <v>0</v>
      </c>
      <c r="S8" s="14">
        <v>0</v>
      </c>
      <c r="T8" s="14">
        <v>0</v>
      </c>
      <c r="U8" s="14">
        <v>0</v>
      </c>
      <c r="V8" s="14">
        <v>0</v>
      </c>
      <c r="W8" s="14">
        <v>0</v>
      </c>
      <c r="X8" s="14">
        <v>0</v>
      </c>
      <c r="Y8" s="14">
        <v>12</v>
      </c>
      <c r="Z8" s="14">
        <v>0</v>
      </c>
      <c r="AA8" s="14">
        <v>0</v>
      </c>
      <c r="AB8" s="14">
        <v>0</v>
      </c>
      <c r="AC8" s="14">
        <v>0</v>
      </c>
      <c r="AD8" s="14">
        <v>0</v>
      </c>
      <c r="AE8" s="14">
        <v>0</v>
      </c>
      <c r="AF8" s="14">
        <v>0</v>
      </c>
      <c r="AG8" s="14">
        <v>0</v>
      </c>
      <c r="AH8" s="14">
        <v>0</v>
      </c>
      <c r="AI8" s="14">
        <v>1</v>
      </c>
      <c r="AJ8" s="14">
        <v>10</v>
      </c>
      <c r="AK8" s="14">
        <v>222</v>
      </c>
      <c r="AL8" s="14">
        <v>0</v>
      </c>
      <c r="AM8" s="14">
        <v>0</v>
      </c>
      <c r="AN8" s="14">
        <v>742</v>
      </c>
      <c r="AO8" s="14">
        <v>0</v>
      </c>
      <c r="AP8" s="14">
        <v>0</v>
      </c>
      <c r="AQ8" s="41">
        <v>19612</v>
      </c>
      <c r="AR8" s="14">
        <v>47</v>
      </c>
      <c r="AS8" s="14">
        <v>1158</v>
      </c>
      <c r="AT8" s="14">
        <v>0</v>
      </c>
      <c r="AU8" s="14">
        <v>0</v>
      </c>
      <c r="AV8" s="14">
        <v>0</v>
      </c>
      <c r="AW8" s="14">
        <v>11</v>
      </c>
      <c r="AX8" s="41">
        <v>1216</v>
      </c>
      <c r="AY8" s="41">
        <v>20827</v>
      </c>
      <c r="AZ8" s="35">
        <v>9556</v>
      </c>
      <c r="BA8" s="41">
        <v>10772</v>
      </c>
      <c r="BB8" s="41">
        <v>30384</v>
      </c>
      <c r="BC8" s="35">
        <v>-10322</v>
      </c>
      <c r="BD8" s="41">
        <v>450</v>
      </c>
      <c r="BE8" s="41">
        <v>20062</v>
      </c>
    </row>
    <row r="9" spans="2:57" ht="12.95" customHeight="1">
      <c r="B9" s="25" t="s">
        <v>81</v>
      </c>
      <c r="C9" s="26" t="s">
        <v>0</v>
      </c>
      <c r="D9" s="14">
        <v>1</v>
      </c>
      <c r="E9" s="14">
        <v>2</v>
      </c>
      <c r="F9" s="14">
        <v>0</v>
      </c>
      <c r="G9" s="14">
        <v>0</v>
      </c>
      <c r="H9" s="14">
        <v>36</v>
      </c>
      <c r="I9" s="14">
        <v>3</v>
      </c>
      <c r="J9" s="14">
        <v>1374</v>
      </c>
      <c r="K9" s="14">
        <v>20</v>
      </c>
      <c r="L9" s="14">
        <v>114</v>
      </c>
      <c r="M9" s="14">
        <v>2</v>
      </c>
      <c r="N9" s="14">
        <v>612</v>
      </c>
      <c r="O9" s="14">
        <v>13</v>
      </c>
      <c r="P9" s="14">
        <v>3</v>
      </c>
      <c r="Q9" s="14">
        <v>9</v>
      </c>
      <c r="R9" s="14">
        <v>0</v>
      </c>
      <c r="S9" s="14">
        <v>2</v>
      </c>
      <c r="T9" s="14">
        <v>0</v>
      </c>
      <c r="U9" s="14">
        <v>31</v>
      </c>
      <c r="V9" s="14">
        <v>2</v>
      </c>
      <c r="W9" s="14">
        <v>0</v>
      </c>
      <c r="X9" s="14">
        <v>4</v>
      </c>
      <c r="Y9" s="14">
        <v>4</v>
      </c>
      <c r="Z9" s="14">
        <v>2124</v>
      </c>
      <c r="AA9" s="14">
        <v>16478</v>
      </c>
      <c r="AB9" s="14">
        <v>0</v>
      </c>
      <c r="AC9" s="14">
        <v>0</v>
      </c>
      <c r="AD9" s="14">
        <v>1</v>
      </c>
      <c r="AE9" s="14">
        <v>0</v>
      </c>
      <c r="AF9" s="14">
        <v>0</v>
      </c>
      <c r="AG9" s="14">
        <v>1</v>
      </c>
      <c r="AH9" s="14">
        <v>0</v>
      </c>
      <c r="AI9" s="14">
        <v>2</v>
      </c>
      <c r="AJ9" s="14">
        <v>3</v>
      </c>
      <c r="AK9" s="14">
        <v>3</v>
      </c>
      <c r="AL9" s="14">
        <v>2</v>
      </c>
      <c r="AM9" s="14">
        <v>1</v>
      </c>
      <c r="AN9" s="14">
        <v>5</v>
      </c>
      <c r="AO9" s="14">
        <v>0</v>
      </c>
      <c r="AP9" s="14">
        <v>4</v>
      </c>
      <c r="AQ9" s="41">
        <v>20856</v>
      </c>
      <c r="AR9" s="14">
        <v>-17</v>
      </c>
      <c r="AS9" s="14">
        <v>-25</v>
      </c>
      <c r="AT9" s="14">
        <v>0</v>
      </c>
      <c r="AU9" s="14">
        <v>0</v>
      </c>
      <c r="AV9" s="14">
        <v>0</v>
      </c>
      <c r="AW9" s="14">
        <v>-9</v>
      </c>
      <c r="AX9" s="41">
        <v>-51</v>
      </c>
      <c r="AY9" s="41">
        <v>20805</v>
      </c>
      <c r="AZ9" s="35">
        <v>0</v>
      </c>
      <c r="BA9" s="41">
        <v>-51</v>
      </c>
      <c r="BB9" s="41">
        <v>20805</v>
      </c>
      <c r="BC9" s="35">
        <v>-19110</v>
      </c>
      <c r="BD9" s="41">
        <v>-19161</v>
      </c>
      <c r="BE9" s="41">
        <v>1695</v>
      </c>
    </row>
    <row r="10" spans="2:57" ht="12.95" customHeight="1">
      <c r="B10" s="25" t="s">
        <v>82</v>
      </c>
      <c r="C10" s="26" t="s">
        <v>34</v>
      </c>
      <c r="D10" s="14">
        <v>10841</v>
      </c>
      <c r="E10" s="14">
        <v>67</v>
      </c>
      <c r="F10" s="14">
        <v>856</v>
      </c>
      <c r="G10" s="14">
        <v>0</v>
      </c>
      <c r="H10" s="14">
        <v>24885</v>
      </c>
      <c r="I10" s="14">
        <v>4</v>
      </c>
      <c r="J10" s="14">
        <v>354</v>
      </c>
      <c r="K10" s="14">
        <v>20</v>
      </c>
      <c r="L10" s="14">
        <v>0</v>
      </c>
      <c r="M10" s="14">
        <v>0</v>
      </c>
      <c r="N10" s="14">
        <v>1</v>
      </c>
      <c r="O10" s="14">
        <v>0</v>
      </c>
      <c r="P10" s="14">
        <v>0</v>
      </c>
      <c r="Q10" s="14">
        <v>0</v>
      </c>
      <c r="R10" s="14">
        <v>0</v>
      </c>
      <c r="S10" s="14">
        <v>0</v>
      </c>
      <c r="T10" s="14">
        <v>0</v>
      </c>
      <c r="U10" s="14">
        <v>0</v>
      </c>
      <c r="V10" s="14">
        <v>0</v>
      </c>
      <c r="W10" s="14">
        <v>0</v>
      </c>
      <c r="X10" s="14">
        <v>0</v>
      </c>
      <c r="Y10" s="14">
        <v>26</v>
      </c>
      <c r="Z10" s="14">
        <v>12</v>
      </c>
      <c r="AA10" s="14">
        <v>0</v>
      </c>
      <c r="AB10" s="14">
        <v>0</v>
      </c>
      <c r="AC10" s="14">
        <v>0</v>
      </c>
      <c r="AD10" s="14">
        <v>46</v>
      </c>
      <c r="AE10" s="14">
        <v>0</v>
      </c>
      <c r="AF10" s="14">
        <v>0</v>
      </c>
      <c r="AG10" s="14">
        <v>20</v>
      </c>
      <c r="AH10" s="14">
        <v>0</v>
      </c>
      <c r="AI10" s="14">
        <v>58</v>
      </c>
      <c r="AJ10" s="14">
        <v>1048</v>
      </c>
      <c r="AK10" s="14">
        <v>3522</v>
      </c>
      <c r="AL10" s="14">
        <v>33</v>
      </c>
      <c r="AM10" s="14">
        <v>1</v>
      </c>
      <c r="AN10" s="14">
        <v>25042</v>
      </c>
      <c r="AO10" s="14">
        <v>0</v>
      </c>
      <c r="AP10" s="14">
        <v>51</v>
      </c>
      <c r="AQ10" s="41">
        <v>66886</v>
      </c>
      <c r="AR10" s="14">
        <v>2827</v>
      </c>
      <c r="AS10" s="14">
        <v>96178</v>
      </c>
      <c r="AT10" s="14">
        <v>0</v>
      </c>
      <c r="AU10" s="14">
        <v>0</v>
      </c>
      <c r="AV10" s="14">
        <v>0</v>
      </c>
      <c r="AW10" s="14">
        <v>-3</v>
      </c>
      <c r="AX10" s="41">
        <v>99003</v>
      </c>
      <c r="AY10" s="41">
        <v>165890</v>
      </c>
      <c r="AZ10" s="35">
        <v>116998</v>
      </c>
      <c r="BA10" s="41">
        <v>216001</v>
      </c>
      <c r="BB10" s="41">
        <v>282887</v>
      </c>
      <c r="BC10" s="35">
        <v>-131700</v>
      </c>
      <c r="BD10" s="41">
        <v>84300</v>
      </c>
      <c r="BE10" s="41">
        <v>151187</v>
      </c>
    </row>
    <row r="11" spans="2:57" ht="12.95" customHeight="1">
      <c r="B11" s="25" t="s">
        <v>83</v>
      </c>
      <c r="C11" s="26" t="s">
        <v>1</v>
      </c>
      <c r="D11" s="14">
        <v>314</v>
      </c>
      <c r="E11" s="14">
        <v>6</v>
      </c>
      <c r="F11" s="14">
        <v>532</v>
      </c>
      <c r="G11" s="14">
        <v>7</v>
      </c>
      <c r="H11" s="14">
        <v>139</v>
      </c>
      <c r="I11" s="14">
        <v>10108</v>
      </c>
      <c r="J11" s="14">
        <v>463</v>
      </c>
      <c r="K11" s="14">
        <v>1</v>
      </c>
      <c r="L11" s="14">
        <v>0</v>
      </c>
      <c r="M11" s="14">
        <v>83</v>
      </c>
      <c r="N11" s="14">
        <v>11</v>
      </c>
      <c r="O11" s="14">
        <v>15</v>
      </c>
      <c r="P11" s="14">
        <v>1</v>
      </c>
      <c r="Q11" s="14">
        <v>44</v>
      </c>
      <c r="R11" s="14">
        <v>5</v>
      </c>
      <c r="S11" s="14">
        <v>19</v>
      </c>
      <c r="T11" s="14">
        <v>7</v>
      </c>
      <c r="U11" s="14">
        <v>378</v>
      </c>
      <c r="V11" s="14">
        <v>308</v>
      </c>
      <c r="W11" s="14">
        <v>2</v>
      </c>
      <c r="X11" s="14">
        <v>10</v>
      </c>
      <c r="Y11" s="14">
        <v>54</v>
      </c>
      <c r="Z11" s="14">
        <v>698</v>
      </c>
      <c r="AA11" s="14">
        <v>12</v>
      </c>
      <c r="AB11" s="14">
        <v>27</v>
      </c>
      <c r="AC11" s="14">
        <v>40</v>
      </c>
      <c r="AD11" s="14">
        <v>1398</v>
      </c>
      <c r="AE11" s="14">
        <v>177</v>
      </c>
      <c r="AF11" s="14">
        <v>6</v>
      </c>
      <c r="AG11" s="14">
        <v>211</v>
      </c>
      <c r="AH11" s="14">
        <v>84</v>
      </c>
      <c r="AI11" s="14">
        <v>750</v>
      </c>
      <c r="AJ11" s="14">
        <v>114</v>
      </c>
      <c r="AK11" s="14">
        <v>1108</v>
      </c>
      <c r="AL11" s="14">
        <v>758</v>
      </c>
      <c r="AM11" s="14">
        <v>284</v>
      </c>
      <c r="AN11" s="14">
        <v>808</v>
      </c>
      <c r="AO11" s="14">
        <v>111</v>
      </c>
      <c r="AP11" s="14">
        <v>8</v>
      </c>
      <c r="AQ11" s="41">
        <v>19103</v>
      </c>
      <c r="AR11" s="14">
        <v>358</v>
      </c>
      <c r="AS11" s="14">
        <v>12724</v>
      </c>
      <c r="AT11" s="14">
        <v>0</v>
      </c>
      <c r="AU11" s="14">
        <v>5</v>
      </c>
      <c r="AV11" s="14">
        <v>981</v>
      </c>
      <c r="AW11" s="14">
        <v>80</v>
      </c>
      <c r="AX11" s="41">
        <v>14148</v>
      </c>
      <c r="AY11" s="41">
        <v>33250</v>
      </c>
      <c r="AZ11" s="35">
        <v>36152</v>
      </c>
      <c r="BA11" s="41">
        <v>50300</v>
      </c>
      <c r="BB11" s="41">
        <v>69402</v>
      </c>
      <c r="BC11" s="35">
        <v>-31407</v>
      </c>
      <c r="BD11" s="41">
        <v>18892</v>
      </c>
      <c r="BE11" s="41">
        <v>37995</v>
      </c>
    </row>
    <row r="12" spans="2:57" ht="12.95" customHeight="1">
      <c r="B12" s="25" t="s">
        <v>84</v>
      </c>
      <c r="C12" s="26" t="s">
        <v>2</v>
      </c>
      <c r="D12" s="14">
        <v>2084</v>
      </c>
      <c r="E12" s="14">
        <v>28</v>
      </c>
      <c r="F12" s="14">
        <v>45</v>
      </c>
      <c r="G12" s="14">
        <v>4</v>
      </c>
      <c r="H12" s="14">
        <v>2514</v>
      </c>
      <c r="I12" s="14">
        <v>216</v>
      </c>
      <c r="J12" s="14">
        <v>47936</v>
      </c>
      <c r="K12" s="14">
        <v>17</v>
      </c>
      <c r="L12" s="14">
        <v>0</v>
      </c>
      <c r="M12" s="14">
        <v>132</v>
      </c>
      <c r="N12" s="14">
        <v>19</v>
      </c>
      <c r="O12" s="14">
        <v>15</v>
      </c>
      <c r="P12" s="14">
        <v>6</v>
      </c>
      <c r="Q12" s="14">
        <v>97</v>
      </c>
      <c r="R12" s="14">
        <v>6</v>
      </c>
      <c r="S12" s="14">
        <v>20</v>
      </c>
      <c r="T12" s="14">
        <v>37</v>
      </c>
      <c r="U12" s="14">
        <v>888</v>
      </c>
      <c r="V12" s="14">
        <v>720</v>
      </c>
      <c r="W12" s="14">
        <v>6</v>
      </c>
      <c r="X12" s="14">
        <v>25</v>
      </c>
      <c r="Y12" s="14">
        <v>1463</v>
      </c>
      <c r="Z12" s="14">
        <v>10049</v>
      </c>
      <c r="AA12" s="14">
        <v>292</v>
      </c>
      <c r="AB12" s="14">
        <v>102</v>
      </c>
      <c r="AC12" s="14">
        <v>73</v>
      </c>
      <c r="AD12" s="14">
        <v>2507</v>
      </c>
      <c r="AE12" s="14">
        <v>551</v>
      </c>
      <c r="AF12" s="14">
        <v>101</v>
      </c>
      <c r="AG12" s="14">
        <v>173</v>
      </c>
      <c r="AH12" s="14">
        <v>1544</v>
      </c>
      <c r="AI12" s="14">
        <v>270</v>
      </c>
      <c r="AJ12" s="14">
        <v>1021</v>
      </c>
      <c r="AK12" s="14">
        <v>2113</v>
      </c>
      <c r="AL12" s="14">
        <v>481</v>
      </c>
      <c r="AM12" s="14">
        <v>796</v>
      </c>
      <c r="AN12" s="14">
        <v>1109</v>
      </c>
      <c r="AO12" s="14">
        <v>2462</v>
      </c>
      <c r="AP12" s="14">
        <v>20</v>
      </c>
      <c r="AQ12" s="41">
        <v>79942</v>
      </c>
      <c r="AR12" s="14">
        <v>233</v>
      </c>
      <c r="AS12" s="14">
        <v>1302</v>
      </c>
      <c r="AT12" s="14">
        <v>13</v>
      </c>
      <c r="AU12" s="14">
        <v>84</v>
      </c>
      <c r="AV12" s="14">
        <v>1360</v>
      </c>
      <c r="AW12" s="14">
        <v>3010</v>
      </c>
      <c r="AX12" s="41">
        <v>6003</v>
      </c>
      <c r="AY12" s="41">
        <v>85946</v>
      </c>
      <c r="AZ12" s="35">
        <v>111985</v>
      </c>
      <c r="BA12" s="41">
        <v>117988</v>
      </c>
      <c r="BB12" s="41">
        <v>197931</v>
      </c>
      <c r="BC12" s="35">
        <v>-60707</v>
      </c>
      <c r="BD12" s="41">
        <v>57281</v>
      </c>
      <c r="BE12" s="41">
        <v>137224</v>
      </c>
    </row>
    <row r="13" spans="2:57" ht="12.95" customHeight="1">
      <c r="B13" s="25" t="s">
        <v>85</v>
      </c>
      <c r="C13" s="26" t="s">
        <v>3</v>
      </c>
      <c r="D13" s="14">
        <v>4456</v>
      </c>
      <c r="E13" s="14">
        <v>4</v>
      </c>
      <c r="F13" s="14">
        <v>64</v>
      </c>
      <c r="G13" s="14">
        <v>23</v>
      </c>
      <c r="H13" s="14">
        <v>1222</v>
      </c>
      <c r="I13" s="14">
        <v>2083</v>
      </c>
      <c r="J13" s="14">
        <v>5252</v>
      </c>
      <c r="K13" s="14">
        <v>314</v>
      </c>
      <c r="L13" s="14">
        <v>71</v>
      </c>
      <c r="M13" s="14">
        <v>3487</v>
      </c>
      <c r="N13" s="14">
        <v>103</v>
      </c>
      <c r="O13" s="14">
        <v>73</v>
      </c>
      <c r="P13" s="14">
        <v>2</v>
      </c>
      <c r="Q13" s="14">
        <v>423</v>
      </c>
      <c r="R13" s="14">
        <v>21</v>
      </c>
      <c r="S13" s="14">
        <v>78</v>
      </c>
      <c r="T13" s="14">
        <v>91</v>
      </c>
      <c r="U13" s="14">
        <v>2161</v>
      </c>
      <c r="V13" s="14">
        <v>1432</v>
      </c>
      <c r="W13" s="14">
        <v>13</v>
      </c>
      <c r="X13" s="14">
        <v>104</v>
      </c>
      <c r="Y13" s="14">
        <v>482</v>
      </c>
      <c r="Z13" s="14">
        <v>1216</v>
      </c>
      <c r="AA13" s="14">
        <v>32</v>
      </c>
      <c r="AB13" s="14">
        <v>236</v>
      </c>
      <c r="AC13" s="14">
        <v>298</v>
      </c>
      <c r="AD13" s="14">
        <v>3</v>
      </c>
      <c r="AE13" s="14">
        <v>3</v>
      </c>
      <c r="AF13" s="14">
        <v>10</v>
      </c>
      <c r="AG13" s="14">
        <v>55</v>
      </c>
      <c r="AH13" s="14">
        <v>156</v>
      </c>
      <c r="AI13" s="14">
        <v>184</v>
      </c>
      <c r="AJ13" s="14">
        <v>681</v>
      </c>
      <c r="AK13" s="14">
        <v>42941</v>
      </c>
      <c r="AL13" s="14">
        <v>66</v>
      </c>
      <c r="AM13" s="14">
        <v>616</v>
      </c>
      <c r="AN13" s="14">
        <v>1175</v>
      </c>
      <c r="AO13" s="14">
        <v>53</v>
      </c>
      <c r="AP13" s="14">
        <v>122</v>
      </c>
      <c r="AQ13" s="41">
        <v>69803</v>
      </c>
      <c r="AR13" s="14">
        <v>561</v>
      </c>
      <c r="AS13" s="14">
        <v>8252</v>
      </c>
      <c r="AT13" s="14">
        <v>0</v>
      </c>
      <c r="AU13" s="14">
        <v>0</v>
      </c>
      <c r="AV13" s="14">
        <v>0</v>
      </c>
      <c r="AW13" s="14">
        <v>201</v>
      </c>
      <c r="AX13" s="41">
        <v>9014</v>
      </c>
      <c r="AY13" s="41">
        <v>78818</v>
      </c>
      <c r="AZ13" s="35">
        <v>997</v>
      </c>
      <c r="BA13" s="41">
        <v>10011</v>
      </c>
      <c r="BB13" s="41">
        <v>79814</v>
      </c>
      <c r="BC13" s="35">
        <v>-78674</v>
      </c>
      <c r="BD13" s="41">
        <v>-68664</v>
      </c>
      <c r="BE13" s="41">
        <v>1140</v>
      </c>
    </row>
    <row r="14" spans="2:57" ht="12.95" customHeight="1">
      <c r="B14" s="25" t="s">
        <v>86</v>
      </c>
      <c r="C14" s="26" t="s">
        <v>4</v>
      </c>
      <c r="D14" s="14">
        <v>478</v>
      </c>
      <c r="E14" s="14">
        <v>44</v>
      </c>
      <c r="F14" s="14">
        <v>1361</v>
      </c>
      <c r="G14" s="14">
        <v>53</v>
      </c>
      <c r="H14" s="14">
        <v>465</v>
      </c>
      <c r="I14" s="14">
        <v>81</v>
      </c>
      <c r="J14" s="14">
        <v>762</v>
      </c>
      <c r="K14" s="14">
        <v>16</v>
      </c>
      <c r="L14" s="14">
        <v>613</v>
      </c>
      <c r="M14" s="14">
        <v>30</v>
      </c>
      <c r="N14" s="14">
        <v>83</v>
      </c>
      <c r="O14" s="14">
        <v>155</v>
      </c>
      <c r="P14" s="14">
        <v>5</v>
      </c>
      <c r="Q14" s="14">
        <v>101</v>
      </c>
      <c r="R14" s="14">
        <v>5</v>
      </c>
      <c r="S14" s="14">
        <v>24</v>
      </c>
      <c r="T14" s="14">
        <v>5</v>
      </c>
      <c r="U14" s="14">
        <v>156</v>
      </c>
      <c r="V14" s="14">
        <v>82</v>
      </c>
      <c r="W14" s="14">
        <v>1</v>
      </c>
      <c r="X14" s="14">
        <v>56</v>
      </c>
      <c r="Y14" s="14">
        <v>27</v>
      </c>
      <c r="Z14" s="14">
        <v>4845</v>
      </c>
      <c r="AA14" s="14">
        <v>4580</v>
      </c>
      <c r="AB14" s="14">
        <v>434</v>
      </c>
      <c r="AC14" s="14">
        <v>235</v>
      </c>
      <c r="AD14" s="14">
        <v>564</v>
      </c>
      <c r="AE14" s="14">
        <v>58</v>
      </c>
      <c r="AF14" s="14">
        <v>96</v>
      </c>
      <c r="AG14" s="14">
        <v>26346</v>
      </c>
      <c r="AH14" s="14">
        <v>93</v>
      </c>
      <c r="AI14" s="14">
        <v>1904</v>
      </c>
      <c r="AJ14" s="14">
        <v>605</v>
      </c>
      <c r="AK14" s="14">
        <v>814</v>
      </c>
      <c r="AL14" s="14">
        <v>94</v>
      </c>
      <c r="AM14" s="14">
        <v>306</v>
      </c>
      <c r="AN14" s="14">
        <v>959</v>
      </c>
      <c r="AO14" s="14">
        <v>0</v>
      </c>
      <c r="AP14" s="14">
        <v>323</v>
      </c>
      <c r="AQ14" s="41">
        <v>46859</v>
      </c>
      <c r="AR14" s="14">
        <v>51</v>
      </c>
      <c r="AS14" s="14">
        <v>27554</v>
      </c>
      <c r="AT14" s="14">
        <v>0</v>
      </c>
      <c r="AU14" s="14">
        <v>0</v>
      </c>
      <c r="AV14" s="14">
        <v>0</v>
      </c>
      <c r="AW14" s="14">
        <v>237</v>
      </c>
      <c r="AX14" s="41">
        <v>27842</v>
      </c>
      <c r="AY14" s="41">
        <v>74701</v>
      </c>
      <c r="AZ14" s="35">
        <v>93</v>
      </c>
      <c r="BA14" s="41">
        <v>27935</v>
      </c>
      <c r="BB14" s="41">
        <v>74794</v>
      </c>
      <c r="BC14" s="35">
        <v>-72923</v>
      </c>
      <c r="BD14" s="41">
        <v>-44987</v>
      </c>
      <c r="BE14" s="41">
        <v>1872</v>
      </c>
    </row>
    <row r="15" spans="2:57" ht="12.95" customHeight="1">
      <c r="B15" s="25" t="s">
        <v>87</v>
      </c>
      <c r="C15" s="26" t="s">
        <v>132</v>
      </c>
      <c r="D15" s="14">
        <v>536</v>
      </c>
      <c r="E15" s="14">
        <v>37</v>
      </c>
      <c r="F15" s="14">
        <v>376</v>
      </c>
      <c r="G15" s="14">
        <v>6</v>
      </c>
      <c r="H15" s="14">
        <v>1994</v>
      </c>
      <c r="I15" s="14">
        <v>304</v>
      </c>
      <c r="J15" s="14">
        <v>1871</v>
      </c>
      <c r="K15" s="14">
        <v>30</v>
      </c>
      <c r="L15" s="14">
        <v>1</v>
      </c>
      <c r="M15" s="14">
        <v>4230</v>
      </c>
      <c r="N15" s="14">
        <v>15</v>
      </c>
      <c r="O15" s="14">
        <v>14</v>
      </c>
      <c r="P15" s="14">
        <v>4</v>
      </c>
      <c r="Q15" s="14">
        <v>104</v>
      </c>
      <c r="R15" s="14">
        <v>60</v>
      </c>
      <c r="S15" s="14">
        <v>289</v>
      </c>
      <c r="T15" s="14">
        <v>311</v>
      </c>
      <c r="U15" s="14">
        <v>1686</v>
      </c>
      <c r="V15" s="14">
        <v>4039</v>
      </c>
      <c r="W15" s="14">
        <v>59</v>
      </c>
      <c r="X15" s="14">
        <v>600</v>
      </c>
      <c r="Y15" s="14">
        <v>976</v>
      </c>
      <c r="Z15" s="14">
        <v>3322</v>
      </c>
      <c r="AA15" s="14">
        <v>0</v>
      </c>
      <c r="AB15" s="14">
        <v>1076</v>
      </c>
      <c r="AC15" s="14">
        <v>294</v>
      </c>
      <c r="AD15" s="14">
        <v>2029</v>
      </c>
      <c r="AE15" s="14">
        <v>365</v>
      </c>
      <c r="AF15" s="14">
        <v>148</v>
      </c>
      <c r="AG15" s="14">
        <v>634</v>
      </c>
      <c r="AH15" s="14">
        <v>235</v>
      </c>
      <c r="AI15" s="14">
        <v>371</v>
      </c>
      <c r="AJ15" s="14">
        <v>335</v>
      </c>
      <c r="AK15" s="14">
        <v>768</v>
      </c>
      <c r="AL15" s="14">
        <v>226</v>
      </c>
      <c r="AM15" s="14">
        <v>2328</v>
      </c>
      <c r="AN15" s="14">
        <v>548</v>
      </c>
      <c r="AO15" s="14">
        <v>270</v>
      </c>
      <c r="AP15" s="14">
        <v>66</v>
      </c>
      <c r="AQ15" s="41">
        <v>30559</v>
      </c>
      <c r="AR15" s="14">
        <v>82</v>
      </c>
      <c r="AS15" s="14">
        <v>3011</v>
      </c>
      <c r="AT15" s="14">
        <v>3</v>
      </c>
      <c r="AU15" s="14">
        <v>0</v>
      </c>
      <c r="AV15" s="14">
        <v>0</v>
      </c>
      <c r="AW15" s="14">
        <v>-277</v>
      </c>
      <c r="AX15" s="41">
        <v>2818</v>
      </c>
      <c r="AY15" s="41">
        <v>33378</v>
      </c>
      <c r="AZ15" s="35">
        <v>15355</v>
      </c>
      <c r="BA15" s="41">
        <v>18173</v>
      </c>
      <c r="BB15" s="41">
        <v>48732</v>
      </c>
      <c r="BC15" s="35">
        <v>-29954</v>
      </c>
      <c r="BD15" s="41">
        <v>-11781</v>
      </c>
      <c r="BE15" s="41">
        <v>18778</v>
      </c>
    </row>
    <row r="16" spans="2:57" ht="12.95" customHeight="1">
      <c r="B16" s="25" t="s">
        <v>88</v>
      </c>
      <c r="C16" s="26" t="s">
        <v>5</v>
      </c>
      <c r="D16" s="14">
        <v>200</v>
      </c>
      <c r="E16" s="14">
        <v>2</v>
      </c>
      <c r="F16" s="14">
        <v>1</v>
      </c>
      <c r="G16" s="14">
        <v>0</v>
      </c>
      <c r="H16" s="14">
        <v>163</v>
      </c>
      <c r="I16" s="14">
        <v>21</v>
      </c>
      <c r="J16" s="14">
        <v>154</v>
      </c>
      <c r="K16" s="14">
        <v>18</v>
      </c>
      <c r="L16" s="14">
        <v>20</v>
      </c>
      <c r="M16" s="14">
        <v>60</v>
      </c>
      <c r="N16" s="14">
        <v>1554</v>
      </c>
      <c r="O16" s="14">
        <v>160</v>
      </c>
      <c r="P16" s="14">
        <v>1</v>
      </c>
      <c r="Q16" s="14">
        <v>138</v>
      </c>
      <c r="R16" s="14">
        <v>35</v>
      </c>
      <c r="S16" s="14">
        <v>69</v>
      </c>
      <c r="T16" s="14">
        <v>144</v>
      </c>
      <c r="U16" s="14">
        <v>6063</v>
      </c>
      <c r="V16" s="14">
        <v>583</v>
      </c>
      <c r="W16" s="14">
        <v>2</v>
      </c>
      <c r="X16" s="14">
        <v>47</v>
      </c>
      <c r="Y16" s="14">
        <v>39</v>
      </c>
      <c r="Z16" s="14">
        <v>14222</v>
      </c>
      <c r="AA16" s="14">
        <v>3</v>
      </c>
      <c r="AB16" s="14">
        <v>138</v>
      </c>
      <c r="AC16" s="14">
        <v>10</v>
      </c>
      <c r="AD16" s="14">
        <v>72</v>
      </c>
      <c r="AE16" s="14">
        <v>1</v>
      </c>
      <c r="AF16" s="14">
        <v>21</v>
      </c>
      <c r="AG16" s="14">
        <v>4</v>
      </c>
      <c r="AH16" s="14">
        <v>1</v>
      </c>
      <c r="AI16" s="14">
        <v>41</v>
      </c>
      <c r="AJ16" s="14">
        <v>471</v>
      </c>
      <c r="AK16" s="14">
        <v>290</v>
      </c>
      <c r="AL16" s="14">
        <v>14</v>
      </c>
      <c r="AM16" s="14">
        <v>194</v>
      </c>
      <c r="AN16" s="14">
        <v>269</v>
      </c>
      <c r="AO16" s="14">
        <v>28</v>
      </c>
      <c r="AP16" s="14">
        <v>78</v>
      </c>
      <c r="AQ16" s="41">
        <v>25332</v>
      </c>
      <c r="AR16" s="14">
        <v>38</v>
      </c>
      <c r="AS16" s="14">
        <v>1225</v>
      </c>
      <c r="AT16" s="14">
        <v>0</v>
      </c>
      <c r="AU16" s="14">
        <v>0</v>
      </c>
      <c r="AV16" s="14">
        <v>0</v>
      </c>
      <c r="AW16" s="14">
        <v>-22</v>
      </c>
      <c r="AX16" s="41">
        <v>1242</v>
      </c>
      <c r="AY16" s="41">
        <v>26574</v>
      </c>
      <c r="AZ16" s="35">
        <v>1443</v>
      </c>
      <c r="BA16" s="41">
        <v>2684</v>
      </c>
      <c r="BB16" s="41">
        <v>28016</v>
      </c>
      <c r="BC16" s="35">
        <v>-17735</v>
      </c>
      <c r="BD16" s="41">
        <v>-15051</v>
      </c>
      <c r="BE16" s="41">
        <v>10281</v>
      </c>
    </row>
    <row r="17" spans="2:57" ht="12.95" customHeight="1">
      <c r="B17" s="25" t="s">
        <v>89</v>
      </c>
      <c r="C17" s="26" t="s">
        <v>6</v>
      </c>
      <c r="D17" s="14">
        <v>3</v>
      </c>
      <c r="E17" s="14">
        <v>0</v>
      </c>
      <c r="F17" s="14">
        <v>2</v>
      </c>
      <c r="G17" s="14">
        <v>2</v>
      </c>
      <c r="H17" s="14">
        <v>0</v>
      </c>
      <c r="I17" s="14">
        <v>1</v>
      </c>
      <c r="J17" s="14">
        <v>68</v>
      </c>
      <c r="K17" s="14">
        <v>0</v>
      </c>
      <c r="L17" s="14">
        <v>0</v>
      </c>
      <c r="M17" s="14">
        <v>44</v>
      </c>
      <c r="N17" s="14">
        <v>121</v>
      </c>
      <c r="O17" s="14">
        <v>2703</v>
      </c>
      <c r="P17" s="14">
        <v>0</v>
      </c>
      <c r="Q17" s="14">
        <v>9063</v>
      </c>
      <c r="R17" s="14">
        <v>453</v>
      </c>
      <c r="S17" s="14">
        <v>1890</v>
      </c>
      <c r="T17" s="14">
        <v>151</v>
      </c>
      <c r="U17" s="14">
        <v>1106</v>
      </c>
      <c r="V17" s="14">
        <v>3613</v>
      </c>
      <c r="W17" s="14">
        <v>6</v>
      </c>
      <c r="X17" s="14">
        <v>927</v>
      </c>
      <c r="Y17" s="14">
        <v>37</v>
      </c>
      <c r="Z17" s="14">
        <v>5414</v>
      </c>
      <c r="AA17" s="14">
        <v>0</v>
      </c>
      <c r="AB17" s="14">
        <v>1</v>
      </c>
      <c r="AC17" s="14">
        <v>0</v>
      </c>
      <c r="AD17" s="14">
        <v>0</v>
      </c>
      <c r="AE17" s="14">
        <v>0</v>
      </c>
      <c r="AF17" s="14">
        <v>0</v>
      </c>
      <c r="AG17" s="14">
        <v>1</v>
      </c>
      <c r="AH17" s="14">
        <v>0</v>
      </c>
      <c r="AI17" s="14">
        <v>5</v>
      </c>
      <c r="AJ17" s="14">
        <v>0</v>
      </c>
      <c r="AK17" s="14">
        <v>1</v>
      </c>
      <c r="AL17" s="14">
        <v>0</v>
      </c>
      <c r="AM17" s="14">
        <v>20</v>
      </c>
      <c r="AN17" s="14">
        <v>4</v>
      </c>
      <c r="AO17" s="14">
        <v>0</v>
      </c>
      <c r="AP17" s="14">
        <v>82</v>
      </c>
      <c r="AQ17" s="41">
        <v>25719</v>
      </c>
      <c r="AR17" s="14">
        <v>0</v>
      </c>
      <c r="AS17" s="14">
        <v>-140</v>
      </c>
      <c r="AT17" s="14">
        <v>0</v>
      </c>
      <c r="AU17" s="14">
        <v>0</v>
      </c>
      <c r="AV17" s="14">
        <v>0</v>
      </c>
      <c r="AW17" s="14">
        <v>-111</v>
      </c>
      <c r="AX17" s="41">
        <v>-251</v>
      </c>
      <c r="AY17" s="41">
        <v>25467</v>
      </c>
      <c r="AZ17" s="35">
        <v>11312</v>
      </c>
      <c r="BA17" s="41">
        <v>11061</v>
      </c>
      <c r="BB17" s="41">
        <v>36780</v>
      </c>
      <c r="BC17" s="35">
        <v>-25703</v>
      </c>
      <c r="BD17" s="41">
        <v>-14642</v>
      </c>
      <c r="BE17" s="41">
        <v>11077</v>
      </c>
    </row>
    <row r="18" spans="2:57" ht="12.95" customHeight="1">
      <c r="B18" s="25" t="s">
        <v>90</v>
      </c>
      <c r="C18" s="26" t="s">
        <v>7</v>
      </c>
      <c r="D18" s="14">
        <v>0</v>
      </c>
      <c r="E18" s="14">
        <v>0</v>
      </c>
      <c r="F18" s="14">
        <v>0</v>
      </c>
      <c r="G18" s="14">
        <v>0</v>
      </c>
      <c r="H18" s="14">
        <v>192</v>
      </c>
      <c r="I18" s="14">
        <v>0</v>
      </c>
      <c r="J18" s="14">
        <v>35</v>
      </c>
      <c r="K18" s="14">
        <v>28</v>
      </c>
      <c r="L18" s="14">
        <v>0</v>
      </c>
      <c r="M18" s="14">
        <v>42</v>
      </c>
      <c r="N18" s="14">
        <v>7</v>
      </c>
      <c r="O18" s="14">
        <v>25</v>
      </c>
      <c r="P18" s="14">
        <v>1452</v>
      </c>
      <c r="Q18" s="14">
        <v>1713</v>
      </c>
      <c r="R18" s="14">
        <v>189</v>
      </c>
      <c r="S18" s="14">
        <v>435</v>
      </c>
      <c r="T18" s="14">
        <v>169</v>
      </c>
      <c r="U18" s="14">
        <v>7718</v>
      </c>
      <c r="V18" s="14">
        <v>6401</v>
      </c>
      <c r="W18" s="14">
        <v>26</v>
      </c>
      <c r="X18" s="14">
        <v>961</v>
      </c>
      <c r="Y18" s="14">
        <v>92</v>
      </c>
      <c r="Z18" s="14">
        <v>1736</v>
      </c>
      <c r="AA18" s="14">
        <v>28</v>
      </c>
      <c r="AB18" s="14">
        <v>4</v>
      </c>
      <c r="AC18" s="14">
        <v>0</v>
      </c>
      <c r="AD18" s="14">
        <v>4</v>
      </c>
      <c r="AE18" s="14">
        <v>0</v>
      </c>
      <c r="AF18" s="14">
        <v>0</v>
      </c>
      <c r="AG18" s="14">
        <v>0</v>
      </c>
      <c r="AH18" s="14">
        <v>11</v>
      </c>
      <c r="AI18" s="14">
        <v>32</v>
      </c>
      <c r="AJ18" s="14">
        <v>7</v>
      </c>
      <c r="AK18" s="14">
        <v>420</v>
      </c>
      <c r="AL18" s="14">
        <v>6</v>
      </c>
      <c r="AM18" s="14">
        <v>57</v>
      </c>
      <c r="AN18" s="14">
        <v>71</v>
      </c>
      <c r="AO18" s="14">
        <v>5</v>
      </c>
      <c r="AP18" s="14">
        <v>64</v>
      </c>
      <c r="AQ18" s="41">
        <v>21932</v>
      </c>
      <c r="AR18" s="14">
        <v>4</v>
      </c>
      <c r="AS18" s="14">
        <v>8</v>
      </c>
      <c r="AT18" s="14">
        <v>0</v>
      </c>
      <c r="AU18" s="14">
        <v>0</v>
      </c>
      <c r="AV18" s="14">
        <v>902</v>
      </c>
      <c r="AW18" s="14">
        <v>-168</v>
      </c>
      <c r="AX18" s="41">
        <v>746</v>
      </c>
      <c r="AY18" s="41">
        <v>22678</v>
      </c>
      <c r="AZ18" s="35">
        <v>2475</v>
      </c>
      <c r="BA18" s="41">
        <v>3221</v>
      </c>
      <c r="BB18" s="41">
        <v>25153</v>
      </c>
      <c r="BC18" s="35">
        <v>-22950</v>
      </c>
      <c r="BD18" s="41">
        <v>-19729</v>
      </c>
      <c r="BE18" s="41">
        <v>2202</v>
      </c>
    </row>
    <row r="19" spans="2:57" ht="12.95" customHeight="1">
      <c r="B19" s="25" t="s">
        <v>91</v>
      </c>
      <c r="C19" s="26" t="s">
        <v>8</v>
      </c>
      <c r="D19" s="14">
        <v>117</v>
      </c>
      <c r="E19" s="14">
        <v>4</v>
      </c>
      <c r="F19" s="14">
        <v>25</v>
      </c>
      <c r="G19" s="14">
        <v>38</v>
      </c>
      <c r="H19" s="14">
        <v>777</v>
      </c>
      <c r="I19" s="14">
        <v>193</v>
      </c>
      <c r="J19" s="14">
        <v>461</v>
      </c>
      <c r="K19" s="14">
        <v>13</v>
      </c>
      <c r="L19" s="14">
        <v>0</v>
      </c>
      <c r="M19" s="14">
        <v>142</v>
      </c>
      <c r="N19" s="14">
        <v>80</v>
      </c>
      <c r="O19" s="14">
        <v>141</v>
      </c>
      <c r="P19" s="14">
        <v>1</v>
      </c>
      <c r="Q19" s="14">
        <v>2213</v>
      </c>
      <c r="R19" s="14">
        <v>174</v>
      </c>
      <c r="S19" s="14">
        <v>635</v>
      </c>
      <c r="T19" s="14">
        <v>317</v>
      </c>
      <c r="U19" s="14">
        <v>3451</v>
      </c>
      <c r="V19" s="14">
        <v>2415</v>
      </c>
      <c r="W19" s="14">
        <v>47</v>
      </c>
      <c r="X19" s="14">
        <v>240</v>
      </c>
      <c r="Y19" s="14">
        <v>119</v>
      </c>
      <c r="Z19" s="14">
        <v>20799</v>
      </c>
      <c r="AA19" s="14">
        <v>30</v>
      </c>
      <c r="AB19" s="14">
        <v>18</v>
      </c>
      <c r="AC19" s="14">
        <v>3</v>
      </c>
      <c r="AD19" s="14">
        <v>827</v>
      </c>
      <c r="AE19" s="14">
        <v>14</v>
      </c>
      <c r="AF19" s="14">
        <v>89</v>
      </c>
      <c r="AG19" s="14">
        <v>135</v>
      </c>
      <c r="AH19" s="14">
        <v>52</v>
      </c>
      <c r="AI19" s="14">
        <v>756</v>
      </c>
      <c r="AJ19" s="14">
        <v>30</v>
      </c>
      <c r="AK19" s="14">
        <v>121</v>
      </c>
      <c r="AL19" s="14">
        <v>69</v>
      </c>
      <c r="AM19" s="14">
        <v>143</v>
      </c>
      <c r="AN19" s="14">
        <v>444</v>
      </c>
      <c r="AO19" s="14">
        <v>2</v>
      </c>
      <c r="AP19" s="14">
        <v>97</v>
      </c>
      <c r="AQ19" s="41">
        <v>35233</v>
      </c>
      <c r="AR19" s="14">
        <v>98</v>
      </c>
      <c r="AS19" s="14">
        <v>1097</v>
      </c>
      <c r="AT19" s="14">
        <v>1</v>
      </c>
      <c r="AU19" s="14">
        <v>109</v>
      </c>
      <c r="AV19" s="14">
        <v>1890</v>
      </c>
      <c r="AW19" s="14">
        <v>105</v>
      </c>
      <c r="AX19" s="41">
        <v>3299</v>
      </c>
      <c r="AY19" s="41">
        <v>38532</v>
      </c>
      <c r="AZ19" s="35">
        <v>32851</v>
      </c>
      <c r="BA19" s="41">
        <v>36149</v>
      </c>
      <c r="BB19" s="41">
        <v>71383</v>
      </c>
      <c r="BC19" s="35">
        <v>-34558</v>
      </c>
      <c r="BD19" s="41">
        <v>1592</v>
      </c>
      <c r="BE19" s="41">
        <v>36825</v>
      </c>
    </row>
    <row r="20" spans="2:57" ht="12.95" customHeight="1">
      <c r="B20" s="25" t="s">
        <v>92</v>
      </c>
      <c r="C20" s="26" t="s">
        <v>35</v>
      </c>
      <c r="D20" s="14">
        <v>0</v>
      </c>
      <c r="E20" s="14">
        <v>0</v>
      </c>
      <c r="F20" s="14">
        <v>0</v>
      </c>
      <c r="G20" s="14">
        <v>6</v>
      </c>
      <c r="H20" s="14">
        <v>0</v>
      </c>
      <c r="I20" s="14">
        <v>0</v>
      </c>
      <c r="J20" s="14">
        <v>26</v>
      </c>
      <c r="K20" s="14">
        <v>0</v>
      </c>
      <c r="L20" s="14">
        <v>0</v>
      </c>
      <c r="M20" s="14">
        <v>7</v>
      </c>
      <c r="N20" s="14">
        <v>1</v>
      </c>
      <c r="O20" s="14">
        <v>23</v>
      </c>
      <c r="P20" s="14">
        <v>0</v>
      </c>
      <c r="Q20" s="14">
        <v>42</v>
      </c>
      <c r="R20" s="14">
        <v>661</v>
      </c>
      <c r="S20" s="14">
        <v>873</v>
      </c>
      <c r="T20" s="14">
        <v>133</v>
      </c>
      <c r="U20" s="14">
        <v>322</v>
      </c>
      <c r="V20" s="14">
        <v>943</v>
      </c>
      <c r="W20" s="14">
        <v>1</v>
      </c>
      <c r="X20" s="14">
        <v>150</v>
      </c>
      <c r="Y20" s="14">
        <v>1</v>
      </c>
      <c r="Z20" s="14">
        <v>1581</v>
      </c>
      <c r="AA20" s="14">
        <v>0</v>
      </c>
      <c r="AB20" s="14">
        <v>384</v>
      </c>
      <c r="AC20" s="14">
        <v>0</v>
      </c>
      <c r="AD20" s="14">
        <v>1</v>
      </c>
      <c r="AE20" s="14">
        <v>0</v>
      </c>
      <c r="AF20" s="14">
        <v>0</v>
      </c>
      <c r="AG20" s="14">
        <v>5</v>
      </c>
      <c r="AH20" s="14">
        <v>1</v>
      </c>
      <c r="AI20" s="14">
        <v>54</v>
      </c>
      <c r="AJ20" s="14">
        <v>0</v>
      </c>
      <c r="AK20" s="14">
        <v>0</v>
      </c>
      <c r="AL20" s="14">
        <v>0</v>
      </c>
      <c r="AM20" s="14">
        <v>742</v>
      </c>
      <c r="AN20" s="14">
        <v>1</v>
      </c>
      <c r="AO20" s="14">
        <v>0</v>
      </c>
      <c r="AP20" s="14">
        <v>0</v>
      </c>
      <c r="AQ20" s="41">
        <v>5959</v>
      </c>
      <c r="AR20" s="14">
        <v>0</v>
      </c>
      <c r="AS20" s="14">
        <v>0</v>
      </c>
      <c r="AT20" s="14">
        <v>0</v>
      </c>
      <c r="AU20" s="14">
        <v>927</v>
      </c>
      <c r="AV20" s="14">
        <v>12392</v>
      </c>
      <c r="AW20" s="14">
        <v>49</v>
      </c>
      <c r="AX20" s="41">
        <v>13369</v>
      </c>
      <c r="AY20" s="41">
        <v>19328</v>
      </c>
      <c r="AZ20" s="35">
        <v>3988</v>
      </c>
      <c r="BA20" s="41">
        <v>17356</v>
      </c>
      <c r="BB20" s="41">
        <v>23316</v>
      </c>
      <c r="BC20" s="35">
        <v>-18989</v>
      </c>
      <c r="BD20" s="41">
        <v>-1632</v>
      </c>
      <c r="BE20" s="41">
        <v>4327</v>
      </c>
    </row>
    <row r="21" spans="2:57" ht="12.95" customHeight="1">
      <c r="B21" s="25" t="s">
        <v>93</v>
      </c>
      <c r="C21" s="26" t="s">
        <v>36</v>
      </c>
      <c r="D21" s="14">
        <v>0</v>
      </c>
      <c r="E21" s="14">
        <v>1</v>
      </c>
      <c r="F21" s="14">
        <v>0</v>
      </c>
      <c r="G21" s="14">
        <v>4</v>
      </c>
      <c r="H21" s="14">
        <v>0</v>
      </c>
      <c r="I21" s="14">
        <v>0</v>
      </c>
      <c r="J21" s="14">
        <v>1</v>
      </c>
      <c r="K21" s="14">
        <v>0</v>
      </c>
      <c r="L21" s="14">
        <v>0</v>
      </c>
      <c r="M21" s="14">
        <v>50</v>
      </c>
      <c r="N21" s="14">
        <v>2</v>
      </c>
      <c r="O21" s="14">
        <v>20</v>
      </c>
      <c r="P21" s="14">
        <v>0</v>
      </c>
      <c r="Q21" s="14">
        <v>16</v>
      </c>
      <c r="R21" s="14">
        <v>22</v>
      </c>
      <c r="S21" s="14">
        <v>2395</v>
      </c>
      <c r="T21" s="14">
        <v>14</v>
      </c>
      <c r="U21" s="14">
        <v>350</v>
      </c>
      <c r="V21" s="14">
        <v>133</v>
      </c>
      <c r="W21" s="14">
        <v>1</v>
      </c>
      <c r="X21" s="14">
        <v>17</v>
      </c>
      <c r="Y21" s="14">
        <v>0</v>
      </c>
      <c r="Z21" s="14">
        <v>25</v>
      </c>
      <c r="AA21" s="14">
        <v>0</v>
      </c>
      <c r="AB21" s="14">
        <v>9</v>
      </c>
      <c r="AC21" s="14">
        <v>0</v>
      </c>
      <c r="AD21" s="14">
        <v>1</v>
      </c>
      <c r="AE21" s="14">
        <v>0</v>
      </c>
      <c r="AF21" s="14">
        <v>0</v>
      </c>
      <c r="AG21" s="14">
        <v>4</v>
      </c>
      <c r="AH21" s="14">
        <v>0</v>
      </c>
      <c r="AI21" s="14">
        <v>3</v>
      </c>
      <c r="AJ21" s="14">
        <v>0</v>
      </c>
      <c r="AK21" s="14">
        <v>0</v>
      </c>
      <c r="AL21" s="14">
        <v>0</v>
      </c>
      <c r="AM21" s="14">
        <v>1069</v>
      </c>
      <c r="AN21" s="14">
        <v>1</v>
      </c>
      <c r="AO21" s="14">
        <v>0</v>
      </c>
      <c r="AP21" s="14">
        <v>0</v>
      </c>
      <c r="AQ21" s="41">
        <v>4139</v>
      </c>
      <c r="AR21" s="14">
        <v>0</v>
      </c>
      <c r="AS21" s="14">
        <v>28</v>
      </c>
      <c r="AT21" s="14">
        <v>0</v>
      </c>
      <c r="AU21" s="14">
        <v>588</v>
      </c>
      <c r="AV21" s="14">
        <v>24291</v>
      </c>
      <c r="AW21" s="14">
        <v>-54</v>
      </c>
      <c r="AX21" s="41">
        <v>24853</v>
      </c>
      <c r="AY21" s="41">
        <v>28992</v>
      </c>
      <c r="AZ21" s="35">
        <v>17446</v>
      </c>
      <c r="BA21" s="41">
        <v>42299</v>
      </c>
      <c r="BB21" s="41">
        <v>46438</v>
      </c>
      <c r="BC21" s="35">
        <v>-27977</v>
      </c>
      <c r="BD21" s="41">
        <v>14323</v>
      </c>
      <c r="BE21" s="41">
        <v>18461</v>
      </c>
    </row>
    <row r="22" spans="2:57" ht="12.95" customHeight="1">
      <c r="B22" s="25" t="s">
        <v>94</v>
      </c>
      <c r="C22" s="26" t="s">
        <v>37</v>
      </c>
      <c r="D22" s="14">
        <v>15</v>
      </c>
      <c r="E22" s="14">
        <v>0</v>
      </c>
      <c r="F22" s="14">
        <v>0</v>
      </c>
      <c r="G22" s="14">
        <v>0</v>
      </c>
      <c r="H22" s="14">
        <v>0</v>
      </c>
      <c r="I22" s="14">
        <v>0</v>
      </c>
      <c r="J22" s="14">
        <v>0</v>
      </c>
      <c r="K22" s="14">
        <v>0</v>
      </c>
      <c r="L22" s="14">
        <v>0</v>
      </c>
      <c r="M22" s="14">
        <v>0</v>
      </c>
      <c r="N22" s="14">
        <v>0</v>
      </c>
      <c r="O22" s="14">
        <v>0</v>
      </c>
      <c r="P22" s="14">
        <v>0</v>
      </c>
      <c r="Q22" s="14">
        <v>1</v>
      </c>
      <c r="R22" s="14">
        <v>11</v>
      </c>
      <c r="S22" s="14">
        <v>105</v>
      </c>
      <c r="T22" s="14">
        <v>991</v>
      </c>
      <c r="U22" s="14">
        <v>22</v>
      </c>
      <c r="V22" s="14">
        <v>28</v>
      </c>
      <c r="W22" s="14">
        <v>3</v>
      </c>
      <c r="X22" s="14">
        <v>2</v>
      </c>
      <c r="Y22" s="14">
        <v>1</v>
      </c>
      <c r="Z22" s="14">
        <v>48</v>
      </c>
      <c r="AA22" s="14">
        <v>0</v>
      </c>
      <c r="AB22" s="14">
        <v>3</v>
      </c>
      <c r="AC22" s="14">
        <v>1</v>
      </c>
      <c r="AD22" s="14">
        <v>273</v>
      </c>
      <c r="AE22" s="14">
        <v>1</v>
      </c>
      <c r="AF22" s="14">
        <v>0</v>
      </c>
      <c r="AG22" s="14">
        <v>2</v>
      </c>
      <c r="AH22" s="14">
        <v>15</v>
      </c>
      <c r="AI22" s="14">
        <v>505</v>
      </c>
      <c r="AJ22" s="14">
        <v>0</v>
      </c>
      <c r="AK22" s="14">
        <v>3481</v>
      </c>
      <c r="AL22" s="14">
        <v>0</v>
      </c>
      <c r="AM22" s="14">
        <v>397</v>
      </c>
      <c r="AN22" s="14">
        <v>135</v>
      </c>
      <c r="AO22" s="14">
        <v>141</v>
      </c>
      <c r="AP22" s="14">
        <v>0</v>
      </c>
      <c r="AQ22" s="41">
        <v>6181</v>
      </c>
      <c r="AR22" s="14">
        <v>8</v>
      </c>
      <c r="AS22" s="14">
        <v>298</v>
      </c>
      <c r="AT22" s="14">
        <v>1</v>
      </c>
      <c r="AU22" s="14">
        <v>2627</v>
      </c>
      <c r="AV22" s="14">
        <v>12691</v>
      </c>
      <c r="AW22" s="14">
        <v>42</v>
      </c>
      <c r="AX22" s="41">
        <v>15666</v>
      </c>
      <c r="AY22" s="41">
        <v>21847</v>
      </c>
      <c r="AZ22" s="35">
        <v>7331</v>
      </c>
      <c r="BA22" s="41">
        <v>22997</v>
      </c>
      <c r="BB22" s="41">
        <v>29178</v>
      </c>
      <c r="BC22" s="35">
        <v>-21768</v>
      </c>
      <c r="BD22" s="41">
        <v>1229</v>
      </c>
      <c r="BE22" s="41">
        <v>7410</v>
      </c>
    </row>
    <row r="23" spans="2:57" ht="12.95" customHeight="1">
      <c r="B23" s="25" t="s">
        <v>95</v>
      </c>
      <c r="C23" s="26" t="s">
        <v>38</v>
      </c>
      <c r="D23" s="14">
        <v>0</v>
      </c>
      <c r="E23" s="14">
        <v>0</v>
      </c>
      <c r="F23" s="14">
        <v>0</v>
      </c>
      <c r="G23" s="14">
        <v>0</v>
      </c>
      <c r="H23" s="14">
        <v>0</v>
      </c>
      <c r="I23" s="14">
        <v>0</v>
      </c>
      <c r="J23" s="14">
        <v>2</v>
      </c>
      <c r="K23" s="14">
        <v>0</v>
      </c>
      <c r="L23" s="14">
        <v>0</v>
      </c>
      <c r="M23" s="14">
        <v>0</v>
      </c>
      <c r="N23" s="14">
        <v>0</v>
      </c>
      <c r="O23" s="14">
        <v>0</v>
      </c>
      <c r="P23" s="14">
        <v>0</v>
      </c>
      <c r="Q23" s="14">
        <v>9</v>
      </c>
      <c r="R23" s="14">
        <v>21</v>
      </c>
      <c r="S23" s="14">
        <v>260</v>
      </c>
      <c r="T23" s="14">
        <v>1051</v>
      </c>
      <c r="U23" s="14">
        <v>39683</v>
      </c>
      <c r="V23" s="14">
        <v>8415</v>
      </c>
      <c r="W23" s="14">
        <v>452</v>
      </c>
      <c r="X23" s="14">
        <v>159</v>
      </c>
      <c r="Y23" s="14">
        <v>11</v>
      </c>
      <c r="Z23" s="14">
        <v>60</v>
      </c>
      <c r="AA23" s="14">
        <v>0</v>
      </c>
      <c r="AB23" s="14">
        <v>1</v>
      </c>
      <c r="AC23" s="14">
        <v>0</v>
      </c>
      <c r="AD23" s="14">
        <v>9</v>
      </c>
      <c r="AE23" s="14">
        <v>5</v>
      </c>
      <c r="AF23" s="14">
        <v>0</v>
      </c>
      <c r="AG23" s="14">
        <v>1</v>
      </c>
      <c r="AH23" s="14">
        <v>127</v>
      </c>
      <c r="AI23" s="14">
        <v>347</v>
      </c>
      <c r="AJ23" s="14">
        <v>111</v>
      </c>
      <c r="AK23" s="14">
        <v>1</v>
      </c>
      <c r="AL23" s="14">
        <v>0</v>
      </c>
      <c r="AM23" s="14">
        <v>1068</v>
      </c>
      <c r="AN23" s="14">
        <v>2</v>
      </c>
      <c r="AO23" s="14">
        <v>205</v>
      </c>
      <c r="AP23" s="14">
        <v>0</v>
      </c>
      <c r="AQ23" s="41">
        <v>52000</v>
      </c>
      <c r="AR23" s="14">
        <v>2</v>
      </c>
      <c r="AS23" s="14">
        <v>369</v>
      </c>
      <c r="AT23" s="14">
        <v>0</v>
      </c>
      <c r="AU23" s="14">
        <v>0</v>
      </c>
      <c r="AV23" s="14">
        <v>0</v>
      </c>
      <c r="AW23" s="14">
        <v>-295</v>
      </c>
      <c r="AX23" s="41">
        <v>77</v>
      </c>
      <c r="AY23" s="41">
        <v>52077</v>
      </c>
      <c r="AZ23" s="35">
        <v>137271</v>
      </c>
      <c r="BA23" s="41">
        <v>137348</v>
      </c>
      <c r="BB23" s="41">
        <v>189348</v>
      </c>
      <c r="BC23" s="35">
        <v>-51713</v>
      </c>
      <c r="BD23" s="41">
        <v>85634</v>
      </c>
      <c r="BE23" s="41">
        <v>137635</v>
      </c>
    </row>
    <row r="24" spans="2:57" ht="12.95" customHeight="1">
      <c r="B24" s="25" t="s">
        <v>96</v>
      </c>
      <c r="C24" s="26" t="s">
        <v>39</v>
      </c>
      <c r="D24" s="14">
        <v>4</v>
      </c>
      <c r="E24" s="14">
        <v>0</v>
      </c>
      <c r="F24" s="14">
        <v>47</v>
      </c>
      <c r="G24" s="14">
        <v>0</v>
      </c>
      <c r="H24" s="14">
        <v>0</v>
      </c>
      <c r="I24" s="14">
        <v>0</v>
      </c>
      <c r="J24" s="14">
        <v>3</v>
      </c>
      <c r="K24" s="14">
        <v>0</v>
      </c>
      <c r="L24" s="14">
        <v>0</v>
      </c>
      <c r="M24" s="14">
        <v>0</v>
      </c>
      <c r="N24" s="14">
        <v>0</v>
      </c>
      <c r="O24" s="14">
        <v>0</v>
      </c>
      <c r="P24" s="14">
        <v>0</v>
      </c>
      <c r="Q24" s="14">
        <v>11</v>
      </c>
      <c r="R24" s="14">
        <v>99</v>
      </c>
      <c r="S24" s="14">
        <v>539</v>
      </c>
      <c r="T24" s="14">
        <v>163</v>
      </c>
      <c r="U24" s="14">
        <v>1861</v>
      </c>
      <c r="V24" s="14">
        <v>9342</v>
      </c>
      <c r="W24" s="14">
        <v>18</v>
      </c>
      <c r="X24" s="14">
        <v>979</v>
      </c>
      <c r="Y24" s="14">
        <v>4</v>
      </c>
      <c r="Z24" s="14">
        <v>1771</v>
      </c>
      <c r="AA24" s="14">
        <v>0</v>
      </c>
      <c r="AB24" s="14">
        <v>7</v>
      </c>
      <c r="AC24" s="14">
        <v>0</v>
      </c>
      <c r="AD24" s="14">
        <v>66</v>
      </c>
      <c r="AE24" s="14">
        <v>0</v>
      </c>
      <c r="AF24" s="14">
        <v>3</v>
      </c>
      <c r="AG24" s="14">
        <v>29</v>
      </c>
      <c r="AH24" s="14">
        <v>24</v>
      </c>
      <c r="AI24" s="14">
        <v>316</v>
      </c>
      <c r="AJ24" s="14">
        <v>137</v>
      </c>
      <c r="AK24" s="14">
        <v>24</v>
      </c>
      <c r="AL24" s="14">
        <v>0</v>
      </c>
      <c r="AM24" s="14">
        <v>901</v>
      </c>
      <c r="AN24" s="14">
        <v>29</v>
      </c>
      <c r="AO24" s="14">
        <v>0</v>
      </c>
      <c r="AP24" s="14">
        <v>19</v>
      </c>
      <c r="AQ24" s="41">
        <v>16396</v>
      </c>
      <c r="AR24" s="14">
        <v>215</v>
      </c>
      <c r="AS24" s="14">
        <v>10046</v>
      </c>
      <c r="AT24" s="14">
        <v>0</v>
      </c>
      <c r="AU24" s="14">
        <v>1773</v>
      </c>
      <c r="AV24" s="14">
        <v>13360</v>
      </c>
      <c r="AW24" s="14">
        <v>-1003</v>
      </c>
      <c r="AX24" s="41">
        <v>24391</v>
      </c>
      <c r="AY24" s="41">
        <v>40787</v>
      </c>
      <c r="AZ24" s="35">
        <v>75803</v>
      </c>
      <c r="BA24" s="41">
        <v>100194</v>
      </c>
      <c r="BB24" s="41">
        <v>116590</v>
      </c>
      <c r="BC24" s="35">
        <v>-36900</v>
      </c>
      <c r="BD24" s="41">
        <v>63294</v>
      </c>
      <c r="BE24" s="41">
        <v>79690</v>
      </c>
    </row>
    <row r="25" spans="2:57" ht="12.95" customHeight="1">
      <c r="B25" s="25" t="s">
        <v>97</v>
      </c>
      <c r="C25" s="26" t="s">
        <v>133</v>
      </c>
      <c r="D25" s="14">
        <v>0</v>
      </c>
      <c r="E25" s="14">
        <v>1</v>
      </c>
      <c r="F25" s="14">
        <v>1</v>
      </c>
      <c r="G25" s="14">
        <v>0</v>
      </c>
      <c r="H25" s="14">
        <v>3</v>
      </c>
      <c r="I25" s="14">
        <v>0</v>
      </c>
      <c r="J25" s="14">
        <v>1</v>
      </c>
      <c r="K25" s="14">
        <v>0</v>
      </c>
      <c r="L25" s="14">
        <v>0</v>
      </c>
      <c r="M25" s="14">
        <v>0</v>
      </c>
      <c r="N25" s="14">
        <v>0</v>
      </c>
      <c r="O25" s="14">
        <v>0</v>
      </c>
      <c r="P25" s="14">
        <v>0</v>
      </c>
      <c r="Q25" s="14">
        <v>2</v>
      </c>
      <c r="R25" s="14">
        <v>1</v>
      </c>
      <c r="S25" s="14">
        <v>3</v>
      </c>
      <c r="T25" s="14">
        <v>0</v>
      </c>
      <c r="U25" s="14">
        <v>4</v>
      </c>
      <c r="V25" s="14">
        <v>3</v>
      </c>
      <c r="W25" s="14">
        <v>66</v>
      </c>
      <c r="X25" s="14">
        <v>11</v>
      </c>
      <c r="Y25" s="14">
        <v>0</v>
      </c>
      <c r="Z25" s="14">
        <v>460</v>
      </c>
      <c r="AA25" s="14">
        <v>1</v>
      </c>
      <c r="AB25" s="14">
        <v>0</v>
      </c>
      <c r="AC25" s="14">
        <v>0</v>
      </c>
      <c r="AD25" s="14">
        <v>94</v>
      </c>
      <c r="AE25" s="14">
        <v>17</v>
      </c>
      <c r="AF25" s="14">
        <v>13</v>
      </c>
      <c r="AG25" s="14">
        <v>22</v>
      </c>
      <c r="AH25" s="14">
        <v>21</v>
      </c>
      <c r="AI25" s="14">
        <v>257</v>
      </c>
      <c r="AJ25" s="14">
        <v>11</v>
      </c>
      <c r="AK25" s="14">
        <v>8</v>
      </c>
      <c r="AL25" s="14">
        <v>2</v>
      </c>
      <c r="AM25" s="14">
        <v>169</v>
      </c>
      <c r="AN25" s="14">
        <v>27</v>
      </c>
      <c r="AO25" s="14">
        <v>0</v>
      </c>
      <c r="AP25" s="14">
        <v>0</v>
      </c>
      <c r="AQ25" s="41">
        <v>1201</v>
      </c>
      <c r="AR25" s="14">
        <v>121</v>
      </c>
      <c r="AS25" s="14">
        <v>10557</v>
      </c>
      <c r="AT25" s="14">
        <v>0</v>
      </c>
      <c r="AU25" s="14">
        <v>5921</v>
      </c>
      <c r="AV25" s="14">
        <v>11526</v>
      </c>
      <c r="AW25" s="14">
        <v>-72</v>
      </c>
      <c r="AX25" s="41">
        <v>28052</v>
      </c>
      <c r="AY25" s="41">
        <v>29253</v>
      </c>
      <c r="AZ25" s="35">
        <v>1329</v>
      </c>
      <c r="BA25" s="41">
        <v>29381</v>
      </c>
      <c r="BB25" s="41">
        <v>30581</v>
      </c>
      <c r="BC25" s="35">
        <v>-29245</v>
      </c>
      <c r="BD25" s="41">
        <v>136</v>
      </c>
      <c r="BE25" s="41">
        <v>1337</v>
      </c>
    </row>
    <row r="26" spans="2:57" ht="12.95" customHeight="1">
      <c r="B26" s="25" t="s">
        <v>98</v>
      </c>
      <c r="C26" s="26" t="s">
        <v>40</v>
      </c>
      <c r="D26" s="14">
        <v>0</v>
      </c>
      <c r="E26" s="14">
        <v>0</v>
      </c>
      <c r="F26" s="14">
        <v>1168</v>
      </c>
      <c r="G26" s="14">
        <v>0</v>
      </c>
      <c r="H26" s="14">
        <v>0</v>
      </c>
      <c r="I26" s="14">
        <v>0</v>
      </c>
      <c r="J26" s="14">
        <v>0</v>
      </c>
      <c r="K26" s="14">
        <v>0</v>
      </c>
      <c r="L26" s="14">
        <v>0</v>
      </c>
      <c r="M26" s="14">
        <v>0</v>
      </c>
      <c r="N26" s="14">
        <v>0</v>
      </c>
      <c r="O26" s="14">
        <v>0</v>
      </c>
      <c r="P26" s="14">
        <v>0</v>
      </c>
      <c r="Q26" s="14">
        <v>0</v>
      </c>
      <c r="R26" s="14">
        <v>0</v>
      </c>
      <c r="S26" s="14">
        <v>4</v>
      </c>
      <c r="T26" s="14">
        <v>0</v>
      </c>
      <c r="U26" s="14">
        <v>0</v>
      </c>
      <c r="V26" s="14">
        <v>0</v>
      </c>
      <c r="W26" s="14">
        <v>0</v>
      </c>
      <c r="X26" s="14">
        <v>5840</v>
      </c>
      <c r="Y26" s="14">
        <v>0</v>
      </c>
      <c r="Z26" s="14">
        <v>0</v>
      </c>
      <c r="AA26" s="14">
        <v>0</v>
      </c>
      <c r="AB26" s="14">
        <v>0</v>
      </c>
      <c r="AC26" s="14">
        <v>0</v>
      </c>
      <c r="AD26" s="14">
        <v>0</v>
      </c>
      <c r="AE26" s="14">
        <v>0</v>
      </c>
      <c r="AF26" s="14">
        <v>0</v>
      </c>
      <c r="AG26" s="14">
        <v>1379</v>
      </c>
      <c r="AH26" s="14">
        <v>0</v>
      </c>
      <c r="AI26" s="14">
        <v>860</v>
      </c>
      <c r="AJ26" s="14">
        <v>22</v>
      </c>
      <c r="AK26" s="14">
        <v>0</v>
      </c>
      <c r="AL26" s="14">
        <v>0</v>
      </c>
      <c r="AM26" s="14">
        <v>7371</v>
      </c>
      <c r="AN26" s="14">
        <v>4</v>
      </c>
      <c r="AO26" s="14">
        <v>0</v>
      </c>
      <c r="AP26" s="14">
        <v>0</v>
      </c>
      <c r="AQ26" s="41">
        <v>16648</v>
      </c>
      <c r="AR26" s="14">
        <v>0</v>
      </c>
      <c r="AS26" s="14">
        <v>25693</v>
      </c>
      <c r="AT26" s="14">
        <v>0</v>
      </c>
      <c r="AU26" s="14">
        <v>5065</v>
      </c>
      <c r="AV26" s="14">
        <v>23033</v>
      </c>
      <c r="AW26" s="14">
        <v>267</v>
      </c>
      <c r="AX26" s="41">
        <v>54058</v>
      </c>
      <c r="AY26" s="41">
        <v>70705</v>
      </c>
      <c r="AZ26" s="35">
        <v>15715</v>
      </c>
      <c r="BA26" s="41">
        <v>69772</v>
      </c>
      <c r="BB26" s="41">
        <v>86420</v>
      </c>
      <c r="BC26" s="35">
        <v>-69048</v>
      </c>
      <c r="BD26" s="41">
        <v>725</v>
      </c>
      <c r="BE26" s="41">
        <v>17373</v>
      </c>
    </row>
    <row r="27" spans="2:57" ht="12.95" customHeight="1">
      <c r="B27" s="25" t="s">
        <v>99</v>
      </c>
      <c r="C27" s="26" t="s">
        <v>9</v>
      </c>
      <c r="D27" s="14">
        <v>93</v>
      </c>
      <c r="E27" s="14">
        <v>16</v>
      </c>
      <c r="F27" s="14">
        <v>186</v>
      </c>
      <c r="G27" s="14">
        <v>9</v>
      </c>
      <c r="H27" s="14">
        <v>1255</v>
      </c>
      <c r="I27" s="14">
        <v>1188</v>
      </c>
      <c r="J27" s="14">
        <v>2198</v>
      </c>
      <c r="K27" s="14">
        <v>4</v>
      </c>
      <c r="L27" s="14">
        <v>2</v>
      </c>
      <c r="M27" s="14">
        <v>40</v>
      </c>
      <c r="N27" s="14">
        <v>19</v>
      </c>
      <c r="O27" s="14">
        <v>120</v>
      </c>
      <c r="P27" s="14">
        <v>127</v>
      </c>
      <c r="Q27" s="14">
        <v>53</v>
      </c>
      <c r="R27" s="14">
        <v>6</v>
      </c>
      <c r="S27" s="14">
        <v>49</v>
      </c>
      <c r="T27" s="14">
        <v>70</v>
      </c>
      <c r="U27" s="14">
        <v>627</v>
      </c>
      <c r="V27" s="14">
        <v>480</v>
      </c>
      <c r="W27" s="14">
        <v>6</v>
      </c>
      <c r="X27" s="14">
        <v>21</v>
      </c>
      <c r="Y27" s="14">
        <v>1173</v>
      </c>
      <c r="Z27" s="14">
        <v>895</v>
      </c>
      <c r="AA27" s="14">
        <v>703</v>
      </c>
      <c r="AB27" s="14">
        <v>108</v>
      </c>
      <c r="AC27" s="14">
        <v>85</v>
      </c>
      <c r="AD27" s="14">
        <v>2163</v>
      </c>
      <c r="AE27" s="14">
        <v>2008</v>
      </c>
      <c r="AF27" s="14">
        <v>11</v>
      </c>
      <c r="AG27" s="14">
        <v>359</v>
      </c>
      <c r="AH27" s="14">
        <v>1884</v>
      </c>
      <c r="AI27" s="14">
        <v>1803</v>
      </c>
      <c r="AJ27" s="14">
        <v>2612</v>
      </c>
      <c r="AK27" s="14">
        <v>1499</v>
      </c>
      <c r="AL27" s="14">
        <v>1176</v>
      </c>
      <c r="AM27" s="14">
        <v>1157</v>
      </c>
      <c r="AN27" s="14">
        <v>1147</v>
      </c>
      <c r="AO27" s="14">
        <v>837</v>
      </c>
      <c r="AP27" s="14">
        <v>28</v>
      </c>
      <c r="AQ27" s="41">
        <v>26219</v>
      </c>
      <c r="AR27" s="14">
        <v>712</v>
      </c>
      <c r="AS27" s="14">
        <v>9028</v>
      </c>
      <c r="AT27" s="14">
        <v>0</v>
      </c>
      <c r="AU27" s="14">
        <v>658</v>
      </c>
      <c r="AV27" s="14">
        <v>3571</v>
      </c>
      <c r="AW27" s="14">
        <v>126</v>
      </c>
      <c r="AX27" s="41">
        <v>14095</v>
      </c>
      <c r="AY27" s="41">
        <v>40314</v>
      </c>
      <c r="AZ27" s="35">
        <v>5474</v>
      </c>
      <c r="BA27" s="41">
        <v>19569</v>
      </c>
      <c r="BB27" s="41">
        <v>45788</v>
      </c>
      <c r="BC27" s="35">
        <v>-30089</v>
      </c>
      <c r="BD27" s="41">
        <v>-10520</v>
      </c>
      <c r="BE27" s="41">
        <v>15699</v>
      </c>
    </row>
    <row r="28" spans="2:57" ht="12.95" customHeight="1">
      <c r="B28" s="25" t="s">
        <v>100</v>
      </c>
      <c r="C28" s="26" t="s">
        <v>10</v>
      </c>
      <c r="D28" s="14">
        <v>182</v>
      </c>
      <c r="E28" s="14">
        <v>5</v>
      </c>
      <c r="F28" s="14">
        <v>4</v>
      </c>
      <c r="G28" s="14">
        <v>6</v>
      </c>
      <c r="H28" s="14">
        <v>80</v>
      </c>
      <c r="I28" s="14">
        <v>82</v>
      </c>
      <c r="J28" s="14">
        <v>571</v>
      </c>
      <c r="K28" s="14">
        <v>4</v>
      </c>
      <c r="L28" s="14">
        <v>7</v>
      </c>
      <c r="M28" s="14">
        <v>58</v>
      </c>
      <c r="N28" s="14">
        <v>44</v>
      </c>
      <c r="O28" s="14">
        <v>61</v>
      </c>
      <c r="P28" s="14">
        <v>7</v>
      </c>
      <c r="Q28" s="14">
        <v>114</v>
      </c>
      <c r="R28" s="14">
        <v>7</v>
      </c>
      <c r="S28" s="14">
        <v>26</v>
      </c>
      <c r="T28" s="14">
        <v>6</v>
      </c>
      <c r="U28" s="14">
        <v>571</v>
      </c>
      <c r="V28" s="14">
        <v>123</v>
      </c>
      <c r="W28" s="14">
        <v>2</v>
      </c>
      <c r="X28" s="14">
        <v>16</v>
      </c>
      <c r="Y28" s="14">
        <v>21</v>
      </c>
      <c r="Z28" s="14">
        <v>148</v>
      </c>
      <c r="AA28" s="14">
        <v>848</v>
      </c>
      <c r="AB28" s="14">
        <v>688</v>
      </c>
      <c r="AC28" s="14">
        <v>58</v>
      </c>
      <c r="AD28" s="14">
        <v>981</v>
      </c>
      <c r="AE28" s="14">
        <v>316</v>
      </c>
      <c r="AF28" s="14">
        <v>2495</v>
      </c>
      <c r="AG28" s="14">
        <v>981</v>
      </c>
      <c r="AH28" s="14">
        <v>545</v>
      </c>
      <c r="AI28" s="14">
        <v>1896</v>
      </c>
      <c r="AJ28" s="14">
        <v>775</v>
      </c>
      <c r="AK28" s="14">
        <v>834</v>
      </c>
      <c r="AL28" s="14">
        <v>51</v>
      </c>
      <c r="AM28" s="14">
        <v>172</v>
      </c>
      <c r="AN28" s="14">
        <v>386</v>
      </c>
      <c r="AO28" s="14">
        <v>0</v>
      </c>
      <c r="AP28" s="14">
        <v>0</v>
      </c>
      <c r="AQ28" s="41">
        <v>13170</v>
      </c>
      <c r="AR28" s="14">
        <v>0</v>
      </c>
      <c r="AS28" s="14">
        <v>0</v>
      </c>
      <c r="AT28" s="14">
        <v>0</v>
      </c>
      <c r="AU28" s="14">
        <v>142346</v>
      </c>
      <c r="AV28" s="14">
        <v>98108</v>
      </c>
      <c r="AW28" s="14">
        <v>0</v>
      </c>
      <c r="AX28" s="41">
        <v>240454</v>
      </c>
      <c r="AY28" s="41">
        <v>253624</v>
      </c>
      <c r="AZ28" s="35">
        <v>0</v>
      </c>
      <c r="BA28" s="41">
        <v>240454</v>
      </c>
      <c r="BB28" s="41">
        <v>253624</v>
      </c>
      <c r="BC28" s="35">
        <v>0</v>
      </c>
      <c r="BD28" s="41">
        <v>240454</v>
      </c>
      <c r="BE28" s="41">
        <v>253624</v>
      </c>
    </row>
    <row r="29" spans="2:57" ht="12.95" customHeight="1">
      <c r="B29" s="25" t="s">
        <v>101</v>
      </c>
      <c r="C29" s="26" t="s">
        <v>11</v>
      </c>
      <c r="D29" s="14">
        <v>678</v>
      </c>
      <c r="E29" s="14">
        <v>19</v>
      </c>
      <c r="F29" s="14">
        <v>19</v>
      </c>
      <c r="G29" s="14">
        <v>38</v>
      </c>
      <c r="H29" s="14">
        <v>1866</v>
      </c>
      <c r="I29" s="14">
        <v>885</v>
      </c>
      <c r="J29" s="14">
        <v>9079</v>
      </c>
      <c r="K29" s="14">
        <v>54</v>
      </c>
      <c r="L29" s="14">
        <v>41</v>
      </c>
      <c r="M29" s="14">
        <v>541</v>
      </c>
      <c r="N29" s="14">
        <v>382</v>
      </c>
      <c r="O29" s="14">
        <v>1351</v>
      </c>
      <c r="P29" s="14">
        <v>47</v>
      </c>
      <c r="Q29" s="14">
        <v>778</v>
      </c>
      <c r="R29" s="14">
        <v>50</v>
      </c>
      <c r="S29" s="14">
        <v>191</v>
      </c>
      <c r="T29" s="14">
        <v>74</v>
      </c>
      <c r="U29" s="14">
        <v>3575</v>
      </c>
      <c r="V29" s="14">
        <v>631</v>
      </c>
      <c r="W29" s="14">
        <v>8</v>
      </c>
      <c r="X29" s="14">
        <v>256</v>
      </c>
      <c r="Y29" s="14">
        <v>284</v>
      </c>
      <c r="Z29" s="14">
        <v>593</v>
      </c>
      <c r="AA29" s="14">
        <v>5652</v>
      </c>
      <c r="AB29" s="14">
        <v>1287</v>
      </c>
      <c r="AC29" s="14">
        <v>1467</v>
      </c>
      <c r="AD29" s="14">
        <v>8020</v>
      </c>
      <c r="AE29" s="14">
        <v>613</v>
      </c>
      <c r="AF29" s="14">
        <v>876</v>
      </c>
      <c r="AG29" s="14">
        <v>1098</v>
      </c>
      <c r="AH29" s="14">
        <v>823</v>
      </c>
      <c r="AI29" s="14">
        <v>2142</v>
      </c>
      <c r="AJ29" s="14">
        <v>4070</v>
      </c>
      <c r="AK29" s="14">
        <v>3727</v>
      </c>
      <c r="AL29" s="14">
        <v>94</v>
      </c>
      <c r="AM29" s="14">
        <v>645</v>
      </c>
      <c r="AN29" s="14">
        <v>5889</v>
      </c>
      <c r="AO29" s="14">
        <v>0</v>
      </c>
      <c r="AP29" s="14">
        <v>76</v>
      </c>
      <c r="AQ29" s="41">
        <v>57918</v>
      </c>
      <c r="AR29" s="14">
        <v>22</v>
      </c>
      <c r="AS29" s="14">
        <v>20900</v>
      </c>
      <c r="AT29" s="14">
        <v>0</v>
      </c>
      <c r="AU29" s="14">
        <v>0</v>
      </c>
      <c r="AV29" s="14">
        <v>0</v>
      </c>
      <c r="AW29" s="14">
        <v>0</v>
      </c>
      <c r="AX29" s="41">
        <v>20922</v>
      </c>
      <c r="AY29" s="41">
        <v>78840</v>
      </c>
      <c r="AZ29" s="35">
        <v>1476</v>
      </c>
      <c r="BA29" s="41">
        <v>22398</v>
      </c>
      <c r="BB29" s="41">
        <v>80317</v>
      </c>
      <c r="BC29" s="35">
        <v>-16504</v>
      </c>
      <c r="BD29" s="41">
        <v>5895</v>
      </c>
      <c r="BE29" s="41">
        <v>63813</v>
      </c>
    </row>
    <row r="30" spans="2:57" ht="12.95" customHeight="1">
      <c r="B30" s="25" t="s">
        <v>102</v>
      </c>
      <c r="C30" s="26" t="s">
        <v>41</v>
      </c>
      <c r="D30" s="14">
        <v>56</v>
      </c>
      <c r="E30" s="14">
        <v>1</v>
      </c>
      <c r="F30" s="14">
        <v>1</v>
      </c>
      <c r="G30" s="14">
        <v>3</v>
      </c>
      <c r="H30" s="14">
        <v>305</v>
      </c>
      <c r="I30" s="14">
        <v>51</v>
      </c>
      <c r="J30" s="14">
        <v>363</v>
      </c>
      <c r="K30" s="14">
        <v>3</v>
      </c>
      <c r="L30" s="14">
        <v>1</v>
      </c>
      <c r="M30" s="14">
        <v>18</v>
      </c>
      <c r="N30" s="14">
        <v>13</v>
      </c>
      <c r="O30" s="14">
        <v>7</v>
      </c>
      <c r="P30" s="14">
        <v>2</v>
      </c>
      <c r="Q30" s="14">
        <v>26</v>
      </c>
      <c r="R30" s="14">
        <v>3</v>
      </c>
      <c r="S30" s="14">
        <v>11</v>
      </c>
      <c r="T30" s="14">
        <v>3</v>
      </c>
      <c r="U30" s="14">
        <v>279</v>
      </c>
      <c r="V30" s="14">
        <v>45</v>
      </c>
      <c r="W30" s="14">
        <v>0</v>
      </c>
      <c r="X30" s="14">
        <v>11</v>
      </c>
      <c r="Y30" s="14">
        <v>10</v>
      </c>
      <c r="Z30" s="14">
        <v>175</v>
      </c>
      <c r="AA30" s="14">
        <v>36</v>
      </c>
      <c r="AB30" s="14">
        <v>1336</v>
      </c>
      <c r="AC30" s="14">
        <v>192</v>
      </c>
      <c r="AD30" s="14">
        <v>897</v>
      </c>
      <c r="AE30" s="14">
        <v>156</v>
      </c>
      <c r="AF30" s="14">
        <v>97</v>
      </c>
      <c r="AG30" s="14">
        <v>739</v>
      </c>
      <c r="AH30" s="14">
        <v>335</v>
      </c>
      <c r="AI30" s="14">
        <v>854</v>
      </c>
      <c r="AJ30" s="14">
        <v>2006</v>
      </c>
      <c r="AK30" s="14">
        <v>1815</v>
      </c>
      <c r="AL30" s="14">
        <v>58</v>
      </c>
      <c r="AM30" s="14">
        <v>102</v>
      </c>
      <c r="AN30" s="14">
        <v>1809</v>
      </c>
      <c r="AO30" s="14">
        <v>0</v>
      </c>
      <c r="AP30" s="14">
        <v>23</v>
      </c>
      <c r="AQ30" s="41">
        <v>11845</v>
      </c>
      <c r="AR30" s="14">
        <v>9</v>
      </c>
      <c r="AS30" s="14">
        <v>11059</v>
      </c>
      <c r="AT30" s="14">
        <v>-231</v>
      </c>
      <c r="AU30" s="14">
        <v>0</v>
      </c>
      <c r="AV30" s="14">
        <v>0</v>
      </c>
      <c r="AW30" s="14">
        <v>0</v>
      </c>
      <c r="AX30" s="41">
        <v>10836</v>
      </c>
      <c r="AY30" s="41">
        <v>22681</v>
      </c>
      <c r="AZ30" s="35">
        <v>0</v>
      </c>
      <c r="BA30" s="41">
        <v>10836</v>
      </c>
      <c r="BB30" s="41">
        <v>22681</v>
      </c>
      <c r="BC30" s="35">
        <v>-2</v>
      </c>
      <c r="BD30" s="41">
        <v>10834</v>
      </c>
      <c r="BE30" s="41">
        <v>22679</v>
      </c>
    </row>
    <row r="31" spans="2:57" ht="12.95" customHeight="1">
      <c r="B31" s="25" t="s">
        <v>103</v>
      </c>
      <c r="C31" s="26" t="s">
        <v>42</v>
      </c>
      <c r="D31" s="14">
        <v>41</v>
      </c>
      <c r="E31" s="14">
        <v>1</v>
      </c>
      <c r="F31" s="14">
        <v>0</v>
      </c>
      <c r="G31" s="14">
        <v>3</v>
      </c>
      <c r="H31" s="14">
        <v>198</v>
      </c>
      <c r="I31" s="14">
        <v>13</v>
      </c>
      <c r="J31" s="14">
        <v>102</v>
      </c>
      <c r="K31" s="14">
        <v>3</v>
      </c>
      <c r="L31" s="14">
        <v>0</v>
      </c>
      <c r="M31" s="14">
        <v>1</v>
      </c>
      <c r="N31" s="14">
        <v>38</v>
      </c>
      <c r="O31" s="14">
        <v>1</v>
      </c>
      <c r="P31" s="14">
        <v>0</v>
      </c>
      <c r="Q31" s="14">
        <v>3</v>
      </c>
      <c r="R31" s="14">
        <v>1</v>
      </c>
      <c r="S31" s="14">
        <v>0</v>
      </c>
      <c r="T31" s="14">
        <v>1</v>
      </c>
      <c r="U31" s="14">
        <v>84</v>
      </c>
      <c r="V31" s="14">
        <v>12</v>
      </c>
      <c r="W31" s="14">
        <v>0</v>
      </c>
      <c r="X31" s="14">
        <v>26</v>
      </c>
      <c r="Y31" s="14">
        <v>6</v>
      </c>
      <c r="Z31" s="14">
        <v>616</v>
      </c>
      <c r="AA31" s="14">
        <v>981</v>
      </c>
      <c r="AB31" s="14">
        <v>28</v>
      </c>
      <c r="AC31" s="14">
        <v>0</v>
      </c>
      <c r="AD31" s="14">
        <v>449</v>
      </c>
      <c r="AE31" s="14">
        <v>395</v>
      </c>
      <c r="AF31" s="14">
        <v>3</v>
      </c>
      <c r="AG31" s="14">
        <v>436</v>
      </c>
      <c r="AH31" s="14">
        <v>680</v>
      </c>
      <c r="AI31" s="14">
        <v>6375</v>
      </c>
      <c r="AJ31" s="14">
        <v>1017</v>
      </c>
      <c r="AK31" s="14">
        <v>1242</v>
      </c>
      <c r="AL31" s="14">
        <v>1</v>
      </c>
      <c r="AM31" s="14">
        <v>51</v>
      </c>
      <c r="AN31" s="14">
        <v>3906</v>
      </c>
      <c r="AO31" s="14">
        <v>0</v>
      </c>
      <c r="AP31" s="14">
        <v>239</v>
      </c>
      <c r="AQ31" s="41">
        <v>16951</v>
      </c>
      <c r="AR31" s="14">
        <v>0</v>
      </c>
      <c r="AS31" s="14">
        <v>1094</v>
      </c>
      <c r="AT31" s="14">
        <v>4634</v>
      </c>
      <c r="AU31" s="14">
        <v>0</v>
      </c>
      <c r="AV31" s="14">
        <v>0</v>
      </c>
      <c r="AW31" s="14">
        <v>0</v>
      </c>
      <c r="AX31" s="41">
        <v>5728</v>
      </c>
      <c r="AY31" s="41">
        <v>22679</v>
      </c>
      <c r="AZ31" s="35">
        <v>0</v>
      </c>
      <c r="BA31" s="41">
        <v>5728</v>
      </c>
      <c r="BB31" s="41">
        <v>22679</v>
      </c>
      <c r="BC31" s="35">
        <v>-2105</v>
      </c>
      <c r="BD31" s="41">
        <v>3623</v>
      </c>
      <c r="BE31" s="41">
        <v>20574</v>
      </c>
    </row>
    <row r="32" spans="2:57" ht="12.95" customHeight="1">
      <c r="B32" s="25" t="s">
        <v>104</v>
      </c>
      <c r="C32" s="26" t="s">
        <v>12</v>
      </c>
      <c r="D32" s="14">
        <v>5162</v>
      </c>
      <c r="E32" s="14">
        <v>72</v>
      </c>
      <c r="F32" s="14">
        <v>801</v>
      </c>
      <c r="G32" s="14">
        <v>41</v>
      </c>
      <c r="H32" s="14">
        <v>11130</v>
      </c>
      <c r="I32" s="14">
        <v>3203</v>
      </c>
      <c r="J32" s="14">
        <v>10012</v>
      </c>
      <c r="K32" s="14">
        <v>50</v>
      </c>
      <c r="L32" s="14">
        <v>104</v>
      </c>
      <c r="M32" s="14">
        <v>1047</v>
      </c>
      <c r="N32" s="14">
        <v>336</v>
      </c>
      <c r="O32" s="14">
        <v>398</v>
      </c>
      <c r="P32" s="14">
        <v>153</v>
      </c>
      <c r="Q32" s="14">
        <v>1647</v>
      </c>
      <c r="R32" s="14">
        <v>181</v>
      </c>
      <c r="S32" s="14">
        <v>764</v>
      </c>
      <c r="T32" s="14">
        <v>397</v>
      </c>
      <c r="U32" s="14">
        <v>5474</v>
      </c>
      <c r="V32" s="14">
        <v>4268</v>
      </c>
      <c r="W32" s="14">
        <v>52</v>
      </c>
      <c r="X32" s="14">
        <v>1067</v>
      </c>
      <c r="Y32" s="14">
        <v>1116</v>
      </c>
      <c r="Z32" s="14">
        <v>13231</v>
      </c>
      <c r="AA32" s="14">
        <v>1107</v>
      </c>
      <c r="AB32" s="14">
        <v>558</v>
      </c>
      <c r="AC32" s="14">
        <v>313</v>
      </c>
      <c r="AD32" s="14">
        <v>3398</v>
      </c>
      <c r="AE32" s="14">
        <v>668</v>
      </c>
      <c r="AF32" s="14">
        <v>302</v>
      </c>
      <c r="AG32" s="14">
        <v>7508</v>
      </c>
      <c r="AH32" s="14">
        <v>1160</v>
      </c>
      <c r="AI32" s="14">
        <v>1990</v>
      </c>
      <c r="AJ32" s="14">
        <v>2759</v>
      </c>
      <c r="AK32" s="14">
        <v>17337</v>
      </c>
      <c r="AL32" s="14">
        <v>1034</v>
      </c>
      <c r="AM32" s="14">
        <v>3276</v>
      </c>
      <c r="AN32" s="14">
        <v>14890</v>
      </c>
      <c r="AO32" s="14">
        <v>1293</v>
      </c>
      <c r="AP32" s="14">
        <v>168</v>
      </c>
      <c r="AQ32" s="41">
        <v>118466</v>
      </c>
      <c r="AR32" s="14">
        <v>5389</v>
      </c>
      <c r="AS32" s="14">
        <v>174041</v>
      </c>
      <c r="AT32" s="14">
        <v>44</v>
      </c>
      <c r="AU32" s="14">
        <v>3016</v>
      </c>
      <c r="AV32" s="14">
        <v>22115</v>
      </c>
      <c r="AW32" s="14">
        <v>620</v>
      </c>
      <c r="AX32" s="41">
        <v>205226</v>
      </c>
      <c r="AY32" s="41">
        <v>323691</v>
      </c>
      <c r="AZ32" s="35">
        <v>57905</v>
      </c>
      <c r="BA32" s="41">
        <v>263131</v>
      </c>
      <c r="BB32" s="41">
        <v>381597</v>
      </c>
      <c r="BC32" s="35">
        <v>-61817</v>
      </c>
      <c r="BD32" s="41">
        <v>201314</v>
      </c>
      <c r="BE32" s="41">
        <v>319780</v>
      </c>
    </row>
    <row r="33" spans="2:57" ht="12.95" customHeight="1">
      <c r="B33" s="25" t="s">
        <v>105</v>
      </c>
      <c r="C33" s="26" t="s">
        <v>13</v>
      </c>
      <c r="D33" s="14">
        <v>377</v>
      </c>
      <c r="E33" s="14">
        <v>49</v>
      </c>
      <c r="F33" s="14">
        <v>177</v>
      </c>
      <c r="G33" s="14">
        <v>85</v>
      </c>
      <c r="H33" s="14">
        <v>545</v>
      </c>
      <c r="I33" s="14">
        <v>699</v>
      </c>
      <c r="J33" s="14">
        <v>1158</v>
      </c>
      <c r="K33" s="14">
        <v>6</v>
      </c>
      <c r="L33" s="14">
        <v>4</v>
      </c>
      <c r="M33" s="14">
        <v>72</v>
      </c>
      <c r="N33" s="14">
        <v>104</v>
      </c>
      <c r="O33" s="14">
        <v>80</v>
      </c>
      <c r="P33" s="14">
        <v>11</v>
      </c>
      <c r="Q33" s="14">
        <v>389</v>
      </c>
      <c r="R33" s="14">
        <v>25</v>
      </c>
      <c r="S33" s="14">
        <v>135</v>
      </c>
      <c r="T33" s="14">
        <v>56</v>
      </c>
      <c r="U33" s="14">
        <v>953</v>
      </c>
      <c r="V33" s="14">
        <v>471</v>
      </c>
      <c r="W33" s="14">
        <v>12</v>
      </c>
      <c r="X33" s="14">
        <v>85</v>
      </c>
      <c r="Y33" s="14">
        <v>191</v>
      </c>
      <c r="Z33" s="14">
        <v>3529</v>
      </c>
      <c r="AA33" s="14">
        <v>1140</v>
      </c>
      <c r="AB33" s="14">
        <v>779</v>
      </c>
      <c r="AC33" s="14">
        <v>687</v>
      </c>
      <c r="AD33" s="14">
        <v>5218</v>
      </c>
      <c r="AE33" s="14">
        <v>5253</v>
      </c>
      <c r="AF33" s="14">
        <v>20522</v>
      </c>
      <c r="AG33" s="14">
        <v>4145</v>
      </c>
      <c r="AH33" s="14">
        <v>797</v>
      </c>
      <c r="AI33" s="14">
        <v>4138</v>
      </c>
      <c r="AJ33" s="14">
        <v>1540</v>
      </c>
      <c r="AK33" s="14">
        <v>3443</v>
      </c>
      <c r="AL33" s="14">
        <v>626</v>
      </c>
      <c r="AM33" s="14">
        <v>1359</v>
      </c>
      <c r="AN33" s="14">
        <v>1564</v>
      </c>
      <c r="AO33" s="14">
        <v>0</v>
      </c>
      <c r="AP33" s="14">
        <v>48</v>
      </c>
      <c r="AQ33" s="41">
        <v>60472</v>
      </c>
      <c r="AR33" s="14">
        <v>1</v>
      </c>
      <c r="AS33" s="14">
        <v>69461</v>
      </c>
      <c r="AT33" s="14">
        <v>0</v>
      </c>
      <c r="AU33" s="14">
        <v>0</v>
      </c>
      <c r="AV33" s="14">
        <v>0</v>
      </c>
      <c r="AW33" s="14">
        <v>0</v>
      </c>
      <c r="AX33" s="41">
        <v>69462</v>
      </c>
      <c r="AY33" s="41">
        <v>129934</v>
      </c>
      <c r="AZ33" s="35">
        <v>4566</v>
      </c>
      <c r="BA33" s="41">
        <v>74028</v>
      </c>
      <c r="BB33" s="41">
        <v>134500</v>
      </c>
      <c r="BC33" s="35">
        <v>-9987</v>
      </c>
      <c r="BD33" s="41">
        <v>64041</v>
      </c>
      <c r="BE33" s="41">
        <v>124513</v>
      </c>
    </row>
    <row r="34" spans="2:57" ht="12.95" customHeight="1">
      <c r="B34" s="25" t="s">
        <v>106</v>
      </c>
      <c r="C34" s="26" t="s">
        <v>14</v>
      </c>
      <c r="D34" s="14">
        <v>87</v>
      </c>
      <c r="E34" s="14">
        <v>3</v>
      </c>
      <c r="F34" s="14">
        <v>9</v>
      </c>
      <c r="G34" s="14">
        <v>10</v>
      </c>
      <c r="H34" s="14">
        <v>367</v>
      </c>
      <c r="I34" s="14">
        <v>176</v>
      </c>
      <c r="J34" s="14">
        <v>263</v>
      </c>
      <c r="K34" s="14">
        <v>2</v>
      </c>
      <c r="L34" s="14">
        <v>3</v>
      </c>
      <c r="M34" s="14">
        <v>62</v>
      </c>
      <c r="N34" s="14">
        <v>47</v>
      </c>
      <c r="O34" s="14">
        <v>37</v>
      </c>
      <c r="P34" s="14">
        <v>2</v>
      </c>
      <c r="Q34" s="14">
        <v>192</v>
      </c>
      <c r="R34" s="14">
        <v>14</v>
      </c>
      <c r="S34" s="14">
        <v>55</v>
      </c>
      <c r="T34" s="14">
        <v>17</v>
      </c>
      <c r="U34" s="14">
        <v>214</v>
      </c>
      <c r="V34" s="14">
        <v>291</v>
      </c>
      <c r="W34" s="14">
        <v>3</v>
      </c>
      <c r="X34" s="14">
        <v>14</v>
      </c>
      <c r="Y34" s="14">
        <v>51</v>
      </c>
      <c r="Z34" s="14">
        <v>911</v>
      </c>
      <c r="AA34" s="14">
        <v>377</v>
      </c>
      <c r="AB34" s="14">
        <v>22</v>
      </c>
      <c r="AC34" s="14">
        <v>42</v>
      </c>
      <c r="AD34" s="14">
        <v>8168</v>
      </c>
      <c r="AE34" s="14">
        <v>1889</v>
      </c>
      <c r="AF34" s="14">
        <v>6529</v>
      </c>
      <c r="AG34" s="14">
        <v>2833</v>
      </c>
      <c r="AH34" s="14">
        <v>1638</v>
      </c>
      <c r="AI34" s="14">
        <v>274</v>
      </c>
      <c r="AJ34" s="14">
        <v>652</v>
      </c>
      <c r="AK34" s="14">
        <v>5125</v>
      </c>
      <c r="AL34" s="14">
        <v>500</v>
      </c>
      <c r="AM34" s="14">
        <v>1201</v>
      </c>
      <c r="AN34" s="14">
        <v>2643</v>
      </c>
      <c r="AO34" s="14">
        <v>0</v>
      </c>
      <c r="AP34" s="14">
        <v>525</v>
      </c>
      <c r="AQ34" s="41">
        <v>35247</v>
      </c>
      <c r="AR34" s="14">
        <v>0</v>
      </c>
      <c r="AS34" s="14">
        <v>233167</v>
      </c>
      <c r="AT34" s="14">
        <v>38</v>
      </c>
      <c r="AU34" s="14">
        <v>0</v>
      </c>
      <c r="AV34" s="14">
        <v>5627</v>
      </c>
      <c r="AW34" s="14">
        <v>0</v>
      </c>
      <c r="AX34" s="41">
        <v>238833</v>
      </c>
      <c r="AY34" s="41">
        <v>274079</v>
      </c>
      <c r="AZ34" s="35">
        <v>0</v>
      </c>
      <c r="BA34" s="41">
        <v>238833</v>
      </c>
      <c r="BB34" s="41">
        <v>274079</v>
      </c>
      <c r="BC34" s="35">
        <v>-10</v>
      </c>
      <c r="BD34" s="41">
        <v>238823</v>
      </c>
      <c r="BE34" s="41">
        <v>274070</v>
      </c>
    </row>
    <row r="35" spans="2:57" ht="12.95" customHeight="1">
      <c r="B35" s="25" t="s">
        <v>107</v>
      </c>
      <c r="C35" s="26" t="s">
        <v>43</v>
      </c>
      <c r="D35" s="14">
        <v>6216</v>
      </c>
      <c r="E35" s="14">
        <v>401</v>
      </c>
      <c r="F35" s="14">
        <v>1145</v>
      </c>
      <c r="G35" s="14">
        <v>747</v>
      </c>
      <c r="H35" s="14">
        <v>6134</v>
      </c>
      <c r="I35" s="14">
        <v>1181</v>
      </c>
      <c r="J35" s="14">
        <v>5925</v>
      </c>
      <c r="K35" s="14">
        <v>30</v>
      </c>
      <c r="L35" s="14">
        <v>118</v>
      </c>
      <c r="M35" s="14">
        <v>382</v>
      </c>
      <c r="N35" s="14">
        <v>1204</v>
      </c>
      <c r="O35" s="14">
        <v>508</v>
      </c>
      <c r="P35" s="14">
        <v>101</v>
      </c>
      <c r="Q35" s="14">
        <v>1326</v>
      </c>
      <c r="R35" s="14">
        <v>104</v>
      </c>
      <c r="S35" s="14">
        <v>428</v>
      </c>
      <c r="T35" s="14">
        <v>222</v>
      </c>
      <c r="U35" s="14">
        <v>2563</v>
      </c>
      <c r="V35" s="14">
        <v>1836</v>
      </c>
      <c r="W35" s="14">
        <v>35</v>
      </c>
      <c r="X35" s="14">
        <v>277</v>
      </c>
      <c r="Y35" s="14">
        <v>1155</v>
      </c>
      <c r="Z35" s="14">
        <v>14157</v>
      </c>
      <c r="AA35" s="14">
        <v>2326</v>
      </c>
      <c r="AB35" s="14">
        <v>749</v>
      </c>
      <c r="AC35" s="14">
        <v>1554</v>
      </c>
      <c r="AD35" s="14">
        <v>22585</v>
      </c>
      <c r="AE35" s="14">
        <v>5005</v>
      </c>
      <c r="AF35" s="14">
        <v>843</v>
      </c>
      <c r="AG35" s="14">
        <v>16343</v>
      </c>
      <c r="AH35" s="14">
        <v>3551</v>
      </c>
      <c r="AI35" s="14">
        <v>8357</v>
      </c>
      <c r="AJ35" s="14">
        <v>6762</v>
      </c>
      <c r="AK35" s="14">
        <v>6297</v>
      </c>
      <c r="AL35" s="14">
        <v>1191</v>
      </c>
      <c r="AM35" s="14">
        <v>2904</v>
      </c>
      <c r="AN35" s="14">
        <v>9792</v>
      </c>
      <c r="AO35" s="14">
        <v>289</v>
      </c>
      <c r="AP35" s="14">
        <v>1704</v>
      </c>
      <c r="AQ35" s="41">
        <v>136449</v>
      </c>
      <c r="AR35" s="14">
        <v>1348</v>
      </c>
      <c r="AS35" s="14">
        <v>37152</v>
      </c>
      <c r="AT35" s="14">
        <v>485</v>
      </c>
      <c r="AU35" s="14">
        <v>409</v>
      </c>
      <c r="AV35" s="14">
        <v>2706</v>
      </c>
      <c r="AW35" s="14">
        <v>199</v>
      </c>
      <c r="AX35" s="41">
        <v>42299</v>
      </c>
      <c r="AY35" s="41">
        <v>178748</v>
      </c>
      <c r="AZ35" s="35">
        <v>33295</v>
      </c>
      <c r="BA35" s="41">
        <v>75593</v>
      </c>
      <c r="BB35" s="41">
        <v>212043</v>
      </c>
      <c r="BC35" s="35">
        <v>-33849</v>
      </c>
      <c r="BD35" s="41">
        <v>41744</v>
      </c>
      <c r="BE35" s="41">
        <v>178193</v>
      </c>
    </row>
    <row r="36" spans="2:57" ht="12.95" customHeight="1">
      <c r="B36" s="25" t="s">
        <v>108</v>
      </c>
      <c r="C36" s="26" t="s">
        <v>44</v>
      </c>
      <c r="D36" s="14">
        <v>264</v>
      </c>
      <c r="E36" s="14">
        <v>9</v>
      </c>
      <c r="F36" s="14">
        <v>120</v>
      </c>
      <c r="G36" s="14">
        <v>6</v>
      </c>
      <c r="H36" s="14">
        <v>687</v>
      </c>
      <c r="I36" s="14">
        <v>219</v>
      </c>
      <c r="J36" s="14">
        <v>779</v>
      </c>
      <c r="K36" s="14">
        <v>7</v>
      </c>
      <c r="L36" s="14">
        <v>7</v>
      </c>
      <c r="M36" s="14">
        <v>118</v>
      </c>
      <c r="N36" s="14">
        <v>44</v>
      </c>
      <c r="O36" s="14">
        <v>60</v>
      </c>
      <c r="P36" s="14">
        <v>8</v>
      </c>
      <c r="Q36" s="14">
        <v>254</v>
      </c>
      <c r="R36" s="14">
        <v>31</v>
      </c>
      <c r="S36" s="14">
        <v>158</v>
      </c>
      <c r="T36" s="14">
        <v>48</v>
      </c>
      <c r="U36" s="14">
        <v>1355</v>
      </c>
      <c r="V36" s="14">
        <v>770</v>
      </c>
      <c r="W36" s="14">
        <v>40</v>
      </c>
      <c r="X36" s="14">
        <v>47</v>
      </c>
      <c r="Y36" s="14">
        <v>114</v>
      </c>
      <c r="Z36" s="14">
        <v>2189</v>
      </c>
      <c r="AA36" s="14">
        <v>824</v>
      </c>
      <c r="AB36" s="14">
        <v>1221</v>
      </c>
      <c r="AC36" s="14">
        <v>199</v>
      </c>
      <c r="AD36" s="14">
        <v>12492</v>
      </c>
      <c r="AE36" s="14">
        <v>7250</v>
      </c>
      <c r="AF36" s="14">
        <v>695</v>
      </c>
      <c r="AG36" s="14">
        <v>1535</v>
      </c>
      <c r="AH36" s="14">
        <v>22889</v>
      </c>
      <c r="AI36" s="14">
        <v>6111</v>
      </c>
      <c r="AJ36" s="14">
        <v>3677</v>
      </c>
      <c r="AK36" s="14">
        <v>4032</v>
      </c>
      <c r="AL36" s="14">
        <v>1896</v>
      </c>
      <c r="AM36" s="14">
        <v>4961</v>
      </c>
      <c r="AN36" s="14">
        <v>3738</v>
      </c>
      <c r="AO36" s="14">
        <v>0</v>
      </c>
      <c r="AP36" s="14">
        <v>1260</v>
      </c>
      <c r="AQ36" s="41">
        <v>80115</v>
      </c>
      <c r="AR36" s="14">
        <v>585</v>
      </c>
      <c r="AS36" s="14">
        <v>54518</v>
      </c>
      <c r="AT36" s="14">
        <v>20</v>
      </c>
      <c r="AU36" s="14">
        <v>6230</v>
      </c>
      <c r="AV36" s="14">
        <v>15637</v>
      </c>
      <c r="AW36" s="14">
        <v>-102</v>
      </c>
      <c r="AX36" s="41">
        <v>76889</v>
      </c>
      <c r="AY36" s="41">
        <v>157004</v>
      </c>
      <c r="AZ36" s="35">
        <v>6755</v>
      </c>
      <c r="BA36" s="41">
        <v>83644</v>
      </c>
      <c r="BB36" s="41">
        <v>163759</v>
      </c>
      <c r="BC36" s="35">
        <v>-50007</v>
      </c>
      <c r="BD36" s="41">
        <v>33637</v>
      </c>
      <c r="BE36" s="41">
        <v>113752</v>
      </c>
    </row>
    <row r="37" spans="2:57" ht="12.95" customHeight="1">
      <c r="B37" s="25" t="s">
        <v>109</v>
      </c>
      <c r="C37" s="26" t="s">
        <v>15</v>
      </c>
      <c r="D37" s="14">
        <v>0</v>
      </c>
      <c r="E37" s="14">
        <v>0</v>
      </c>
      <c r="F37" s="14">
        <v>0</v>
      </c>
      <c r="G37" s="14">
        <v>0</v>
      </c>
      <c r="H37" s="14">
        <v>0</v>
      </c>
      <c r="I37" s="14">
        <v>0</v>
      </c>
      <c r="J37" s="14">
        <v>0</v>
      </c>
      <c r="K37" s="14">
        <v>0</v>
      </c>
      <c r="L37" s="14">
        <v>0</v>
      </c>
      <c r="M37" s="14">
        <v>0</v>
      </c>
      <c r="N37" s="14">
        <v>0</v>
      </c>
      <c r="O37" s="14">
        <v>0</v>
      </c>
      <c r="P37" s="14">
        <v>0</v>
      </c>
      <c r="Q37" s="14">
        <v>0</v>
      </c>
      <c r="R37" s="14">
        <v>0</v>
      </c>
      <c r="S37" s="14">
        <v>0</v>
      </c>
      <c r="T37" s="14">
        <v>0</v>
      </c>
      <c r="U37" s="14">
        <v>0</v>
      </c>
      <c r="V37" s="14">
        <v>0</v>
      </c>
      <c r="W37" s="14">
        <v>0</v>
      </c>
      <c r="X37" s="14">
        <v>0</v>
      </c>
      <c r="Y37" s="14">
        <v>0</v>
      </c>
      <c r="Z37" s="14">
        <v>0</v>
      </c>
      <c r="AA37" s="14">
        <v>0</v>
      </c>
      <c r="AB37" s="14">
        <v>0</v>
      </c>
      <c r="AC37" s="14">
        <v>0</v>
      </c>
      <c r="AD37" s="14">
        <v>0</v>
      </c>
      <c r="AE37" s="14">
        <v>0</v>
      </c>
      <c r="AF37" s="14">
        <v>0</v>
      </c>
      <c r="AG37" s="14">
        <v>0</v>
      </c>
      <c r="AH37" s="14">
        <v>0</v>
      </c>
      <c r="AI37" s="14">
        <v>0</v>
      </c>
      <c r="AJ37" s="14">
        <v>0</v>
      </c>
      <c r="AK37" s="14">
        <v>0</v>
      </c>
      <c r="AL37" s="14">
        <v>0</v>
      </c>
      <c r="AM37" s="14">
        <v>0</v>
      </c>
      <c r="AN37" s="14">
        <v>0</v>
      </c>
      <c r="AO37" s="14">
        <v>0</v>
      </c>
      <c r="AP37" s="14">
        <v>4114</v>
      </c>
      <c r="AQ37" s="41">
        <v>4114</v>
      </c>
      <c r="AR37" s="14">
        <v>0</v>
      </c>
      <c r="AS37" s="14">
        <v>4103</v>
      </c>
      <c r="AT37" s="14">
        <v>198604</v>
      </c>
      <c r="AU37" s="14">
        <v>0</v>
      </c>
      <c r="AV37" s="14">
        <v>0</v>
      </c>
      <c r="AW37" s="14">
        <v>0</v>
      </c>
      <c r="AX37" s="41">
        <v>202707</v>
      </c>
      <c r="AY37" s="41">
        <v>206820</v>
      </c>
      <c r="AZ37" s="35">
        <v>0</v>
      </c>
      <c r="BA37" s="41">
        <v>202707</v>
      </c>
      <c r="BB37" s="41">
        <v>206820</v>
      </c>
      <c r="BC37" s="35">
        <v>0</v>
      </c>
      <c r="BD37" s="41">
        <v>202707</v>
      </c>
      <c r="BE37" s="41">
        <v>206820</v>
      </c>
    </row>
    <row r="38" spans="2:57" ht="12.95" customHeight="1">
      <c r="B38" s="25" t="s">
        <v>110</v>
      </c>
      <c r="C38" s="26" t="s">
        <v>16</v>
      </c>
      <c r="D38" s="14">
        <v>1</v>
      </c>
      <c r="E38" s="14">
        <v>1</v>
      </c>
      <c r="F38" s="14">
        <v>0</v>
      </c>
      <c r="G38" s="14">
        <v>0</v>
      </c>
      <c r="H38" s="14">
        <v>51</v>
      </c>
      <c r="I38" s="14">
        <v>2</v>
      </c>
      <c r="J38" s="14">
        <v>25</v>
      </c>
      <c r="K38" s="14">
        <v>0</v>
      </c>
      <c r="L38" s="14">
        <v>0</v>
      </c>
      <c r="M38" s="14">
        <v>2</v>
      </c>
      <c r="N38" s="14">
        <v>2</v>
      </c>
      <c r="O38" s="14">
        <v>5</v>
      </c>
      <c r="P38" s="14">
        <v>0</v>
      </c>
      <c r="Q38" s="14">
        <v>21</v>
      </c>
      <c r="R38" s="14">
        <v>2</v>
      </c>
      <c r="S38" s="14">
        <v>6</v>
      </c>
      <c r="T38" s="14">
        <v>2</v>
      </c>
      <c r="U38" s="14">
        <v>179</v>
      </c>
      <c r="V38" s="14">
        <v>114</v>
      </c>
      <c r="W38" s="14">
        <v>1</v>
      </c>
      <c r="X38" s="14">
        <v>7</v>
      </c>
      <c r="Y38" s="14">
        <v>0</v>
      </c>
      <c r="Z38" s="14">
        <v>40</v>
      </c>
      <c r="AA38" s="14">
        <v>48</v>
      </c>
      <c r="AB38" s="14">
        <v>2</v>
      </c>
      <c r="AC38" s="14">
        <v>3</v>
      </c>
      <c r="AD38" s="14">
        <v>71</v>
      </c>
      <c r="AE38" s="14">
        <v>28</v>
      </c>
      <c r="AF38" s="14">
        <v>0</v>
      </c>
      <c r="AG38" s="14">
        <v>104</v>
      </c>
      <c r="AH38" s="14">
        <v>467</v>
      </c>
      <c r="AI38" s="14">
        <v>20</v>
      </c>
      <c r="AJ38" s="14">
        <v>0</v>
      </c>
      <c r="AK38" s="14">
        <v>27</v>
      </c>
      <c r="AL38" s="14">
        <v>0</v>
      </c>
      <c r="AM38" s="14">
        <v>50</v>
      </c>
      <c r="AN38" s="14">
        <v>82</v>
      </c>
      <c r="AO38" s="14">
        <v>0</v>
      </c>
      <c r="AP38" s="14">
        <v>3</v>
      </c>
      <c r="AQ38" s="41">
        <v>1368</v>
      </c>
      <c r="AR38" s="14">
        <v>0</v>
      </c>
      <c r="AS38" s="14">
        <v>22470</v>
      </c>
      <c r="AT38" s="14">
        <v>105611</v>
      </c>
      <c r="AU38" s="14">
        <v>37153</v>
      </c>
      <c r="AV38" s="14">
        <v>27751</v>
      </c>
      <c r="AW38" s="14">
        <v>0</v>
      </c>
      <c r="AX38" s="41">
        <v>192984</v>
      </c>
      <c r="AY38" s="41">
        <v>194352</v>
      </c>
      <c r="AZ38" s="35">
        <v>1606</v>
      </c>
      <c r="BA38" s="41">
        <v>194591</v>
      </c>
      <c r="BB38" s="41">
        <v>195958</v>
      </c>
      <c r="BC38" s="35">
        <v>-4168</v>
      </c>
      <c r="BD38" s="41">
        <v>190423</v>
      </c>
      <c r="BE38" s="41">
        <v>191791</v>
      </c>
    </row>
    <row r="39" spans="2:57" ht="12.95" customHeight="1">
      <c r="B39" s="25" t="s">
        <v>111</v>
      </c>
      <c r="C39" s="26" t="s">
        <v>45</v>
      </c>
      <c r="D39" s="14">
        <v>17</v>
      </c>
      <c r="E39" s="14">
        <v>0</v>
      </c>
      <c r="F39" s="14">
        <v>0</v>
      </c>
      <c r="G39" s="14">
        <v>0</v>
      </c>
      <c r="H39" s="14">
        <v>0</v>
      </c>
      <c r="I39" s="14">
        <v>0</v>
      </c>
      <c r="J39" s="14">
        <v>0</v>
      </c>
      <c r="K39" s="14">
        <v>0</v>
      </c>
      <c r="L39" s="14">
        <v>0</v>
      </c>
      <c r="M39" s="14">
        <v>0</v>
      </c>
      <c r="N39" s="14">
        <v>0</v>
      </c>
      <c r="O39" s="14">
        <v>0</v>
      </c>
      <c r="P39" s="14">
        <v>0</v>
      </c>
      <c r="Q39" s="14">
        <v>0</v>
      </c>
      <c r="R39" s="14">
        <v>0</v>
      </c>
      <c r="S39" s="14">
        <v>0</v>
      </c>
      <c r="T39" s="14">
        <v>0</v>
      </c>
      <c r="U39" s="14">
        <v>0</v>
      </c>
      <c r="V39" s="14">
        <v>0</v>
      </c>
      <c r="W39" s="14">
        <v>0</v>
      </c>
      <c r="X39" s="14">
        <v>0</v>
      </c>
      <c r="Y39" s="14">
        <v>0</v>
      </c>
      <c r="Z39" s="14">
        <v>0</v>
      </c>
      <c r="AA39" s="14">
        <v>4</v>
      </c>
      <c r="AB39" s="14">
        <v>4</v>
      </c>
      <c r="AC39" s="14">
        <v>0</v>
      </c>
      <c r="AD39" s="14">
        <v>9</v>
      </c>
      <c r="AE39" s="14">
        <v>20</v>
      </c>
      <c r="AF39" s="14">
        <v>1</v>
      </c>
      <c r="AG39" s="14">
        <v>78</v>
      </c>
      <c r="AH39" s="14">
        <v>99</v>
      </c>
      <c r="AI39" s="14">
        <v>5</v>
      </c>
      <c r="AJ39" s="14">
        <v>5</v>
      </c>
      <c r="AK39" s="14">
        <v>5094</v>
      </c>
      <c r="AL39" s="14">
        <v>0</v>
      </c>
      <c r="AM39" s="14">
        <v>5</v>
      </c>
      <c r="AN39" s="14">
        <v>13</v>
      </c>
      <c r="AO39" s="14">
        <v>0</v>
      </c>
      <c r="AP39" s="14">
        <v>41</v>
      </c>
      <c r="AQ39" s="41">
        <v>5397</v>
      </c>
      <c r="AR39" s="14">
        <v>2595</v>
      </c>
      <c r="AS39" s="14">
        <v>67101</v>
      </c>
      <c r="AT39" s="14">
        <v>277243</v>
      </c>
      <c r="AU39" s="14">
        <v>0</v>
      </c>
      <c r="AV39" s="14">
        <v>0</v>
      </c>
      <c r="AW39" s="14">
        <v>0</v>
      </c>
      <c r="AX39" s="41">
        <v>346939</v>
      </c>
      <c r="AY39" s="41">
        <v>352336</v>
      </c>
      <c r="AZ39" s="35">
        <v>3749</v>
      </c>
      <c r="BA39" s="41">
        <v>350688</v>
      </c>
      <c r="BB39" s="41">
        <v>356084</v>
      </c>
      <c r="BC39" s="35">
        <v>-15</v>
      </c>
      <c r="BD39" s="41">
        <v>350673</v>
      </c>
      <c r="BE39" s="41">
        <v>356070</v>
      </c>
    </row>
    <row r="40" spans="2:57" ht="12.95" customHeight="1">
      <c r="B40" s="25" t="s">
        <v>112</v>
      </c>
      <c r="C40" s="26" t="s">
        <v>134</v>
      </c>
      <c r="D40" s="14">
        <v>4</v>
      </c>
      <c r="E40" s="14">
        <v>0</v>
      </c>
      <c r="F40" s="14">
        <v>108</v>
      </c>
      <c r="G40" s="14">
        <v>4</v>
      </c>
      <c r="H40" s="14">
        <v>132</v>
      </c>
      <c r="I40" s="14">
        <v>47</v>
      </c>
      <c r="J40" s="14">
        <v>113</v>
      </c>
      <c r="K40" s="14">
        <v>6</v>
      </c>
      <c r="L40" s="14">
        <v>2</v>
      </c>
      <c r="M40" s="14">
        <v>8</v>
      </c>
      <c r="N40" s="14">
        <v>18</v>
      </c>
      <c r="O40" s="14">
        <v>10</v>
      </c>
      <c r="P40" s="14">
        <v>1</v>
      </c>
      <c r="Q40" s="14">
        <v>37</v>
      </c>
      <c r="R40" s="14">
        <v>11</v>
      </c>
      <c r="S40" s="14">
        <v>34</v>
      </c>
      <c r="T40" s="14">
        <v>14</v>
      </c>
      <c r="U40" s="14">
        <v>90</v>
      </c>
      <c r="V40" s="14">
        <v>48</v>
      </c>
      <c r="W40" s="14">
        <v>1</v>
      </c>
      <c r="X40" s="14">
        <v>3</v>
      </c>
      <c r="Y40" s="14">
        <v>10</v>
      </c>
      <c r="Z40" s="14">
        <v>277</v>
      </c>
      <c r="AA40" s="14">
        <v>84</v>
      </c>
      <c r="AB40" s="14">
        <v>131</v>
      </c>
      <c r="AC40" s="14">
        <v>40</v>
      </c>
      <c r="AD40" s="14">
        <v>205</v>
      </c>
      <c r="AE40" s="14">
        <v>391</v>
      </c>
      <c r="AF40" s="14">
        <v>67</v>
      </c>
      <c r="AG40" s="14">
        <v>178</v>
      </c>
      <c r="AH40" s="14">
        <v>164</v>
      </c>
      <c r="AI40" s="14">
        <v>0</v>
      </c>
      <c r="AJ40" s="14">
        <v>158</v>
      </c>
      <c r="AK40" s="14">
        <v>309</v>
      </c>
      <c r="AL40" s="14">
        <v>0</v>
      </c>
      <c r="AM40" s="14">
        <v>311</v>
      </c>
      <c r="AN40" s="14">
        <v>480</v>
      </c>
      <c r="AO40" s="14">
        <v>0</v>
      </c>
      <c r="AP40" s="14">
        <v>80</v>
      </c>
      <c r="AQ40" s="41">
        <v>3576</v>
      </c>
      <c r="AR40" s="14">
        <v>0</v>
      </c>
      <c r="AS40" s="14">
        <v>22400</v>
      </c>
      <c r="AT40" s="14">
        <v>0</v>
      </c>
      <c r="AU40" s="14">
        <v>0</v>
      </c>
      <c r="AV40" s="14">
        <v>0</v>
      </c>
      <c r="AW40" s="14">
        <v>0</v>
      </c>
      <c r="AX40" s="41">
        <v>22400</v>
      </c>
      <c r="AY40" s="41">
        <v>25976</v>
      </c>
      <c r="AZ40" s="35">
        <v>0</v>
      </c>
      <c r="BA40" s="41">
        <v>22400</v>
      </c>
      <c r="BB40" s="41">
        <v>25976</v>
      </c>
      <c r="BC40" s="35">
        <v>0</v>
      </c>
      <c r="BD40" s="41">
        <v>22400</v>
      </c>
      <c r="BE40" s="41">
        <v>25976</v>
      </c>
    </row>
    <row r="41" spans="2:57" ht="12.95" customHeight="1">
      <c r="B41" s="25" t="s">
        <v>113</v>
      </c>
      <c r="C41" s="26" t="s">
        <v>17</v>
      </c>
      <c r="D41" s="14">
        <v>1465</v>
      </c>
      <c r="E41" s="14">
        <v>121</v>
      </c>
      <c r="F41" s="14">
        <v>235</v>
      </c>
      <c r="G41" s="14">
        <v>55</v>
      </c>
      <c r="H41" s="14">
        <v>4542</v>
      </c>
      <c r="I41" s="14">
        <v>1584</v>
      </c>
      <c r="J41" s="14">
        <v>2429</v>
      </c>
      <c r="K41" s="14">
        <v>61</v>
      </c>
      <c r="L41" s="14">
        <v>63</v>
      </c>
      <c r="M41" s="14">
        <v>718</v>
      </c>
      <c r="N41" s="14">
        <v>570</v>
      </c>
      <c r="O41" s="14">
        <v>314</v>
      </c>
      <c r="P41" s="14">
        <v>42</v>
      </c>
      <c r="Q41" s="14">
        <v>1137</v>
      </c>
      <c r="R41" s="14">
        <v>177</v>
      </c>
      <c r="S41" s="14">
        <v>602</v>
      </c>
      <c r="T41" s="14">
        <v>243</v>
      </c>
      <c r="U41" s="14">
        <v>5933</v>
      </c>
      <c r="V41" s="14">
        <v>2899</v>
      </c>
      <c r="W41" s="14">
        <v>50</v>
      </c>
      <c r="X41" s="14">
        <v>454</v>
      </c>
      <c r="Y41" s="14">
        <v>630</v>
      </c>
      <c r="Z41" s="14">
        <v>26954</v>
      </c>
      <c r="AA41" s="14">
        <v>5310</v>
      </c>
      <c r="AB41" s="14">
        <v>4367</v>
      </c>
      <c r="AC41" s="14">
        <v>1242</v>
      </c>
      <c r="AD41" s="14">
        <v>29098</v>
      </c>
      <c r="AE41" s="14">
        <v>14394</v>
      </c>
      <c r="AF41" s="14">
        <v>5926</v>
      </c>
      <c r="AG41" s="14">
        <v>27234</v>
      </c>
      <c r="AH41" s="14">
        <v>15642</v>
      </c>
      <c r="AI41" s="14">
        <v>18555</v>
      </c>
      <c r="AJ41" s="14">
        <v>14079</v>
      </c>
      <c r="AK41" s="14">
        <v>16514</v>
      </c>
      <c r="AL41" s="14">
        <v>2139</v>
      </c>
      <c r="AM41" s="14">
        <v>16564</v>
      </c>
      <c r="AN41" s="14">
        <v>6689</v>
      </c>
      <c r="AO41" s="14">
        <v>0</v>
      </c>
      <c r="AP41" s="14">
        <v>666</v>
      </c>
      <c r="AQ41" s="41">
        <v>229693</v>
      </c>
      <c r="AR41" s="14">
        <v>261</v>
      </c>
      <c r="AS41" s="14">
        <v>11912</v>
      </c>
      <c r="AT41" s="14">
        <v>0</v>
      </c>
      <c r="AU41" s="14">
        <v>1038</v>
      </c>
      <c r="AV41" s="14">
        <v>6064</v>
      </c>
      <c r="AW41" s="14">
        <v>0</v>
      </c>
      <c r="AX41" s="41">
        <v>19275</v>
      </c>
      <c r="AY41" s="41">
        <v>248968</v>
      </c>
      <c r="AZ41" s="35">
        <v>0</v>
      </c>
      <c r="BA41" s="41">
        <v>19275</v>
      </c>
      <c r="BB41" s="41">
        <v>248968</v>
      </c>
      <c r="BC41" s="35">
        <v>-116590</v>
      </c>
      <c r="BD41" s="41">
        <v>-97315</v>
      </c>
      <c r="BE41" s="41">
        <v>132378</v>
      </c>
    </row>
    <row r="42" spans="2:57" ht="12.95" customHeight="1">
      <c r="B42" s="25" t="s">
        <v>114</v>
      </c>
      <c r="C42" s="26" t="s">
        <v>18</v>
      </c>
      <c r="D42" s="14">
        <v>5</v>
      </c>
      <c r="E42" s="14">
        <v>1</v>
      </c>
      <c r="F42" s="14">
        <v>21</v>
      </c>
      <c r="G42" s="14">
        <v>0</v>
      </c>
      <c r="H42" s="14">
        <v>32</v>
      </c>
      <c r="I42" s="14">
        <v>8</v>
      </c>
      <c r="J42" s="14">
        <v>12</v>
      </c>
      <c r="K42" s="14">
        <v>0</v>
      </c>
      <c r="L42" s="14">
        <v>0</v>
      </c>
      <c r="M42" s="14">
        <v>2</v>
      </c>
      <c r="N42" s="14">
        <v>1</v>
      </c>
      <c r="O42" s="14">
        <v>1</v>
      </c>
      <c r="P42" s="14">
        <v>0</v>
      </c>
      <c r="Q42" s="14">
        <v>4</v>
      </c>
      <c r="R42" s="14">
        <v>1</v>
      </c>
      <c r="S42" s="14">
        <v>2</v>
      </c>
      <c r="T42" s="14">
        <v>1</v>
      </c>
      <c r="U42" s="14">
        <v>19</v>
      </c>
      <c r="V42" s="14">
        <v>13</v>
      </c>
      <c r="W42" s="14">
        <v>0</v>
      </c>
      <c r="X42" s="14">
        <v>2</v>
      </c>
      <c r="Y42" s="14">
        <v>2</v>
      </c>
      <c r="Z42" s="14">
        <v>74</v>
      </c>
      <c r="AA42" s="14">
        <v>6</v>
      </c>
      <c r="AB42" s="14">
        <v>8</v>
      </c>
      <c r="AC42" s="14">
        <v>1</v>
      </c>
      <c r="AD42" s="14">
        <v>254</v>
      </c>
      <c r="AE42" s="14">
        <v>25</v>
      </c>
      <c r="AF42" s="14">
        <v>126</v>
      </c>
      <c r="AG42" s="14">
        <v>65</v>
      </c>
      <c r="AH42" s="14">
        <v>1176</v>
      </c>
      <c r="AI42" s="14">
        <v>93</v>
      </c>
      <c r="AJ42" s="14">
        <v>474</v>
      </c>
      <c r="AK42" s="14">
        <v>4717</v>
      </c>
      <c r="AL42" s="14">
        <v>68</v>
      </c>
      <c r="AM42" s="14">
        <v>144</v>
      </c>
      <c r="AN42" s="14">
        <v>2987</v>
      </c>
      <c r="AO42" s="14">
        <v>0</v>
      </c>
      <c r="AP42" s="14">
        <v>28</v>
      </c>
      <c r="AQ42" s="41">
        <v>10371</v>
      </c>
      <c r="AR42" s="14">
        <v>33052</v>
      </c>
      <c r="AS42" s="14">
        <v>124749</v>
      </c>
      <c r="AT42" s="14">
        <v>0</v>
      </c>
      <c r="AU42" s="14">
        <v>0</v>
      </c>
      <c r="AV42" s="14">
        <v>0</v>
      </c>
      <c r="AW42" s="14">
        <v>0</v>
      </c>
      <c r="AX42" s="41">
        <v>157801</v>
      </c>
      <c r="AY42" s="41">
        <v>168172</v>
      </c>
      <c r="AZ42" s="35">
        <v>45345</v>
      </c>
      <c r="BA42" s="41">
        <v>203146</v>
      </c>
      <c r="BB42" s="41">
        <v>213517</v>
      </c>
      <c r="BC42" s="35">
        <v>-21606</v>
      </c>
      <c r="BD42" s="41">
        <v>181539</v>
      </c>
      <c r="BE42" s="41">
        <v>191910</v>
      </c>
    </row>
    <row r="43" spans="2:57" ht="12.95" customHeight="1">
      <c r="B43" s="25" t="s">
        <v>115</v>
      </c>
      <c r="C43" s="26" t="s">
        <v>19</v>
      </c>
      <c r="D43" s="14">
        <v>38</v>
      </c>
      <c r="E43" s="14">
        <v>12</v>
      </c>
      <c r="F43" s="14">
        <v>26</v>
      </c>
      <c r="G43" s="14">
        <v>1</v>
      </c>
      <c r="H43" s="14">
        <v>104</v>
      </c>
      <c r="I43" s="14">
        <v>51</v>
      </c>
      <c r="J43" s="14">
        <v>96</v>
      </c>
      <c r="K43" s="14">
        <v>1</v>
      </c>
      <c r="L43" s="14">
        <v>1</v>
      </c>
      <c r="M43" s="14">
        <v>3</v>
      </c>
      <c r="N43" s="14">
        <v>7</v>
      </c>
      <c r="O43" s="14">
        <v>3</v>
      </c>
      <c r="P43" s="14">
        <v>0</v>
      </c>
      <c r="Q43" s="14">
        <v>16</v>
      </c>
      <c r="R43" s="14">
        <v>3</v>
      </c>
      <c r="S43" s="14">
        <v>25</v>
      </c>
      <c r="T43" s="14">
        <v>8</v>
      </c>
      <c r="U43" s="14">
        <v>117</v>
      </c>
      <c r="V43" s="14">
        <v>73</v>
      </c>
      <c r="W43" s="14">
        <v>1</v>
      </c>
      <c r="X43" s="14">
        <v>11</v>
      </c>
      <c r="Y43" s="14">
        <v>17</v>
      </c>
      <c r="Z43" s="14">
        <v>336</v>
      </c>
      <c r="AA43" s="14">
        <v>3</v>
      </c>
      <c r="AB43" s="14">
        <v>31</v>
      </c>
      <c r="AC43" s="14">
        <v>67</v>
      </c>
      <c r="AD43" s="14">
        <v>685</v>
      </c>
      <c r="AE43" s="14">
        <v>443</v>
      </c>
      <c r="AF43" s="14">
        <v>67</v>
      </c>
      <c r="AG43" s="14">
        <v>292</v>
      </c>
      <c r="AH43" s="14">
        <v>264</v>
      </c>
      <c r="AI43" s="14">
        <v>624</v>
      </c>
      <c r="AJ43" s="14">
        <v>693</v>
      </c>
      <c r="AK43" s="14">
        <v>892</v>
      </c>
      <c r="AL43" s="14">
        <v>137</v>
      </c>
      <c r="AM43" s="14">
        <v>200</v>
      </c>
      <c r="AN43" s="14">
        <v>348</v>
      </c>
      <c r="AO43" s="14">
        <v>0</v>
      </c>
      <c r="AP43" s="14">
        <v>3</v>
      </c>
      <c r="AQ43" s="41">
        <v>5700</v>
      </c>
      <c r="AR43" s="14">
        <v>0</v>
      </c>
      <c r="AS43" s="14">
        <v>0</v>
      </c>
      <c r="AT43" s="14">
        <v>0</v>
      </c>
      <c r="AU43" s="14">
        <v>0</v>
      </c>
      <c r="AV43" s="14">
        <v>0</v>
      </c>
      <c r="AW43" s="14">
        <v>0</v>
      </c>
      <c r="AX43" s="41">
        <v>0</v>
      </c>
      <c r="AY43" s="41">
        <v>5700</v>
      </c>
      <c r="AZ43" s="35">
        <v>0</v>
      </c>
      <c r="BA43" s="41">
        <v>0</v>
      </c>
      <c r="BB43" s="41">
        <v>5700</v>
      </c>
      <c r="BC43" s="35">
        <v>0</v>
      </c>
      <c r="BD43" s="41">
        <v>0</v>
      </c>
      <c r="BE43" s="41">
        <v>5700</v>
      </c>
    </row>
    <row r="44" spans="2:57" ht="12.95" customHeight="1">
      <c r="B44" s="25" t="s">
        <v>116</v>
      </c>
      <c r="C44" s="26" t="s">
        <v>20</v>
      </c>
      <c r="D44" s="14">
        <v>272</v>
      </c>
      <c r="E44" s="14">
        <v>21</v>
      </c>
      <c r="F44" s="14">
        <v>186</v>
      </c>
      <c r="G44" s="14">
        <v>18</v>
      </c>
      <c r="H44" s="14">
        <v>1233</v>
      </c>
      <c r="I44" s="14">
        <v>126</v>
      </c>
      <c r="J44" s="14">
        <v>498</v>
      </c>
      <c r="K44" s="14">
        <v>2</v>
      </c>
      <c r="L44" s="14">
        <v>9</v>
      </c>
      <c r="M44" s="14">
        <v>40</v>
      </c>
      <c r="N44" s="14">
        <v>102</v>
      </c>
      <c r="O44" s="14">
        <v>139</v>
      </c>
      <c r="P44" s="14">
        <v>5</v>
      </c>
      <c r="Q44" s="14">
        <v>121</v>
      </c>
      <c r="R44" s="14">
        <v>33</v>
      </c>
      <c r="S44" s="14">
        <v>103</v>
      </c>
      <c r="T44" s="14">
        <v>23</v>
      </c>
      <c r="U44" s="14">
        <v>89</v>
      </c>
      <c r="V44" s="14">
        <v>137</v>
      </c>
      <c r="W44" s="14">
        <v>2</v>
      </c>
      <c r="X44" s="14">
        <v>44</v>
      </c>
      <c r="Y44" s="14">
        <v>37</v>
      </c>
      <c r="Z44" s="14">
        <v>3122</v>
      </c>
      <c r="AA44" s="14">
        <v>204</v>
      </c>
      <c r="AB44" s="14">
        <v>237</v>
      </c>
      <c r="AC44" s="14">
        <v>397</v>
      </c>
      <c r="AD44" s="14">
        <v>2284</v>
      </c>
      <c r="AE44" s="14">
        <v>619</v>
      </c>
      <c r="AF44" s="14">
        <v>275</v>
      </c>
      <c r="AG44" s="14">
        <v>1319</v>
      </c>
      <c r="AH44" s="14">
        <v>379</v>
      </c>
      <c r="AI44" s="14">
        <v>183</v>
      </c>
      <c r="AJ44" s="14">
        <v>1583</v>
      </c>
      <c r="AK44" s="14">
        <v>1527</v>
      </c>
      <c r="AL44" s="14">
        <v>139</v>
      </c>
      <c r="AM44" s="14">
        <v>597</v>
      </c>
      <c r="AN44" s="14">
        <v>578</v>
      </c>
      <c r="AO44" s="14">
        <v>3</v>
      </c>
      <c r="AP44" s="14">
        <v>0</v>
      </c>
      <c r="AQ44" s="41">
        <v>16684</v>
      </c>
      <c r="AR44" s="14">
        <v>0</v>
      </c>
      <c r="AS44" s="14">
        <v>0</v>
      </c>
      <c r="AT44" s="14">
        <v>0</v>
      </c>
      <c r="AU44" s="14">
        <v>0</v>
      </c>
      <c r="AV44" s="14">
        <v>0</v>
      </c>
      <c r="AW44" s="14">
        <v>0</v>
      </c>
      <c r="AX44" s="41">
        <v>0</v>
      </c>
      <c r="AY44" s="41">
        <v>16684</v>
      </c>
      <c r="AZ44" s="35">
        <v>0</v>
      </c>
      <c r="BA44" s="41">
        <v>0</v>
      </c>
      <c r="BB44" s="41">
        <v>16684</v>
      </c>
      <c r="BC44" s="35">
        <v>-3</v>
      </c>
      <c r="BD44" s="41">
        <v>-3</v>
      </c>
      <c r="BE44" s="41">
        <v>16681</v>
      </c>
    </row>
    <row r="45" spans="2:57" ht="12.95" customHeight="1">
      <c r="B45" s="42" t="s">
        <v>117</v>
      </c>
      <c r="C45" s="43" t="s">
        <v>21</v>
      </c>
      <c r="D45" s="44">
        <v>43718</v>
      </c>
      <c r="E45" s="44">
        <v>1657</v>
      </c>
      <c r="F45" s="44">
        <v>7677</v>
      </c>
      <c r="G45" s="44">
        <v>1170</v>
      </c>
      <c r="H45" s="44">
        <v>108560</v>
      </c>
      <c r="I45" s="44">
        <v>22696</v>
      </c>
      <c r="J45" s="44">
        <v>95677</v>
      </c>
      <c r="K45" s="44">
        <v>713</v>
      </c>
      <c r="L45" s="44">
        <v>1181</v>
      </c>
      <c r="M45" s="44">
        <v>11448</v>
      </c>
      <c r="N45" s="44">
        <v>5541</v>
      </c>
      <c r="O45" s="44">
        <v>6451</v>
      </c>
      <c r="P45" s="44">
        <v>1980</v>
      </c>
      <c r="Q45" s="44">
        <v>20108</v>
      </c>
      <c r="R45" s="44">
        <v>2415</v>
      </c>
      <c r="S45" s="44">
        <v>10230</v>
      </c>
      <c r="T45" s="44">
        <v>4768</v>
      </c>
      <c r="U45" s="44">
        <v>88002</v>
      </c>
      <c r="V45" s="44">
        <v>50670</v>
      </c>
      <c r="W45" s="44">
        <v>917</v>
      </c>
      <c r="X45" s="44">
        <v>12474</v>
      </c>
      <c r="Y45" s="44">
        <v>8195</v>
      </c>
      <c r="Z45" s="44">
        <v>135980</v>
      </c>
      <c r="AA45" s="44">
        <v>41111</v>
      </c>
      <c r="AB45" s="44">
        <v>13998</v>
      </c>
      <c r="AC45" s="44">
        <v>7302</v>
      </c>
      <c r="AD45" s="44">
        <v>104924</v>
      </c>
      <c r="AE45" s="44">
        <v>40666</v>
      </c>
      <c r="AF45" s="44">
        <v>39322</v>
      </c>
      <c r="AG45" s="44">
        <v>94273</v>
      </c>
      <c r="AH45" s="44">
        <v>54857</v>
      </c>
      <c r="AI45" s="44">
        <v>60141</v>
      </c>
      <c r="AJ45" s="44">
        <v>47904</v>
      </c>
      <c r="AK45" s="44">
        <v>131234</v>
      </c>
      <c r="AL45" s="44">
        <v>10910</v>
      </c>
      <c r="AM45" s="44">
        <v>50160</v>
      </c>
      <c r="AN45" s="44">
        <v>91849</v>
      </c>
      <c r="AO45" s="44">
        <v>5700</v>
      </c>
      <c r="AP45" s="44">
        <v>9939</v>
      </c>
      <c r="AQ45" s="45">
        <v>1446519</v>
      </c>
      <c r="AR45" s="44">
        <v>48776</v>
      </c>
      <c r="AS45" s="44">
        <v>1073158</v>
      </c>
      <c r="AT45" s="44">
        <v>586465</v>
      </c>
      <c r="AU45" s="44">
        <v>207948</v>
      </c>
      <c r="AV45" s="44">
        <v>284914</v>
      </c>
      <c r="AW45" s="44">
        <v>4616</v>
      </c>
      <c r="AX45" s="45">
        <v>2205877</v>
      </c>
      <c r="AY45" s="45">
        <v>3652396</v>
      </c>
      <c r="AZ45" s="45">
        <v>793095</v>
      </c>
      <c r="BA45" s="45">
        <v>2998972</v>
      </c>
      <c r="BB45" s="45">
        <v>4445491</v>
      </c>
      <c r="BC45" s="45">
        <v>-1153197</v>
      </c>
      <c r="BD45" s="45">
        <v>1845775</v>
      </c>
      <c r="BE45" s="45">
        <v>3292294</v>
      </c>
    </row>
    <row r="46" spans="2:57" ht="12.95" customHeight="1">
      <c r="B46" s="25" t="s">
        <v>118</v>
      </c>
      <c r="C46" s="26" t="s">
        <v>46</v>
      </c>
      <c r="D46" s="6">
        <v>170</v>
      </c>
      <c r="E46" s="6">
        <v>54</v>
      </c>
      <c r="F46" s="6">
        <v>766</v>
      </c>
      <c r="G46" s="6">
        <v>63</v>
      </c>
      <c r="H46" s="6">
        <v>1948</v>
      </c>
      <c r="I46" s="6">
        <v>495</v>
      </c>
      <c r="J46" s="6">
        <v>2085</v>
      </c>
      <c r="K46" s="6">
        <v>13</v>
      </c>
      <c r="L46" s="6">
        <v>18</v>
      </c>
      <c r="M46" s="6">
        <v>351</v>
      </c>
      <c r="N46" s="6">
        <v>144</v>
      </c>
      <c r="O46" s="6">
        <v>71</v>
      </c>
      <c r="P46" s="6">
        <v>31</v>
      </c>
      <c r="Q46" s="6">
        <v>710</v>
      </c>
      <c r="R46" s="6">
        <v>69</v>
      </c>
      <c r="S46" s="6">
        <v>320</v>
      </c>
      <c r="T46" s="6">
        <v>115</v>
      </c>
      <c r="U46" s="6">
        <v>1866</v>
      </c>
      <c r="V46" s="6">
        <v>1358</v>
      </c>
      <c r="W46" s="6">
        <v>34</v>
      </c>
      <c r="X46" s="6">
        <v>150</v>
      </c>
      <c r="Y46" s="6">
        <v>307</v>
      </c>
      <c r="Z46" s="6">
        <v>5288</v>
      </c>
      <c r="AA46" s="6">
        <v>795</v>
      </c>
      <c r="AB46" s="6">
        <v>230</v>
      </c>
      <c r="AC46" s="6">
        <v>513</v>
      </c>
      <c r="AD46" s="6">
        <v>6979</v>
      </c>
      <c r="AE46" s="6">
        <v>3799</v>
      </c>
      <c r="AF46" s="6">
        <v>814</v>
      </c>
      <c r="AG46" s="6">
        <v>2305</v>
      </c>
      <c r="AH46" s="6">
        <v>1804</v>
      </c>
      <c r="AI46" s="6">
        <v>2084</v>
      </c>
      <c r="AJ46" s="6">
        <v>1833</v>
      </c>
      <c r="AK46" s="6">
        <v>3748</v>
      </c>
      <c r="AL46" s="6">
        <v>963</v>
      </c>
      <c r="AM46" s="6">
        <v>2122</v>
      </c>
      <c r="AN46" s="6">
        <v>4291</v>
      </c>
      <c r="AO46" s="6">
        <v>0</v>
      </c>
      <c r="AP46" s="6">
        <v>70</v>
      </c>
      <c r="AQ46" s="36">
        <v>48776</v>
      </c>
      <c r="AR46" s="13"/>
      <c r="AT46" s="6"/>
      <c r="AU46" s="6"/>
      <c r="AV46" s="6"/>
      <c r="AW46" s="6"/>
      <c r="AX46" s="6"/>
      <c r="AY46" s="13"/>
      <c r="AZ46" s="13"/>
      <c r="BA46" s="6"/>
      <c r="BB46" s="13"/>
      <c r="BC46" s="13"/>
      <c r="BD46" s="6"/>
      <c r="BE46" s="13"/>
    </row>
    <row r="47" spans="2:57" ht="12.95" customHeight="1">
      <c r="B47" s="25" t="s">
        <v>119</v>
      </c>
      <c r="C47" s="26" t="s">
        <v>22</v>
      </c>
      <c r="D47" s="6">
        <v>6276</v>
      </c>
      <c r="E47" s="6">
        <v>1486</v>
      </c>
      <c r="F47" s="6">
        <v>4077</v>
      </c>
      <c r="G47" s="6">
        <v>429</v>
      </c>
      <c r="H47" s="6">
        <v>23259</v>
      </c>
      <c r="I47" s="6">
        <v>10455</v>
      </c>
      <c r="J47" s="6">
        <v>17367</v>
      </c>
      <c r="K47" s="6">
        <v>1189</v>
      </c>
      <c r="L47" s="6">
        <v>290</v>
      </c>
      <c r="M47" s="6">
        <v>6314</v>
      </c>
      <c r="N47" s="6">
        <v>2174</v>
      </c>
      <c r="O47" s="6">
        <v>2012</v>
      </c>
      <c r="P47" s="6">
        <v>473</v>
      </c>
      <c r="Q47" s="6">
        <v>11018</v>
      </c>
      <c r="R47" s="6">
        <v>4107</v>
      </c>
      <c r="S47" s="6">
        <v>6826</v>
      </c>
      <c r="T47" s="6">
        <v>1290</v>
      </c>
      <c r="U47" s="6">
        <v>32509</v>
      </c>
      <c r="V47" s="6">
        <v>15280</v>
      </c>
      <c r="W47" s="6">
        <v>1457</v>
      </c>
      <c r="X47" s="6">
        <v>5135</v>
      </c>
      <c r="Y47" s="6">
        <v>5349</v>
      </c>
      <c r="Z47" s="6">
        <v>88113</v>
      </c>
      <c r="AA47" s="6">
        <v>6757</v>
      </c>
      <c r="AB47" s="6">
        <v>2929</v>
      </c>
      <c r="AC47" s="6">
        <v>9790</v>
      </c>
      <c r="AD47" s="6">
        <v>129114</v>
      </c>
      <c r="AE47" s="6">
        <v>39607</v>
      </c>
      <c r="AF47" s="6">
        <v>11462</v>
      </c>
      <c r="AG47" s="6">
        <v>63335</v>
      </c>
      <c r="AH47" s="6">
        <v>15501</v>
      </c>
      <c r="AI47" s="6">
        <v>75373</v>
      </c>
      <c r="AJ47" s="6">
        <v>94417</v>
      </c>
      <c r="AK47" s="6">
        <v>186352</v>
      </c>
      <c r="AL47" s="6">
        <v>12787</v>
      </c>
      <c r="AM47" s="6">
        <v>51139</v>
      </c>
      <c r="AN47" s="6">
        <v>51165</v>
      </c>
      <c r="AO47" s="6">
        <v>0</v>
      </c>
      <c r="AP47" s="6">
        <v>211</v>
      </c>
      <c r="AQ47" s="36">
        <v>996823</v>
      </c>
      <c r="AR47" s="6"/>
      <c r="AS47" s="6"/>
      <c r="AT47" s="6"/>
      <c r="AU47" s="6"/>
      <c r="AV47" s="6"/>
      <c r="AW47" s="6"/>
      <c r="AX47" s="6"/>
      <c r="AY47" s="6"/>
      <c r="AZ47" s="13"/>
      <c r="BA47" s="6"/>
      <c r="BB47" s="13"/>
      <c r="BC47" s="13"/>
      <c r="BD47" s="6"/>
      <c r="BE47" s="6"/>
    </row>
    <row r="48" spans="2:57" ht="12.95" customHeight="1">
      <c r="B48" s="25" t="s">
        <v>120</v>
      </c>
      <c r="C48" s="26" t="s">
        <v>23</v>
      </c>
      <c r="D48" s="6">
        <v>14308</v>
      </c>
      <c r="E48" s="6">
        <v>2020</v>
      </c>
      <c r="F48" s="6">
        <v>3226</v>
      </c>
      <c r="G48" s="6">
        <v>-184</v>
      </c>
      <c r="H48" s="6">
        <v>8713</v>
      </c>
      <c r="I48" s="6">
        <v>-476</v>
      </c>
      <c r="J48" s="6">
        <v>8391</v>
      </c>
      <c r="K48" s="6">
        <v>-912</v>
      </c>
      <c r="L48" s="6">
        <v>161</v>
      </c>
      <c r="M48" s="6">
        <v>-1814</v>
      </c>
      <c r="N48" s="6">
        <v>1004</v>
      </c>
      <c r="O48" s="6">
        <v>1529</v>
      </c>
      <c r="P48" s="6">
        <v>-383</v>
      </c>
      <c r="Q48" s="6">
        <v>808</v>
      </c>
      <c r="R48" s="6">
        <v>-2709</v>
      </c>
      <c r="S48" s="6">
        <v>-945</v>
      </c>
      <c r="T48" s="6">
        <v>209</v>
      </c>
      <c r="U48" s="6">
        <v>-9930</v>
      </c>
      <c r="V48" s="6">
        <v>-2884</v>
      </c>
      <c r="W48" s="6">
        <v>-1345</v>
      </c>
      <c r="X48" s="6">
        <v>-2226</v>
      </c>
      <c r="Y48" s="6">
        <v>-201</v>
      </c>
      <c r="Z48" s="6">
        <v>3754</v>
      </c>
      <c r="AA48" s="6">
        <v>-3903</v>
      </c>
      <c r="AB48" s="6">
        <v>1773</v>
      </c>
      <c r="AC48" s="6">
        <v>822</v>
      </c>
      <c r="AD48" s="6">
        <v>36940</v>
      </c>
      <c r="AE48" s="6">
        <v>30567</v>
      </c>
      <c r="AF48" s="6">
        <v>113405</v>
      </c>
      <c r="AG48" s="6">
        <v>-2281</v>
      </c>
      <c r="AH48" s="6">
        <v>21676</v>
      </c>
      <c r="AI48" s="6">
        <v>-1171</v>
      </c>
      <c r="AJ48" s="6">
        <v>985</v>
      </c>
      <c r="AK48" s="6">
        <v>10488</v>
      </c>
      <c r="AL48" s="6">
        <v>-382</v>
      </c>
      <c r="AM48" s="6">
        <v>7426</v>
      </c>
      <c r="AN48" s="6">
        <v>17897</v>
      </c>
      <c r="AO48" s="6">
        <v>0</v>
      </c>
      <c r="AP48" s="6">
        <v>5436</v>
      </c>
      <c r="AQ48" s="36">
        <v>259790</v>
      </c>
      <c r="AR48" s="6"/>
      <c r="AS48" s="13"/>
      <c r="AT48" s="6"/>
      <c r="AU48" s="6"/>
      <c r="AV48" s="6"/>
      <c r="AW48" s="6"/>
      <c r="AX48" s="13"/>
      <c r="AY48" s="6"/>
      <c r="AZ48" s="6"/>
      <c r="BA48" s="13"/>
      <c r="BB48" s="4"/>
      <c r="BC48" s="6"/>
      <c r="BD48" s="6"/>
      <c r="BE48" s="6"/>
    </row>
    <row r="49" spans="2:57" ht="12.95" customHeight="1">
      <c r="B49" s="25" t="s">
        <v>121</v>
      </c>
      <c r="C49" s="26" t="s">
        <v>24</v>
      </c>
      <c r="D49" s="6">
        <v>12074</v>
      </c>
      <c r="E49" s="6">
        <v>437</v>
      </c>
      <c r="F49" s="6">
        <v>3199</v>
      </c>
      <c r="G49" s="6">
        <v>139</v>
      </c>
      <c r="H49" s="6">
        <v>7060</v>
      </c>
      <c r="I49" s="6">
        <v>3162</v>
      </c>
      <c r="J49" s="6">
        <v>10704</v>
      </c>
      <c r="K49" s="6">
        <v>117</v>
      </c>
      <c r="L49" s="6">
        <v>196</v>
      </c>
      <c r="M49" s="6">
        <v>1762</v>
      </c>
      <c r="N49" s="6">
        <v>970</v>
      </c>
      <c r="O49" s="6">
        <v>548</v>
      </c>
      <c r="P49" s="6">
        <v>84</v>
      </c>
      <c r="Q49" s="6">
        <v>3094</v>
      </c>
      <c r="R49" s="6">
        <v>410</v>
      </c>
      <c r="S49" s="6">
        <v>1893</v>
      </c>
      <c r="T49" s="6">
        <v>919</v>
      </c>
      <c r="U49" s="6">
        <v>23894</v>
      </c>
      <c r="V49" s="6">
        <v>14756</v>
      </c>
      <c r="W49" s="6">
        <v>264</v>
      </c>
      <c r="X49" s="6">
        <v>1796</v>
      </c>
      <c r="Y49" s="6">
        <v>1574</v>
      </c>
      <c r="Z49" s="6">
        <v>11649</v>
      </c>
      <c r="AA49" s="6">
        <v>16390</v>
      </c>
      <c r="AB49" s="6">
        <v>3569</v>
      </c>
      <c r="AC49" s="6">
        <v>1780</v>
      </c>
      <c r="AD49" s="6">
        <v>28814</v>
      </c>
      <c r="AE49" s="6">
        <v>9283</v>
      </c>
      <c r="AF49" s="6">
        <v>95983</v>
      </c>
      <c r="AG49" s="6">
        <v>12697</v>
      </c>
      <c r="AH49" s="6">
        <v>16021</v>
      </c>
      <c r="AI49" s="6">
        <v>70112</v>
      </c>
      <c r="AJ49" s="6">
        <v>44094</v>
      </c>
      <c r="AK49" s="6">
        <v>23134</v>
      </c>
      <c r="AL49" s="6">
        <v>1564</v>
      </c>
      <c r="AM49" s="6">
        <v>15573</v>
      </c>
      <c r="AN49" s="6">
        <v>18793</v>
      </c>
      <c r="AO49" s="6">
        <v>0</v>
      </c>
      <c r="AP49" s="6">
        <v>818</v>
      </c>
      <c r="AQ49" s="36">
        <v>459324</v>
      </c>
      <c r="AR49" s="13"/>
      <c r="AS49" s="6"/>
      <c r="AT49" s="6"/>
      <c r="AU49" s="6"/>
      <c r="AV49" s="6"/>
      <c r="AW49" s="6"/>
      <c r="AX49" s="6"/>
      <c r="AY49" s="6"/>
      <c r="AZ49" s="6"/>
      <c r="BA49" s="6"/>
      <c r="BB49" s="6"/>
      <c r="BC49" s="6"/>
      <c r="BD49" s="6"/>
      <c r="BE49" s="6"/>
    </row>
    <row r="50" spans="2:57" ht="12.95" customHeight="1">
      <c r="B50" s="25" t="s">
        <v>122</v>
      </c>
      <c r="C50" s="26" t="s">
        <v>142</v>
      </c>
      <c r="D50" s="6">
        <v>3027</v>
      </c>
      <c r="E50" s="6">
        <v>134</v>
      </c>
      <c r="F50" s="6">
        <v>1143</v>
      </c>
      <c r="G50" s="6">
        <v>79</v>
      </c>
      <c r="H50" s="6">
        <v>2431</v>
      </c>
      <c r="I50" s="6">
        <v>1662</v>
      </c>
      <c r="J50" s="6">
        <v>3000</v>
      </c>
      <c r="K50" s="6">
        <v>19</v>
      </c>
      <c r="L50" s="6">
        <v>27</v>
      </c>
      <c r="M50" s="6">
        <v>717</v>
      </c>
      <c r="N50" s="6">
        <v>449</v>
      </c>
      <c r="O50" s="6">
        <v>466</v>
      </c>
      <c r="P50" s="6">
        <v>17</v>
      </c>
      <c r="Q50" s="6">
        <v>1087</v>
      </c>
      <c r="R50" s="6">
        <v>35</v>
      </c>
      <c r="S50" s="6">
        <v>138</v>
      </c>
      <c r="T50" s="6">
        <v>108</v>
      </c>
      <c r="U50" s="6">
        <v>1295</v>
      </c>
      <c r="V50" s="6">
        <v>510</v>
      </c>
      <c r="W50" s="6">
        <v>11</v>
      </c>
      <c r="X50" s="6">
        <v>44</v>
      </c>
      <c r="Y50" s="6">
        <v>474</v>
      </c>
      <c r="Z50" s="6">
        <v>9763</v>
      </c>
      <c r="AA50" s="6">
        <v>2675</v>
      </c>
      <c r="AB50" s="6">
        <v>888</v>
      </c>
      <c r="AC50" s="6">
        <v>368</v>
      </c>
      <c r="AD50" s="6">
        <v>13162</v>
      </c>
      <c r="AE50" s="6">
        <v>2479</v>
      </c>
      <c r="AF50" s="6">
        <v>13145</v>
      </c>
      <c r="AG50" s="6">
        <v>8163</v>
      </c>
      <c r="AH50" s="6">
        <v>3893</v>
      </c>
      <c r="AI50" s="6">
        <v>282</v>
      </c>
      <c r="AJ50" s="6">
        <v>2605</v>
      </c>
      <c r="AK50" s="6">
        <v>5119</v>
      </c>
      <c r="AL50" s="6">
        <v>867</v>
      </c>
      <c r="AM50" s="6">
        <v>5963</v>
      </c>
      <c r="AN50" s="6">
        <v>7917</v>
      </c>
      <c r="AO50" s="6">
        <v>0</v>
      </c>
      <c r="AP50" s="6">
        <v>292</v>
      </c>
      <c r="AQ50" s="36">
        <v>94455</v>
      </c>
      <c r="AR50" s="13"/>
      <c r="AS50" s="6"/>
      <c r="AT50" s="13"/>
      <c r="AU50" s="13"/>
      <c r="AV50" s="6"/>
      <c r="AW50" s="6"/>
      <c r="AX50" s="13"/>
      <c r="AY50" s="6"/>
      <c r="AZ50" s="6"/>
      <c r="BA50" s="13"/>
      <c r="BB50" s="6"/>
      <c r="BC50" s="6"/>
      <c r="BD50" s="6"/>
      <c r="BE50" s="6"/>
    </row>
    <row r="51" spans="2:57" ht="12.95" customHeight="1">
      <c r="B51" s="25" t="s">
        <v>123</v>
      </c>
      <c r="C51" s="26" t="s">
        <v>25</v>
      </c>
      <c r="D51" s="6">
        <v>-3392</v>
      </c>
      <c r="E51" s="6">
        <v>-267</v>
      </c>
      <c r="F51" s="6">
        <v>-26</v>
      </c>
      <c r="G51" s="6">
        <v>0</v>
      </c>
      <c r="H51" s="6">
        <v>-784</v>
      </c>
      <c r="I51" s="6">
        <v>0</v>
      </c>
      <c r="J51" s="6">
        <v>-1</v>
      </c>
      <c r="K51" s="6">
        <v>0</v>
      </c>
      <c r="L51" s="6">
        <v>0</v>
      </c>
      <c r="M51" s="6">
        <v>0</v>
      </c>
      <c r="N51" s="6">
        <v>0</v>
      </c>
      <c r="O51" s="6">
        <v>0</v>
      </c>
      <c r="P51" s="6">
        <v>0</v>
      </c>
      <c r="Q51" s="6">
        <v>0</v>
      </c>
      <c r="R51" s="6">
        <v>0</v>
      </c>
      <c r="S51" s="6">
        <v>0</v>
      </c>
      <c r="T51" s="6">
        <v>0</v>
      </c>
      <c r="U51" s="6">
        <v>-1</v>
      </c>
      <c r="V51" s="6">
        <v>0</v>
      </c>
      <c r="W51" s="6">
        <v>0</v>
      </c>
      <c r="X51" s="6">
        <v>0</v>
      </c>
      <c r="Y51" s="6">
        <v>0</v>
      </c>
      <c r="Z51" s="6">
        <v>-923</v>
      </c>
      <c r="AA51" s="6">
        <v>-11</v>
      </c>
      <c r="AB51" s="6">
        <v>-709</v>
      </c>
      <c r="AC51" s="6">
        <v>0</v>
      </c>
      <c r="AD51" s="6">
        <v>-153</v>
      </c>
      <c r="AE51" s="6">
        <v>-1887</v>
      </c>
      <c r="AF51" s="6">
        <v>-61</v>
      </c>
      <c r="AG51" s="6">
        <v>-299</v>
      </c>
      <c r="AH51" s="6">
        <v>-1</v>
      </c>
      <c r="AI51" s="6">
        <v>0</v>
      </c>
      <c r="AJ51" s="6">
        <v>-47</v>
      </c>
      <c r="AK51" s="6">
        <v>-4004</v>
      </c>
      <c r="AL51" s="6">
        <v>-733</v>
      </c>
      <c r="AM51" s="6">
        <v>-5</v>
      </c>
      <c r="AN51" s="6">
        <v>-1</v>
      </c>
      <c r="AO51" s="6">
        <v>0</v>
      </c>
      <c r="AP51" s="6">
        <v>-84</v>
      </c>
      <c r="AQ51" s="36">
        <v>-13391</v>
      </c>
      <c r="AR51" s="6"/>
      <c r="AS51" s="13"/>
      <c r="AT51" s="6"/>
      <c r="AU51" s="6"/>
      <c r="AV51" s="6"/>
      <c r="AW51" s="6"/>
      <c r="AX51" s="6"/>
      <c r="AY51" s="6"/>
      <c r="AZ51" s="6"/>
      <c r="BA51" s="6"/>
      <c r="BB51" s="6"/>
      <c r="BC51" s="6"/>
      <c r="BD51" s="6"/>
      <c r="BE51" s="6"/>
    </row>
    <row r="52" spans="2:57" ht="12.95" customHeight="1">
      <c r="B52" s="46" t="s">
        <v>124</v>
      </c>
      <c r="C52" s="47" t="s">
        <v>26</v>
      </c>
      <c r="D52" s="48">
        <v>32463</v>
      </c>
      <c r="E52" s="48">
        <v>3864</v>
      </c>
      <c r="F52" s="48">
        <v>12385</v>
      </c>
      <c r="G52" s="48">
        <v>525</v>
      </c>
      <c r="H52" s="48">
        <v>42627</v>
      </c>
      <c r="I52" s="48">
        <v>15298</v>
      </c>
      <c r="J52" s="48">
        <v>41547</v>
      </c>
      <c r="K52" s="48">
        <v>426</v>
      </c>
      <c r="L52" s="48">
        <v>691</v>
      </c>
      <c r="M52" s="48">
        <v>7330</v>
      </c>
      <c r="N52" s="48">
        <v>4740</v>
      </c>
      <c r="O52" s="48">
        <v>4626</v>
      </c>
      <c r="P52" s="48">
        <v>222</v>
      </c>
      <c r="Q52" s="48">
        <v>16717</v>
      </c>
      <c r="R52" s="48">
        <v>1911</v>
      </c>
      <c r="S52" s="48">
        <v>8232</v>
      </c>
      <c r="T52" s="48">
        <v>2642</v>
      </c>
      <c r="U52" s="48">
        <v>49633</v>
      </c>
      <c r="V52" s="48">
        <v>29020</v>
      </c>
      <c r="W52" s="48">
        <v>420</v>
      </c>
      <c r="X52" s="48">
        <v>4898</v>
      </c>
      <c r="Y52" s="48">
        <v>7504</v>
      </c>
      <c r="Z52" s="48">
        <v>117644</v>
      </c>
      <c r="AA52" s="48">
        <v>22702</v>
      </c>
      <c r="AB52" s="48">
        <v>8682</v>
      </c>
      <c r="AC52" s="48">
        <v>13273</v>
      </c>
      <c r="AD52" s="48">
        <v>214856</v>
      </c>
      <c r="AE52" s="48">
        <v>83847</v>
      </c>
      <c r="AF52" s="48">
        <v>234748</v>
      </c>
      <c r="AG52" s="48">
        <v>83920</v>
      </c>
      <c r="AH52" s="48">
        <v>58894</v>
      </c>
      <c r="AI52" s="48">
        <v>146679</v>
      </c>
      <c r="AJ52" s="48">
        <v>143887</v>
      </c>
      <c r="AK52" s="48">
        <v>224836</v>
      </c>
      <c r="AL52" s="48">
        <v>15066</v>
      </c>
      <c r="AM52" s="48">
        <v>82218</v>
      </c>
      <c r="AN52" s="48">
        <v>100062</v>
      </c>
      <c r="AO52" s="48">
        <v>0</v>
      </c>
      <c r="AP52" s="48">
        <v>6742</v>
      </c>
      <c r="AQ52" s="49">
        <v>1845775</v>
      </c>
      <c r="AR52" s="13"/>
      <c r="AS52" s="6"/>
      <c r="AT52" s="6"/>
      <c r="AU52" s="6"/>
      <c r="AV52" s="6"/>
      <c r="AW52" s="6"/>
      <c r="AX52" s="6"/>
      <c r="AY52" s="6"/>
      <c r="AZ52" s="6"/>
      <c r="BA52" s="6"/>
      <c r="BB52" s="6"/>
      <c r="BC52" s="6"/>
      <c r="BD52" s="6"/>
      <c r="BE52" s="6"/>
    </row>
    <row r="53" spans="2:57" ht="12.95" customHeight="1">
      <c r="B53" s="46" t="s">
        <v>125</v>
      </c>
      <c r="C53" s="47" t="s">
        <v>143</v>
      </c>
      <c r="D53" s="48">
        <v>76181</v>
      </c>
      <c r="E53" s="48">
        <v>5521</v>
      </c>
      <c r="F53" s="48">
        <v>20062</v>
      </c>
      <c r="G53" s="48">
        <v>1695</v>
      </c>
      <c r="H53" s="48">
        <v>151187</v>
      </c>
      <c r="I53" s="48">
        <v>37995</v>
      </c>
      <c r="J53" s="48">
        <v>137224</v>
      </c>
      <c r="K53" s="48">
        <v>1140</v>
      </c>
      <c r="L53" s="48">
        <v>1872</v>
      </c>
      <c r="M53" s="48">
        <v>18778</v>
      </c>
      <c r="N53" s="48">
        <v>10281</v>
      </c>
      <c r="O53" s="48">
        <v>11077</v>
      </c>
      <c r="P53" s="48">
        <v>2202</v>
      </c>
      <c r="Q53" s="48">
        <v>36825</v>
      </c>
      <c r="R53" s="48">
        <v>4327</v>
      </c>
      <c r="S53" s="48">
        <v>18461</v>
      </c>
      <c r="T53" s="48">
        <v>7410</v>
      </c>
      <c r="U53" s="48">
        <v>137635</v>
      </c>
      <c r="V53" s="48">
        <v>79690</v>
      </c>
      <c r="W53" s="48">
        <v>1337</v>
      </c>
      <c r="X53" s="48">
        <v>17373</v>
      </c>
      <c r="Y53" s="48">
        <v>15699</v>
      </c>
      <c r="Z53" s="48">
        <v>253624</v>
      </c>
      <c r="AA53" s="48">
        <v>63813</v>
      </c>
      <c r="AB53" s="48">
        <v>22679</v>
      </c>
      <c r="AC53" s="48">
        <v>20574</v>
      </c>
      <c r="AD53" s="48">
        <v>319780</v>
      </c>
      <c r="AE53" s="48">
        <v>124513</v>
      </c>
      <c r="AF53" s="48">
        <v>274070</v>
      </c>
      <c r="AG53" s="48">
        <v>178193</v>
      </c>
      <c r="AH53" s="48">
        <v>113752</v>
      </c>
      <c r="AI53" s="48">
        <v>206820</v>
      </c>
      <c r="AJ53" s="48">
        <v>191791</v>
      </c>
      <c r="AK53" s="48">
        <v>356070</v>
      </c>
      <c r="AL53" s="48">
        <v>25976</v>
      </c>
      <c r="AM53" s="48">
        <v>132378</v>
      </c>
      <c r="AN53" s="48">
        <v>191910</v>
      </c>
      <c r="AO53" s="48">
        <v>5700</v>
      </c>
      <c r="AP53" s="48">
        <v>16681</v>
      </c>
      <c r="AQ53" s="49">
        <v>3292294</v>
      </c>
      <c r="AR53" s="6"/>
      <c r="AS53" s="6"/>
      <c r="AT53" s="6"/>
      <c r="AU53" s="6"/>
      <c r="AV53" s="6"/>
      <c r="AW53" s="6"/>
      <c r="AX53" s="6"/>
      <c r="AY53" s="6"/>
      <c r="AZ53" s="6"/>
      <c r="BA53" s="6"/>
      <c r="BB53" s="6"/>
      <c r="BC53" s="6"/>
      <c r="BD53" s="6"/>
      <c r="BE53" s="6"/>
    </row>
    <row r="54" spans="2:57" ht="12.95" customHeight="1">
      <c r="BB54" s="6"/>
      <c r="BC54" s="6"/>
    </row>
  </sheetData>
  <sheetProtection sheet="1" objects="1"/>
  <phoneticPr fontId="2"/>
  <pageMargins left="0.98425196850393704" right="0.39370078740157483" top="0.59055118110236227" bottom="0.78740157480314965" header="0.51181102362204722" footer="0.51181102362204722"/>
  <pageSetup paperSize="9"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tint="4.9989318521683403E-2"/>
  </sheetPr>
  <dimension ref="B1:AR47"/>
  <sheetViews>
    <sheetView showGridLines="0" workbookViewId="0">
      <pane xSplit="3" ySplit="5" topLeftCell="D6" activePane="bottomRight" state="frozen"/>
      <selection pane="topRight" activeCell="C1" sqref="C1"/>
      <selection pane="bottomLeft" activeCell="A6" sqref="A6"/>
      <selection pane="bottomRight"/>
    </sheetView>
  </sheetViews>
  <sheetFormatPr defaultColWidth="8.83203125" defaultRowHeight="12"/>
  <cols>
    <col min="1" max="1" width="1.83203125" style="9" customWidth="1"/>
    <col min="2" max="2" width="8.83203125" style="11" customWidth="1"/>
    <col min="3" max="3" width="32.83203125" style="8" customWidth="1"/>
    <col min="4" max="44" width="12.83203125" style="9" customWidth="1"/>
    <col min="45" max="16384" width="8.83203125" style="9"/>
  </cols>
  <sheetData>
    <row r="1" spans="2:44" ht="20.100000000000001" customHeight="1">
      <c r="B1" s="104" t="str">
        <f>入力・結果!B1</f>
        <v>平成27年鳥取県産業連関表：経済波及効果推計ツール2 ver.1.00</v>
      </c>
    </row>
    <row r="2" spans="2:44" ht="20.100000000000001" customHeight="1">
      <c r="B2" s="17" t="s">
        <v>54</v>
      </c>
      <c r="D2" s="18"/>
      <c r="E2" s="18"/>
      <c r="F2" s="18"/>
      <c r="I2" s="18"/>
      <c r="AC2" s="18"/>
    </row>
    <row r="3" spans="2:44" ht="12.95" customHeight="1">
      <c r="B3" s="37"/>
      <c r="C3" s="16"/>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row>
    <row r="4" spans="2:44" s="8" customFormat="1" ht="12.95" customHeight="1">
      <c r="B4" s="29"/>
      <c r="C4" s="31"/>
      <c r="D4" s="82" t="s">
        <v>78</v>
      </c>
      <c r="E4" s="82" t="s">
        <v>79</v>
      </c>
      <c r="F4" s="82" t="s">
        <v>80</v>
      </c>
      <c r="G4" s="82" t="s">
        <v>81</v>
      </c>
      <c r="H4" s="82" t="s">
        <v>82</v>
      </c>
      <c r="I4" s="82" t="s">
        <v>83</v>
      </c>
      <c r="J4" s="82" t="s">
        <v>84</v>
      </c>
      <c r="K4" s="82" t="s">
        <v>85</v>
      </c>
      <c r="L4" s="82" t="s">
        <v>86</v>
      </c>
      <c r="M4" s="82" t="s">
        <v>87</v>
      </c>
      <c r="N4" s="82" t="s">
        <v>88</v>
      </c>
      <c r="O4" s="82" t="s">
        <v>89</v>
      </c>
      <c r="P4" s="82" t="s">
        <v>90</v>
      </c>
      <c r="Q4" s="82" t="s">
        <v>91</v>
      </c>
      <c r="R4" s="82" t="s">
        <v>92</v>
      </c>
      <c r="S4" s="82" t="s">
        <v>93</v>
      </c>
      <c r="T4" s="82" t="s">
        <v>94</v>
      </c>
      <c r="U4" s="82" t="s">
        <v>95</v>
      </c>
      <c r="V4" s="82" t="s">
        <v>96</v>
      </c>
      <c r="W4" s="82" t="s">
        <v>97</v>
      </c>
      <c r="X4" s="82" t="s">
        <v>98</v>
      </c>
      <c r="Y4" s="82" t="s">
        <v>99</v>
      </c>
      <c r="Z4" s="82" t="s">
        <v>100</v>
      </c>
      <c r="AA4" s="82" t="s">
        <v>101</v>
      </c>
      <c r="AB4" s="82" t="s">
        <v>102</v>
      </c>
      <c r="AC4" s="82" t="s">
        <v>103</v>
      </c>
      <c r="AD4" s="82" t="s">
        <v>104</v>
      </c>
      <c r="AE4" s="82" t="s">
        <v>105</v>
      </c>
      <c r="AF4" s="82" t="s">
        <v>106</v>
      </c>
      <c r="AG4" s="82" t="s">
        <v>107</v>
      </c>
      <c r="AH4" s="82" t="s">
        <v>108</v>
      </c>
      <c r="AI4" s="82" t="s">
        <v>109</v>
      </c>
      <c r="AJ4" s="82" t="s">
        <v>110</v>
      </c>
      <c r="AK4" s="82" t="s">
        <v>111</v>
      </c>
      <c r="AL4" s="82" t="s">
        <v>112</v>
      </c>
      <c r="AM4" s="82" t="s">
        <v>113</v>
      </c>
      <c r="AN4" s="82" t="s">
        <v>114</v>
      </c>
      <c r="AO4" s="82" t="s">
        <v>115</v>
      </c>
      <c r="AP4" s="85" t="s">
        <v>116</v>
      </c>
      <c r="AQ4" s="38" t="s">
        <v>144</v>
      </c>
      <c r="AR4" s="38" t="s">
        <v>145</v>
      </c>
    </row>
    <row r="5" spans="2:44" s="8" customFormat="1" ht="39.950000000000003" customHeight="1">
      <c r="B5" s="30"/>
      <c r="C5" s="28"/>
      <c r="D5" s="21" t="s">
        <v>50</v>
      </c>
      <c r="E5" s="21" t="s">
        <v>51</v>
      </c>
      <c r="F5" s="21" t="s">
        <v>52</v>
      </c>
      <c r="G5" s="21" t="s">
        <v>0</v>
      </c>
      <c r="H5" s="21" t="s">
        <v>34</v>
      </c>
      <c r="I5" s="21" t="s">
        <v>1</v>
      </c>
      <c r="J5" s="21" t="s">
        <v>2</v>
      </c>
      <c r="K5" s="21" t="s">
        <v>3</v>
      </c>
      <c r="L5" s="21" t="s">
        <v>4</v>
      </c>
      <c r="M5" s="21" t="s">
        <v>132</v>
      </c>
      <c r="N5" s="21" t="s">
        <v>5</v>
      </c>
      <c r="O5" s="21" t="s">
        <v>6</v>
      </c>
      <c r="P5" s="21" t="s">
        <v>7</v>
      </c>
      <c r="Q5" s="21" t="s">
        <v>8</v>
      </c>
      <c r="R5" s="21" t="s">
        <v>35</v>
      </c>
      <c r="S5" s="21" t="s">
        <v>36</v>
      </c>
      <c r="T5" s="21" t="s">
        <v>37</v>
      </c>
      <c r="U5" s="21" t="s">
        <v>38</v>
      </c>
      <c r="V5" s="21" t="s">
        <v>39</v>
      </c>
      <c r="W5" s="21" t="s">
        <v>133</v>
      </c>
      <c r="X5" s="21" t="s">
        <v>40</v>
      </c>
      <c r="Y5" s="21" t="s">
        <v>9</v>
      </c>
      <c r="Z5" s="21" t="s">
        <v>10</v>
      </c>
      <c r="AA5" s="21" t="s">
        <v>11</v>
      </c>
      <c r="AB5" s="21" t="s">
        <v>41</v>
      </c>
      <c r="AC5" s="21" t="s">
        <v>42</v>
      </c>
      <c r="AD5" s="21" t="s">
        <v>12</v>
      </c>
      <c r="AE5" s="21" t="s">
        <v>13</v>
      </c>
      <c r="AF5" s="21" t="s">
        <v>14</v>
      </c>
      <c r="AG5" s="21" t="s">
        <v>43</v>
      </c>
      <c r="AH5" s="21" t="s">
        <v>44</v>
      </c>
      <c r="AI5" s="21" t="s">
        <v>15</v>
      </c>
      <c r="AJ5" s="21" t="s">
        <v>16</v>
      </c>
      <c r="AK5" s="21" t="s">
        <v>45</v>
      </c>
      <c r="AL5" s="21" t="s">
        <v>134</v>
      </c>
      <c r="AM5" s="21" t="s">
        <v>17</v>
      </c>
      <c r="AN5" s="21" t="s">
        <v>18</v>
      </c>
      <c r="AO5" s="21" t="s">
        <v>19</v>
      </c>
      <c r="AP5" s="21" t="s">
        <v>20</v>
      </c>
      <c r="AQ5" s="39"/>
      <c r="AR5" s="39"/>
    </row>
    <row r="6" spans="2:44" ht="12.95" customHeight="1">
      <c r="B6" s="23" t="s">
        <v>78</v>
      </c>
      <c r="C6" s="24" t="s">
        <v>50</v>
      </c>
      <c r="D6" s="50">
        <v>1.1120424858233351</v>
      </c>
      <c r="E6" s="50">
        <v>1.4300892242224178E-3</v>
      </c>
      <c r="F6" s="50">
        <v>1.5293160672739644E-3</v>
      </c>
      <c r="G6" s="50">
        <v>4.969892636094406E-5</v>
      </c>
      <c r="H6" s="50">
        <v>0.16721797647317876</v>
      </c>
      <c r="I6" s="50">
        <v>3.840664825834028E-3</v>
      </c>
      <c r="J6" s="50">
        <v>1.1815096509486852E-3</v>
      </c>
      <c r="K6" s="50">
        <v>9.3676043176229998E-4</v>
      </c>
      <c r="L6" s="50">
        <v>2.4301572797618015E-5</v>
      </c>
      <c r="M6" s="50">
        <v>1.2232007248767329E-3</v>
      </c>
      <c r="N6" s="50">
        <v>3.7428934690531592E-5</v>
      </c>
      <c r="O6" s="50">
        <v>3.3020724994997249E-5</v>
      </c>
      <c r="P6" s="50">
        <v>4.7356908826670691E-5</v>
      </c>
      <c r="Q6" s="50">
        <v>2.3442218051598862E-5</v>
      </c>
      <c r="R6" s="50">
        <v>2.5802464763792947E-5</v>
      </c>
      <c r="S6" s="50">
        <v>2.369174626650192E-5</v>
      </c>
      <c r="T6" s="50">
        <v>3.2419138583280067E-5</v>
      </c>
      <c r="U6" s="50">
        <v>2.988478394564977E-5</v>
      </c>
      <c r="V6" s="50">
        <v>3.5322717972690651E-5</v>
      </c>
      <c r="W6" s="50">
        <v>2.9791005022532713E-5</v>
      </c>
      <c r="X6" s="50">
        <v>2.2763633164480812E-5</v>
      </c>
      <c r="Y6" s="50">
        <v>1.7129634610640019E-3</v>
      </c>
      <c r="Z6" s="50">
        <v>1.1730015843129449E-3</v>
      </c>
      <c r="AA6" s="50">
        <v>4.3347961819784106E-5</v>
      </c>
      <c r="AB6" s="50">
        <v>9.4654485045730366E-5</v>
      </c>
      <c r="AC6" s="50">
        <v>3.2315434645532E-5</v>
      </c>
      <c r="AD6" s="50">
        <v>1.8392922592004417E-4</v>
      </c>
      <c r="AE6" s="50">
        <v>4.3135829026606593E-5</v>
      </c>
      <c r="AF6" s="50">
        <v>2.6676253429121157E-5</v>
      </c>
      <c r="AG6" s="50">
        <v>6.5418570126778012E-5</v>
      </c>
      <c r="AH6" s="50">
        <v>2.5091530524635162E-4</v>
      </c>
      <c r="AI6" s="50">
        <v>6.9071272227455479E-5</v>
      </c>
      <c r="AJ6" s="50">
        <v>2.1365600361134677E-3</v>
      </c>
      <c r="AK6" s="50">
        <v>2.8541563568709881E-3</v>
      </c>
      <c r="AL6" s="50">
        <v>1.7526675371373982E-3</v>
      </c>
      <c r="AM6" s="50">
        <v>6.2553909701007539E-5</v>
      </c>
      <c r="AN6" s="50">
        <v>1.9376080800615876E-2</v>
      </c>
      <c r="AO6" s="50">
        <v>2.6037390906453702E-4</v>
      </c>
      <c r="AP6" s="50">
        <v>1.9080796672700208E-4</v>
      </c>
      <c r="AQ6" s="51">
        <v>1.3201455578959678</v>
      </c>
      <c r="AR6" s="51">
        <v>1.0172020143164608</v>
      </c>
    </row>
    <row r="7" spans="2:44" ht="12.95" customHeight="1">
      <c r="B7" s="25" t="s">
        <v>79</v>
      </c>
      <c r="C7" s="26" t="s">
        <v>51</v>
      </c>
      <c r="D7" s="52">
        <v>3.8938095993776474E-4</v>
      </c>
      <c r="E7" s="52">
        <v>1.1106280490372582</v>
      </c>
      <c r="F7" s="52">
        <v>4.5567378014285699E-5</v>
      </c>
      <c r="G7" s="52">
        <v>3.9038569601799892E-5</v>
      </c>
      <c r="H7" s="52">
        <v>3.8408551681623032E-4</v>
      </c>
      <c r="I7" s="52">
        <v>5.7696212459053759E-5</v>
      </c>
      <c r="J7" s="52">
        <v>2.1522620059680586E-2</v>
      </c>
      <c r="K7" s="52">
        <v>3.959076853476806E-4</v>
      </c>
      <c r="L7" s="52">
        <v>1.0564294217195274E-5</v>
      </c>
      <c r="M7" s="52">
        <v>5.4873792744415523E-5</v>
      </c>
      <c r="N7" s="52">
        <v>2.5801932872519879E-5</v>
      </c>
      <c r="O7" s="52">
        <v>2.3983434292454233E-5</v>
      </c>
      <c r="P7" s="52">
        <v>3.4575206354782268E-5</v>
      </c>
      <c r="Q7" s="52">
        <v>2.5901875532354991E-5</v>
      </c>
      <c r="R7" s="52">
        <v>1.8417221143600976E-5</v>
      </c>
      <c r="S7" s="52">
        <v>1.8038943708783576E-5</v>
      </c>
      <c r="T7" s="52">
        <v>4.4025509036951879E-5</v>
      </c>
      <c r="U7" s="52">
        <v>5.2540063876430853E-5</v>
      </c>
      <c r="V7" s="52">
        <v>6.8906746362071614E-5</v>
      </c>
      <c r="W7" s="52">
        <v>4.1812825744328992E-5</v>
      </c>
      <c r="X7" s="52">
        <v>1.8029557554386059E-5</v>
      </c>
      <c r="Y7" s="52">
        <v>6.9558704137819699E-4</v>
      </c>
      <c r="Z7" s="52">
        <v>3.1277928912811252E-4</v>
      </c>
      <c r="AA7" s="52">
        <v>4.668762987353428E-5</v>
      </c>
      <c r="AB7" s="52">
        <v>6.4735409690375018E-5</v>
      </c>
      <c r="AC7" s="52">
        <v>4.4057821814544939E-5</v>
      </c>
      <c r="AD7" s="52">
        <v>6.9293384392322567E-5</v>
      </c>
      <c r="AE7" s="52">
        <v>5.4757039827033487E-5</v>
      </c>
      <c r="AF7" s="52">
        <v>1.1520743007217008E-5</v>
      </c>
      <c r="AG7" s="52">
        <v>2.5107350430975137E-5</v>
      </c>
      <c r="AH7" s="52">
        <v>1.3091725295032741E-4</v>
      </c>
      <c r="AI7" s="52">
        <v>3.3524333142871694E-5</v>
      </c>
      <c r="AJ7" s="52">
        <v>1.0084230782771432E-4</v>
      </c>
      <c r="AK7" s="52">
        <v>1.2952505433750451E-4</v>
      </c>
      <c r="AL7" s="52">
        <v>1.5735419453542234E-4</v>
      </c>
      <c r="AM7" s="52">
        <v>5.5556773058517294E-5</v>
      </c>
      <c r="AN7" s="52">
        <v>9.9489937855172668E-4</v>
      </c>
      <c r="AO7" s="52">
        <v>2.7700122407575533E-3</v>
      </c>
      <c r="AP7" s="52">
        <v>3.1559327224947104E-5</v>
      </c>
      <c r="AQ7" s="53">
        <v>1.1396285333944851</v>
      </c>
      <c r="AR7" s="53">
        <v>0.87810956360672465</v>
      </c>
    </row>
    <row r="8" spans="2:44" ht="12.95" customHeight="1">
      <c r="B8" s="25" t="s">
        <v>80</v>
      </c>
      <c r="C8" s="26" t="s">
        <v>52</v>
      </c>
      <c r="D8" s="52">
        <v>2.0919246260644631E-3</v>
      </c>
      <c r="E8" s="52">
        <v>1.8179078850400691E-4</v>
      </c>
      <c r="F8" s="52">
        <v>1.0046221571173566</v>
      </c>
      <c r="G8" s="52">
        <v>5.1148308076679551E-6</v>
      </c>
      <c r="H8" s="52">
        <v>6.4378635066468806E-2</v>
      </c>
      <c r="I8" s="52">
        <v>1.4059142160186616E-5</v>
      </c>
      <c r="J8" s="52">
        <v>4.7493884044704202E-5</v>
      </c>
      <c r="K8" s="52">
        <v>2.3988431365147306E-4</v>
      </c>
      <c r="L8" s="52">
        <v>1.8898236902043605E-6</v>
      </c>
      <c r="M8" s="52">
        <v>4.325155617141529E-6</v>
      </c>
      <c r="N8" s="52">
        <v>4.6412551920651335E-6</v>
      </c>
      <c r="O8" s="52">
        <v>3.4968894091818122E-6</v>
      </c>
      <c r="P8" s="52">
        <v>7.3774423368105895E-6</v>
      </c>
      <c r="Q8" s="52">
        <v>1.7949492165842674E-6</v>
      </c>
      <c r="R8" s="52">
        <v>2.0958758038615042E-6</v>
      </c>
      <c r="S8" s="52">
        <v>2.0151002050563893E-6</v>
      </c>
      <c r="T8" s="52">
        <v>2.8355298766508802E-6</v>
      </c>
      <c r="U8" s="52">
        <v>2.3122837364803356E-6</v>
      </c>
      <c r="V8" s="52">
        <v>2.6334569896047811E-6</v>
      </c>
      <c r="W8" s="52">
        <v>2.6674590621211946E-6</v>
      </c>
      <c r="X8" s="52">
        <v>1.5110682292285042E-6</v>
      </c>
      <c r="Y8" s="52">
        <v>4.0794279022467661E-4</v>
      </c>
      <c r="Z8" s="52">
        <v>6.9130334704196737E-6</v>
      </c>
      <c r="AA8" s="52">
        <v>3.4949655303769501E-6</v>
      </c>
      <c r="AB8" s="52">
        <v>6.288383449029316E-6</v>
      </c>
      <c r="AC8" s="52">
        <v>3.3509848946344677E-6</v>
      </c>
      <c r="AD8" s="52">
        <v>8.3036751140781701E-6</v>
      </c>
      <c r="AE8" s="52">
        <v>5.7234512113288907E-6</v>
      </c>
      <c r="AF8" s="52">
        <v>2.3006921067799681E-6</v>
      </c>
      <c r="AG8" s="52">
        <v>6.8869346042740539E-6</v>
      </c>
      <c r="AH8" s="52">
        <v>4.4040076084818383E-5</v>
      </c>
      <c r="AI8" s="52">
        <v>1.0424177133084088E-5</v>
      </c>
      <c r="AJ8" s="52">
        <v>1.1512784171660077E-4</v>
      </c>
      <c r="AK8" s="52">
        <v>5.0392713157855528E-4</v>
      </c>
      <c r="AL8" s="52">
        <v>3.7293624173074497E-5</v>
      </c>
      <c r="AM8" s="52">
        <v>7.0913227160157836E-6</v>
      </c>
      <c r="AN8" s="52">
        <v>3.7712404483153162E-3</v>
      </c>
      <c r="AO8" s="52">
        <v>2.3100509432819848E-5</v>
      </c>
      <c r="AP8" s="52">
        <v>5.339260578010853E-5</v>
      </c>
      <c r="AQ8" s="53">
        <v>1.076637498705959</v>
      </c>
      <c r="AR8" s="53">
        <v>0.82957354650936144</v>
      </c>
    </row>
    <row r="9" spans="2:44" ht="12.95" customHeight="1">
      <c r="B9" s="25" t="s">
        <v>81</v>
      </c>
      <c r="C9" s="26" t="s">
        <v>0</v>
      </c>
      <c r="D9" s="52">
        <v>2.7050845986554807E-4</v>
      </c>
      <c r="E9" s="52">
        <v>1.3875633077031833E-4</v>
      </c>
      <c r="F9" s="52">
        <v>6.7183012587040023E-5</v>
      </c>
      <c r="G9" s="52">
        <v>1.0005116434924564</v>
      </c>
      <c r="H9" s="52">
        <v>3.5937873701277892E-4</v>
      </c>
      <c r="I9" s="52">
        <v>4.9289566602592932E-4</v>
      </c>
      <c r="J9" s="52">
        <v>2.2971447115330557E-3</v>
      </c>
      <c r="K9" s="52">
        <v>2.3782206083277778E-3</v>
      </c>
      <c r="L9" s="52">
        <v>5.4414152797872296E-3</v>
      </c>
      <c r="M9" s="52">
        <v>5.8534860670345036E-4</v>
      </c>
      <c r="N9" s="52">
        <v>5.8673229000173847E-3</v>
      </c>
      <c r="O9" s="52">
        <v>2.3495344135611783E-3</v>
      </c>
      <c r="P9" s="52">
        <v>5.3464605624916749E-4</v>
      </c>
      <c r="Q9" s="52">
        <v>4.4120827474843853E-4</v>
      </c>
      <c r="R9" s="52">
        <v>2.6553976428476641E-4</v>
      </c>
      <c r="S9" s="52">
        <v>2.3350936386555869E-4</v>
      </c>
      <c r="T9" s="52">
        <v>2.6261458056279011E-4</v>
      </c>
      <c r="U9" s="52">
        <v>6.1156074356798098E-4</v>
      </c>
      <c r="V9" s="52">
        <v>2.0558433931622619E-4</v>
      </c>
      <c r="W9" s="52">
        <v>1.6254460326508367E-4</v>
      </c>
      <c r="X9" s="52">
        <v>3.2793269685006855E-4</v>
      </c>
      <c r="Y9" s="52">
        <v>4.7737228855497586E-4</v>
      </c>
      <c r="Z9" s="52">
        <v>9.1689794369410351E-4</v>
      </c>
      <c r="AA9" s="52">
        <v>2.2702288593877185E-2</v>
      </c>
      <c r="AB9" s="52">
        <v>1.1844039119916839E-3</v>
      </c>
      <c r="AC9" s="52">
        <v>1.3348289195897246E-3</v>
      </c>
      <c r="AD9" s="52">
        <v>5.0086530959058643E-4</v>
      </c>
      <c r="AE9" s="52">
        <v>1.3666433511130924E-4</v>
      </c>
      <c r="AF9" s="52">
        <v>8.1581621128234448E-5</v>
      </c>
      <c r="AG9" s="52">
        <v>1.9541921854252165E-4</v>
      </c>
      <c r="AH9" s="52">
        <v>2.1727712867433693E-4</v>
      </c>
      <c r="AI9" s="52">
        <v>2.667033089914215E-4</v>
      </c>
      <c r="AJ9" s="52">
        <v>4.4198538126644636E-4</v>
      </c>
      <c r="AK9" s="52">
        <v>2.5305463690518767E-4</v>
      </c>
      <c r="AL9" s="52">
        <v>1.46798075986448E-4</v>
      </c>
      <c r="AM9" s="52">
        <v>1.339115555120606E-4</v>
      </c>
      <c r="AN9" s="52">
        <v>6.7051153895562605E-4</v>
      </c>
      <c r="AO9" s="52">
        <v>4.2254861292868184E-4</v>
      </c>
      <c r="AP9" s="52">
        <v>2.3720599379359808E-4</v>
      </c>
      <c r="AQ9" s="53">
        <v>1.0541248110164527</v>
      </c>
      <c r="AR9" s="53">
        <v>0.81222701140308051</v>
      </c>
    </row>
    <row r="10" spans="2:44" ht="12.95" customHeight="1">
      <c r="B10" s="25" t="s">
        <v>82</v>
      </c>
      <c r="C10" s="26" t="s">
        <v>34</v>
      </c>
      <c r="D10" s="52">
        <v>3.3803815591274468E-2</v>
      </c>
      <c r="E10" s="52">
        <v>2.9227865308849932E-3</v>
      </c>
      <c r="F10" s="52">
        <v>9.2312099839003039E-3</v>
      </c>
      <c r="G10" s="52">
        <v>4.1395916436877339E-5</v>
      </c>
      <c r="H10" s="52">
        <v>1.0408095428979725</v>
      </c>
      <c r="I10" s="52">
        <v>1.609369381801033E-4</v>
      </c>
      <c r="J10" s="52">
        <v>7.2509006909098376E-4</v>
      </c>
      <c r="K10" s="52">
        <v>3.842498257448887E-3</v>
      </c>
      <c r="L10" s="52">
        <v>1.657850846278882E-5</v>
      </c>
      <c r="M10" s="52">
        <v>5.5830632156712067E-5</v>
      </c>
      <c r="N10" s="52">
        <v>5.6301878938413982E-5</v>
      </c>
      <c r="O10" s="52">
        <v>2.6012246370352729E-5</v>
      </c>
      <c r="P10" s="52">
        <v>1.989436616359114E-5</v>
      </c>
      <c r="Q10" s="52">
        <v>1.5226485606936499E-5</v>
      </c>
      <c r="R10" s="52">
        <v>1.9106263045201018E-5</v>
      </c>
      <c r="S10" s="52">
        <v>1.6594785731549246E-5</v>
      </c>
      <c r="T10" s="52">
        <v>1.8185836239515608E-5</v>
      </c>
      <c r="U10" s="52">
        <v>1.7010957480527947E-5</v>
      </c>
      <c r="V10" s="52">
        <v>1.9220174188774209E-5</v>
      </c>
      <c r="W10" s="52">
        <v>1.8830115479389937E-5</v>
      </c>
      <c r="X10" s="52">
        <v>1.2872188744256803E-5</v>
      </c>
      <c r="Y10" s="52">
        <v>4.5241907813864802E-4</v>
      </c>
      <c r="Z10" s="52">
        <v>8.3617772068936353E-5</v>
      </c>
      <c r="AA10" s="52">
        <v>2.1479653140090808E-5</v>
      </c>
      <c r="AB10" s="52">
        <v>5.0130130395696515E-5</v>
      </c>
      <c r="AC10" s="52">
        <v>3.0021529772264512E-5</v>
      </c>
      <c r="AD10" s="52">
        <v>8.0455873935789406E-5</v>
      </c>
      <c r="AE10" s="52">
        <v>3.4671397148775028E-5</v>
      </c>
      <c r="AF10" s="52">
        <v>1.7636266599749138E-5</v>
      </c>
      <c r="AG10" s="52">
        <v>5.7155279055225221E-5</v>
      </c>
      <c r="AH10" s="52">
        <v>3.281459664486235E-4</v>
      </c>
      <c r="AI10" s="52">
        <v>8.8570193966453888E-5</v>
      </c>
      <c r="AJ10" s="52">
        <v>1.3120198879111723E-3</v>
      </c>
      <c r="AK10" s="52">
        <v>2.5781506289884498E-3</v>
      </c>
      <c r="AL10" s="52">
        <v>4.2957326658272886E-4</v>
      </c>
      <c r="AM10" s="52">
        <v>5.1871059651156883E-5</v>
      </c>
      <c r="AN10" s="52">
        <v>2.8866468988509596E-2</v>
      </c>
      <c r="AO10" s="52">
        <v>1.2692139559809703E-4</v>
      </c>
      <c r="AP10" s="52">
        <v>7.5240280618795623E-4</v>
      </c>
      <c r="AQ10" s="53">
        <v>1.1272106517978966</v>
      </c>
      <c r="AR10" s="53">
        <v>0.86854130494157789</v>
      </c>
    </row>
    <row r="11" spans="2:44" ht="12.95" customHeight="1">
      <c r="B11" s="25" t="s">
        <v>83</v>
      </c>
      <c r="C11" s="26" t="s">
        <v>1</v>
      </c>
      <c r="D11" s="52">
        <v>2.9564841207501286E-4</v>
      </c>
      <c r="E11" s="52">
        <v>8.1306827128530622E-5</v>
      </c>
      <c r="F11" s="52">
        <v>1.5288633614117229E-3</v>
      </c>
      <c r="G11" s="52">
        <v>2.9005605786755462E-4</v>
      </c>
      <c r="H11" s="52">
        <v>2.25962995320518E-4</v>
      </c>
      <c r="I11" s="52">
        <v>1.0150022591215353</v>
      </c>
      <c r="J11" s="52">
        <v>2.4740911016591976E-4</v>
      </c>
      <c r="K11" s="52">
        <v>8.2965497914772905E-5</v>
      </c>
      <c r="L11" s="52">
        <v>4.0089605165928764E-5</v>
      </c>
      <c r="M11" s="52">
        <v>2.7786351780324737E-4</v>
      </c>
      <c r="N11" s="52">
        <v>9.5139290966603078E-5</v>
      </c>
      <c r="O11" s="52">
        <v>9.9545896080633912E-5</v>
      </c>
      <c r="P11" s="52">
        <v>5.4611875768770731E-5</v>
      </c>
      <c r="Q11" s="52">
        <v>8.8730533043752529E-5</v>
      </c>
      <c r="R11" s="52">
        <v>9.5540972885372859E-5</v>
      </c>
      <c r="S11" s="52">
        <v>8.1057016403736124E-5</v>
      </c>
      <c r="T11" s="52">
        <v>7.8831530129719817E-5</v>
      </c>
      <c r="U11" s="52">
        <v>1.7737477549960813E-4</v>
      </c>
      <c r="V11" s="52">
        <v>2.4431883057957039E-4</v>
      </c>
      <c r="W11" s="52">
        <v>1.0802561467230883E-4</v>
      </c>
      <c r="X11" s="52">
        <v>5.7128533358436707E-5</v>
      </c>
      <c r="Y11" s="52">
        <v>2.3952826544882069E-4</v>
      </c>
      <c r="Z11" s="52">
        <v>1.9392995618715432E-4</v>
      </c>
      <c r="AA11" s="52">
        <v>4.5057147206078211E-5</v>
      </c>
      <c r="AB11" s="52">
        <v>1.2896126784327924E-4</v>
      </c>
      <c r="AC11" s="52">
        <v>1.4337510207321116E-4</v>
      </c>
      <c r="AD11" s="52">
        <v>2.7404227972787883E-4</v>
      </c>
      <c r="AE11" s="52">
        <v>1.1450231400918719E-4</v>
      </c>
      <c r="AF11" s="52">
        <v>1.4850440795829206E-5</v>
      </c>
      <c r="AG11" s="52">
        <v>1.0645570521825818E-4</v>
      </c>
      <c r="AH11" s="52">
        <v>8.3076963472630632E-5</v>
      </c>
      <c r="AI11" s="52">
        <v>2.3198324810909995E-4</v>
      </c>
      <c r="AJ11" s="52">
        <v>6.0450620803400134E-5</v>
      </c>
      <c r="AK11" s="52">
        <v>2.0861425719241372E-4</v>
      </c>
      <c r="AL11" s="52">
        <v>1.6821160019483816E-3</v>
      </c>
      <c r="AM11" s="52">
        <v>1.5024416974753651E-4</v>
      </c>
      <c r="AN11" s="52">
        <v>2.9359079335297033E-4</v>
      </c>
      <c r="AO11" s="52">
        <v>1.1937984538607982E-3</v>
      </c>
      <c r="AP11" s="52">
        <v>1.1727854661231862E-4</v>
      </c>
      <c r="AQ11" s="53">
        <v>1.0245345849093863</v>
      </c>
      <c r="AR11" s="53">
        <v>0.78942707285072933</v>
      </c>
    </row>
    <row r="12" spans="2:44" ht="12.95" customHeight="1">
      <c r="B12" s="25" t="s">
        <v>84</v>
      </c>
      <c r="C12" s="26" t="s">
        <v>2</v>
      </c>
      <c r="D12" s="52">
        <v>1.070053637921678E-2</v>
      </c>
      <c r="E12" s="52">
        <v>2.456208532447822E-3</v>
      </c>
      <c r="F12" s="52">
        <v>1.3855367650316077E-3</v>
      </c>
      <c r="G12" s="52">
        <v>1.6654703431255671E-3</v>
      </c>
      <c r="H12" s="52">
        <v>7.9071469564848465E-3</v>
      </c>
      <c r="I12" s="52">
        <v>2.8911588523019985E-3</v>
      </c>
      <c r="J12" s="52">
        <v>1.1152214945008327</v>
      </c>
      <c r="K12" s="52">
        <v>5.6699451253383153E-3</v>
      </c>
      <c r="L12" s="52">
        <v>5.1724188866704673E-4</v>
      </c>
      <c r="M12" s="52">
        <v>2.8017616267039486E-3</v>
      </c>
      <c r="N12" s="52">
        <v>1.299459653595402E-3</v>
      </c>
      <c r="O12" s="52">
        <v>1.1400721718642652E-3</v>
      </c>
      <c r="P12" s="52">
        <v>1.7068792534610322E-3</v>
      </c>
      <c r="Q12" s="52">
        <v>1.3151171249474714E-3</v>
      </c>
      <c r="R12" s="52">
        <v>9.2946441662062327E-4</v>
      </c>
      <c r="S12" s="52">
        <v>9.1071983015547078E-4</v>
      </c>
      <c r="T12" s="52">
        <v>2.2497310683927065E-3</v>
      </c>
      <c r="U12" s="52">
        <v>2.6851666872669631E-3</v>
      </c>
      <c r="V12" s="52">
        <v>3.5372531724271387E-3</v>
      </c>
      <c r="W12" s="52">
        <v>2.1328622800120623E-3</v>
      </c>
      <c r="X12" s="52">
        <v>9.1549384973278356E-4</v>
      </c>
      <c r="Y12" s="52">
        <v>3.1773551121301612E-2</v>
      </c>
      <c r="Z12" s="52">
        <v>1.3731692224278429E-2</v>
      </c>
      <c r="AA12" s="52">
        <v>2.340552989365851E-3</v>
      </c>
      <c r="AB12" s="52">
        <v>3.2069319697795428E-3</v>
      </c>
      <c r="AC12" s="52">
        <v>2.2449918391857773E-3</v>
      </c>
      <c r="AD12" s="52">
        <v>3.5104903081965878E-3</v>
      </c>
      <c r="AE12" s="52">
        <v>2.7674778679230004E-3</v>
      </c>
      <c r="AF12" s="52">
        <v>5.4625325455286361E-4</v>
      </c>
      <c r="AG12" s="52">
        <v>1.2436825743080803E-3</v>
      </c>
      <c r="AH12" s="52">
        <v>6.2154692863429124E-3</v>
      </c>
      <c r="AI12" s="52">
        <v>1.5359471399818022E-3</v>
      </c>
      <c r="AJ12" s="52">
        <v>2.8528057474961335E-3</v>
      </c>
      <c r="AK12" s="52">
        <v>2.8492018661180943E-3</v>
      </c>
      <c r="AL12" s="52">
        <v>7.9309613112935155E-3</v>
      </c>
      <c r="AM12" s="52">
        <v>2.7929628271602218E-3</v>
      </c>
      <c r="AN12" s="52">
        <v>3.2206911663698679E-3</v>
      </c>
      <c r="AO12" s="52">
        <v>0.14335487861183943</v>
      </c>
      <c r="AP12" s="52">
        <v>1.4557934131640439E-3</v>
      </c>
      <c r="AQ12" s="53">
        <v>1.4036130559972846</v>
      </c>
      <c r="AR12" s="53">
        <v>1.0815156096550935</v>
      </c>
    </row>
    <row r="13" spans="2:44" ht="12.95" customHeight="1">
      <c r="B13" s="25" t="s">
        <v>85</v>
      </c>
      <c r="C13" s="26" t="s">
        <v>3</v>
      </c>
      <c r="D13" s="52">
        <v>1.2053515253986446E-4</v>
      </c>
      <c r="E13" s="52">
        <v>2.837263715154637E-6</v>
      </c>
      <c r="F13" s="52">
        <v>7.8143555937768531E-6</v>
      </c>
      <c r="G13" s="52">
        <v>2.7199508615147501E-5</v>
      </c>
      <c r="H13" s="52">
        <v>3.5577427096041118E-5</v>
      </c>
      <c r="I13" s="52">
        <v>1.0322034519567196E-4</v>
      </c>
      <c r="J13" s="52">
        <v>7.9431757299641771E-5</v>
      </c>
      <c r="K13" s="52">
        <v>1.0005038843356804</v>
      </c>
      <c r="L13" s="52">
        <v>7.0020653838801457E-5</v>
      </c>
      <c r="M13" s="52">
        <v>3.46412875775691E-4</v>
      </c>
      <c r="N13" s="52">
        <v>2.0756845684082647E-5</v>
      </c>
      <c r="O13" s="52">
        <v>1.3291149681034489E-5</v>
      </c>
      <c r="P13" s="52">
        <v>3.0701609661348653E-6</v>
      </c>
      <c r="Q13" s="52">
        <v>2.1756229382819538E-5</v>
      </c>
      <c r="R13" s="52">
        <v>1.0228325372262259E-5</v>
      </c>
      <c r="S13" s="52">
        <v>9.100004657549109E-6</v>
      </c>
      <c r="T13" s="52">
        <v>2.4950768454347369E-5</v>
      </c>
      <c r="U13" s="52">
        <v>3.0309178620299501E-5</v>
      </c>
      <c r="V13" s="52">
        <v>3.5842167168451729E-5</v>
      </c>
      <c r="W13" s="52">
        <v>2.0402613339538807E-5</v>
      </c>
      <c r="X13" s="52">
        <v>1.2969205662653888E-5</v>
      </c>
      <c r="Y13" s="52">
        <v>6.2285198264310952E-5</v>
      </c>
      <c r="Z13" s="52">
        <v>1.2159318542543668E-5</v>
      </c>
      <c r="AA13" s="52">
        <v>3.4453716025833984E-6</v>
      </c>
      <c r="AB13" s="52">
        <v>2.4687473379030052E-5</v>
      </c>
      <c r="AC13" s="52">
        <v>2.8497452955769204E-5</v>
      </c>
      <c r="AD13" s="52">
        <v>1.8857300285800809E-6</v>
      </c>
      <c r="AE13" s="52">
        <v>1.984066896743412E-6</v>
      </c>
      <c r="AF13" s="52">
        <v>5.4798813108720916E-7</v>
      </c>
      <c r="AG13" s="52">
        <v>2.7551458790275529E-6</v>
      </c>
      <c r="AH13" s="52">
        <v>5.6281450903857196E-6</v>
      </c>
      <c r="AI13" s="52">
        <v>3.8282859298994663E-6</v>
      </c>
      <c r="AJ13" s="52">
        <v>8.5296082534500581E-6</v>
      </c>
      <c r="AK13" s="52">
        <v>2.240601083846128E-4</v>
      </c>
      <c r="AL13" s="52">
        <v>7.7643907502241193E-6</v>
      </c>
      <c r="AM13" s="52">
        <v>1.0616538357830656E-5</v>
      </c>
      <c r="AN13" s="52">
        <v>1.5814340109970418E-5</v>
      </c>
      <c r="AO13" s="52">
        <v>3.1669804566006447E-5</v>
      </c>
      <c r="AP13" s="52">
        <v>1.6337691948064011E-5</v>
      </c>
      <c r="AQ13" s="53">
        <v>1.0019621069834095</v>
      </c>
      <c r="AR13" s="53">
        <v>0.77203446801478071</v>
      </c>
    </row>
    <row r="14" spans="2:44" ht="12.95" customHeight="1">
      <c r="B14" s="25" t="s">
        <v>86</v>
      </c>
      <c r="C14" s="26" t="s">
        <v>4</v>
      </c>
      <c r="D14" s="52">
        <v>5.1949381147677238E-4</v>
      </c>
      <c r="E14" s="52">
        <v>4.881722489280219E-4</v>
      </c>
      <c r="F14" s="52">
        <v>1.8488524906992425E-3</v>
      </c>
      <c r="G14" s="52">
        <v>2.2107431769048708E-3</v>
      </c>
      <c r="H14" s="52">
        <v>4.6647939853556089E-4</v>
      </c>
      <c r="I14" s="52">
        <v>2.3500548392649942E-4</v>
      </c>
      <c r="J14" s="52">
        <v>4.7296890578652038E-4</v>
      </c>
      <c r="K14" s="52">
        <v>5.4471159929491461E-4</v>
      </c>
      <c r="L14" s="52">
        <v>1.0081412880795491</v>
      </c>
      <c r="M14" s="52">
        <v>1.8245429406510047E-4</v>
      </c>
      <c r="N14" s="52">
        <v>7.0519049468237012E-4</v>
      </c>
      <c r="O14" s="52">
        <v>7.1451379214225702E-4</v>
      </c>
      <c r="P14" s="52">
        <v>2.6501417438995982E-4</v>
      </c>
      <c r="Q14" s="52">
        <v>2.4027619049658066E-4</v>
      </c>
      <c r="R14" s="52">
        <v>1.5397617884804036E-4</v>
      </c>
      <c r="S14" s="52">
        <v>1.4903529762811299E-4</v>
      </c>
      <c r="T14" s="52">
        <v>1.5934459249565081E-4</v>
      </c>
      <c r="U14" s="52">
        <v>1.6524914125281453E-4</v>
      </c>
      <c r="V14" s="52">
        <v>1.4145760293819752E-4</v>
      </c>
      <c r="W14" s="52">
        <v>1.303089762500474E-4</v>
      </c>
      <c r="X14" s="52">
        <v>1.8070396125683446E-4</v>
      </c>
      <c r="Y14" s="52">
        <v>3.5753972073886711E-4</v>
      </c>
      <c r="Z14" s="52">
        <v>7.0427680066507134E-4</v>
      </c>
      <c r="AA14" s="52">
        <v>2.0708078813018449E-3</v>
      </c>
      <c r="AB14" s="52">
        <v>7.7681005556257598E-4</v>
      </c>
      <c r="AC14" s="52">
        <v>6.765043891264848E-4</v>
      </c>
      <c r="AD14" s="52">
        <v>3.4188955381870531E-4</v>
      </c>
      <c r="AE14" s="52">
        <v>1.8737653502323156E-4</v>
      </c>
      <c r="AF14" s="52">
        <v>4.8066762844932761E-5</v>
      </c>
      <c r="AG14" s="52">
        <v>3.8961922821414432E-3</v>
      </c>
      <c r="AH14" s="52">
        <v>1.9601144698637858E-4</v>
      </c>
      <c r="AI14" s="52">
        <v>4.1548672895830936E-4</v>
      </c>
      <c r="AJ14" s="52">
        <v>2.6469854232095426E-4</v>
      </c>
      <c r="AK14" s="52">
        <v>1.7362381802764373E-4</v>
      </c>
      <c r="AL14" s="52">
        <v>2.896274829451655E-4</v>
      </c>
      <c r="AM14" s="52">
        <v>1.6832786131046554E-4</v>
      </c>
      <c r="AN14" s="52">
        <v>4.1681422531487857E-4</v>
      </c>
      <c r="AO14" s="52">
        <v>2.9920183805801456E-4</v>
      </c>
      <c r="AP14" s="52">
        <v>9.2990679162636145E-4</v>
      </c>
      <c r="AQ14" s="53">
        <v>1.0303284026083193</v>
      </c>
      <c r="AR14" s="53">
        <v>0.79389134044507692</v>
      </c>
    </row>
    <row r="15" spans="2:44" ht="12.95" customHeight="1">
      <c r="B15" s="25" t="s">
        <v>87</v>
      </c>
      <c r="C15" s="26" t="s">
        <v>132</v>
      </c>
      <c r="D15" s="52">
        <v>1.0520776924299777E-3</v>
      </c>
      <c r="E15" s="52">
        <v>9.1071603645622335E-4</v>
      </c>
      <c r="F15" s="52">
        <v>2.1252697812035389E-3</v>
      </c>
      <c r="G15" s="52">
        <v>7.7593645731037237E-4</v>
      </c>
      <c r="H15" s="52">
        <v>1.8996474636848112E-3</v>
      </c>
      <c r="I15" s="52">
        <v>1.0856480833233626E-3</v>
      </c>
      <c r="J15" s="52">
        <v>1.8141470393455629E-3</v>
      </c>
      <c r="K15" s="52">
        <v>2.9804546053255466E-3</v>
      </c>
      <c r="L15" s="52">
        <v>2.2674208893474677E-4</v>
      </c>
      <c r="M15" s="52">
        <v>1.0237823637204881</v>
      </c>
      <c r="N15" s="52">
        <v>3.8597565097428141E-4</v>
      </c>
      <c r="O15" s="52">
        <v>2.9267702514346725E-4</v>
      </c>
      <c r="P15" s="52">
        <v>3.9107794456298391E-4</v>
      </c>
      <c r="Q15" s="52">
        <v>4.2109933691037468E-4</v>
      </c>
      <c r="R15" s="52">
        <v>1.5994889919633067E-3</v>
      </c>
      <c r="S15" s="52">
        <v>1.7864143182436695E-3</v>
      </c>
      <c r="T15" s="52">
        <v>4.5660503651678798E-3</v>
      </c>
      <c r="U15" s="52">
        <v>1.4415266284370999E-3</v>
      </c>
      <c r="V15" s="52">
        <v>5.5189199519478449E-3</v>
      </c>
      <c r="W15" s="52">
        <v>4.7535716333019533E-3</v>
      </c>
      <c r="X15" s="52">
        <v>3.7956506669551385E-3</v>
      </c>
      <c r="Y15" s="52">
        <v>6.8789457486074929E-3</v>
      </c>
      <c r="Z15" s="52">
        <v>1.6462948274184016E-3</v>
      </c>
      <c r="AA15" s="52">
        <v>2.5204533418401965E-4</v>
      </c>
      <c r="AB15" s="52">
        <v>5.70748353005897E-3</v>
      </c>
      <c r="AC15" s="52">
        <v>1.759518933811923E-3</v>
      </c>
      <c r="AD15" s="52">
        <v>9.070729069231802E-4</v>
      </c>
      <c r="AE15" s="52">
        <v>5.8702809946456892E-4</v>
      </c>
      <c r="AF15" s="52">
        <v>1.4891048106812808E-4</v>
      </c>
      <c r="AG15" s="52">
        <v>7.0534918531585508E-4</v>
      </c>
      <c r="AH15" s="52">
        <v>5.7729108184936795E-4</v>
      </c>
      <c r="AI15" s="52">
        <v>4.6656302345661639E-4</v>
      </c>
      <c r="AJ15" s="52">
        <v>4.4756647602109363E-4</v>
      </c>
      <c r="AK15" s="52">
        <v>4.2642218637536282E-4</v>
      </c>
      <c r="AL15" s="52">
        <v>1.2510017046250853E-3</v>
      </c>
      <c r="AM15" s="52">
        <v>2.0901915861536824E-3</v>
      </c>
      <c r="AN15" s="52">
        <v>6.4312141634531757E-4</v>
      </c>
      <c r="AO15" s="52">
        <v>5.6504312826315796E-3</v>
      </c>
      <c r="AP15" s="52">
        <v>7.2098748402389451E-4</v>
      </c>
      <c r="AQ15" s="53">
        <v>1.0924716807704458</v>
      </c>
      <c r="AR15" s="53">
        <v>0.84177414196242639</v>
      </c>
    </row>
    <row r="16" spans="2:44" ht="12.95" customHeight="1">
      <c r="B16" s="25" t="s">
        <v>88</v>
      </c>
      <c r="C16" s="26" t="s">
        <v>5</v>
      </c>
      <c r="D16" s="52">
        <v>1.152943932357124E-3</v>
      </c>
      <c r="E16" s="52">
        <v>2.3578757586931696E-4</v>
      </c>
      <c r="F16" s="52">
        <v>9.488822982996542E-5</v>
      </c>
      <c r="G16" s="52">
        <v>2.3728547956143324E-4</v>
      </c>
      <c r="H16" s="52">
        <v>6.5305363502504168E-4</v>
      </c>
      <c r="I16" s="52">
        <v>3.1294765797449281E-4</v>
      </c>
      <c r="J16" s="52">
        <v>6.1859855952979331E-4</v>
      </c>
      <c r="K16" s="52">
        <v>5.7510567326871992E-3</v>
      </c>
      <c r="L16" s="52">
        <v>3.8510183223847954E-3</v>
      </c>
      <c r="M16" s="52">
        <v>1.2639594728032148E-3</v>
      </c>
      <c r="N16" s="52">
        <v>1.0531314735211015</v>
      </c>
      <c r="O16" s="52">
        <v>5.2468465642683303E-3</v>
      </c>
      <c r="P16" s="52">
        <v>2.2991129937360047E-4</v>
      </c>
      <c r="Q16" s="52">
        <v>1.4168608507587111E-3</v>
      </c>
      <c r="R16" s="52">
        <v>2.9717045642844728E-3</v>
      </c>
      <c r="S16" s="52">
        <v>1.4092689834667217E-3</v>
      </c>
      <c r="T16" s="52">
        <v>6.8990328337843153E-3</v>
      </c>
      <c r="U16" s="52">
        <v>1.560232735917837E-2</v>
      </c>
      <c r="V16" s="52">
        <v>2.6908070684007641E-3</v>
      </c>
      <c r="W16" s="52">
        <v>7.4972743587289838E-4</v>
      </c>
      <c r="X16" s="52">
        <v>1.0323601355740572E-3</v>
      </c>
      <c r="Y16" s="52">
        <v>9.9448996191221794E-4</v>
      </c>
      <c r="Z16" s="52">
        <v>1.976914912791871E-2</v>
      </c>
      <c r="AA16" s="52">
        <v>3.7742174266916902E-4</v>
      </c>
      <c r="AB16" s="52">
        <v>3.0553665160322021E-3</v>
      </c>
      <c r="AC16" s="52">
        <v>3.7192299236562208E-4</v>
      </c>
      <c r="AD16" s="52">
        <v>2.4021259380871507E-4</v>
      </c>
      <c r="AE16" s="52">
        <v>1.4857441987560965E-4</v>
      </c>
      <c r="AF16" s="52">
        <v>2.3629436194688754E-4</v>
      </c>
      <c r="AG16" s="52">
        <v>2.5154272110265952E-4</v>
      </c>
      <c r="AH16" s="52">
        <v>2.2991177522361828E-4</v>
      </c>
      <c r="AI16" s="52">
        <v>3.3664493569267318E-4</v>
      </c>
      <c r="AJ16" s="52">
        <v>1.0509684449001352E-3</v>
      </c>
      <c r="AK16" s="52">
        <v>4.2139985318366058E-4</v>
      </c>
      <c r="AL16" s="52">
        <v>3.3856456691436335E-4</v>
      </c>
      <c r="AM16" s="52">
        <v>6.2714192403048191E-4</v>
      </c>
      <c r="AN16" s="52">
        <v>6.7650508210926512E-4</v>
      </c>
      <c r="AO16" s="52">
        <v>1.9285908305197695E-3</v>
      </c>
      <c r="AP16" s="52">
        <v>1.8051501714953649E-3</v>
      </c>
      <c r="AQ16" s="53">
        <v>1.1384117122357875</v>
      </c>
      <c r="AR16" s="53">
        <v>0.87717197537920921</v>
      </c>
    </row>
    <row r="17" spans="2:44" ht="12.95" customHeight="1">
      <c r="B17" s="25" t="s">
        <v>89</v>
      </c>
      <c r="C17" s="26" t="s">
        <v>6</v>
      </c>
      <c r="D17" s="52">
        <v>-2.2974589991751245E-6</v>
      </c>
      <c r="E17" s="52">
        <v>-1.1363248960305897E-6</v>
      </c>
      <c r="F17" s="52">
        <v>-2.8152135043385887E-6</v>
      </c>
      <c r="G17" s="52">
        <v>-2.0221301418370486E-5</v>
      </c>
      <c r="H17" s="52">
        <v>-2.8922798476323525E-6</v>
      </c>
      <c r="I17" s="52">
        <v>-2.8854659789795985E-6</v>
      </c>
      <c r="J17" s="52">
        <v>-8.0814444756961365E-6</v>
      </c>
      <c r="K17" s="52">
        <v>-5.0273061672005471E-6</v>
      </c>
      <c r="L17" s="52">
        <v>-2.0359877274977438E-6</v>
      </c>
      <c r="M17" s="52">
        <v>-2.5491503771458289E-5</v>
      </c>
      <c r="N17" s="52">
        <v>-1.1838403725415723E-4</v>
      </c>
      <c r="O17" s="52">
        <v>0.99774023132721912</v>
      </c>
      <c r="P17" s="52">
        <v>-1.70182764671448E-6</v>
      </c>
      <c r="Q17" s="52">
        <v>-2.2887498734615657E-3</v>
      </c>
      <c r="R17" s="52">
        <v>-9.8137134984460964E-4</v>
      </c>
      <c r="S17" s="52">
        <v>-9.6116738693637885E-4</v>
      </c>
      <c r="T17" s="52">
        <v>-2.0084191699150302E-4</v>
      </c>
      <c r="U17" s="52">
        <v>-8.4122954149706055E-5</v>
      </c>
      <c r="V17" s="52">
        <v>-4.3222165963233833E-4</v>
      </c>
      <c r="W17" s="52">
        <v>-5.0660770481218973E-5</v>
      </c>
      <c r="X17" s="52">
        <v>-5.0344711647179355E-4</v>
      </c>
      <c r="Y17" s="52">
        <v>-2.5707113224819761E-5</v>
      </c>
      <c r="Z17" s="52">
        <v>-2.205402148208714E-4</v>
      </c>
      <c r="AA17" s="52">
        <v>-4.4233960832567104E-6</v>
      </c>
      <c r="AB17" s="52">
        <v>-9.963342634780331E-6</v>
      </c>
      <c r="AC17" s="52">
        <v>-2.4463585575884307E-6</v>
      </c>
      <c r="AD17" s="52">
        <v>-2.3877666412015501E-6</v>
      </c>
      <c r="AE17" s="52">
        <v>-1.5548811238397884E-6</v>
      </c>
      <c r="AF17" s="52">
        <v>-2.3811287174690435E-6</v>
      </c>
      <c r="AG17" s="52">
        <v>-2.7389681104882417E-6</v>
      </c>
      <c r="AH17" s="52">
        <v>-2.3500779687534598E-6</v>
      </c>
      <c r="AI17" s="52">
        <v>-3.8990756200093145E-6</v>
      </c>
      <c r="AJ17" s="52">
        <v>-2.0976043862635353E-6</v>
      </c>
      <c r="AK17" s="52">
        <v>-1.3909146835677781E-6</v>
      </c>
      <c r="AL17" s="52">
        <v>-2.3655229396450913E-6</v>
      </c>
      <c r="AM17" s="52">
        <v>-4.1592690291733024E-6</v>
      </c>
      <c r="AN17" s="52">
        <v>-2.2925787432664994E-6</v>
      </c>
      <c r="AO17" s="52">
        <v>-3.2219532259946359E-6</v>
      </c>
      <c r="AP17" s="52">
        <v>-4.8599985760428478E-5</v>
      </c>
      <c r="AQ17" s="53">
        <v>0.99170215799529104</v>
      </c>
      <c r="AR17" s="53">
        <v>0.76412894523732899</v>
      </c>
    </row>
    <row r="18" spans="2:44" ht="12.95" customHeight="1">
      <c r="B18" s="25" t="s">
        <v>90</v>
      </c>
      <c r="C18" s="26" t="s">
        <v>7</v>
      </c>
      <c r="D18" s="52">
        <v>-1.7150870534527548E-6</v>
      </c>
      <c r="E18" s="52">
        <v>-8.4248974562372398E-7</v>
      </c>
      <c r="F18" s="52">
        <v>-2.3701408069666001E-6</v>
      </c>
      <c r="G18" s="52">
        <v>-3.7944470896507319E-6</v>
      </c>
      <c r="H18" s="52">
        <v>-1.7522064668042903E-5</v>
      </c>
      <c r="I18" s="52">
        <v>-1.9380186304288083E-6</v>
      </c>
      <c r="J18" s="52">
        <v>-5.5050276131142731E-6</v>
      </c>
      <c r="K18" s="52">
        <v>-2.9130566147460947E-4</v>
      </c>
      <c r="L18" s="52">
        <v>-1.1914374874710556E-6</v>
      </c>
      <c r="M18" s="52">
        <v>-2.8759451013014255E-5</v>
      </c>
      <c r="N18" s="52">
        <v>-1.0755800627557027E-5</v>
      </c>
      <c r="O18" s="52">
        <v>-3.0540033413325216E-5</v>
      </c>
      <c r="P18" s="52">
        <v>0.99214503534905663</v>
      </c>
      <c r="Q18" s="52">
        <v>-5.5833610749412101E-4</v>
      </c>
      <c r="R18" s="52">
        <v>-5.2693616144121943E-4</v>
      </c>
      <c r="S18" s="52">
        <v>-2.8817856904409759E-4</v>
      </c>
      <c r="T18" s="52">
        <v>-2.7871123981675484E-4</v>
      </c>
      <c r="U18" s="52">
        <v>-6.7309993934676501E-4</v>
      </c>
      <c r="V18" s="52">
        <v>-9.7066346816205185E-4</v>
      </c>
      <c r="W18" s="52">
        <v>-2.3447770323451237E-4</v>
      </c>
      <c r="X18" s="52">
        <v>-6.7056878311402325E-4</v>
      </c>
      <c r="Y18" s="52">
        <v>-7.3129545596469151E-5</v>
      </c>
      <c r="Z18" s="52">
        <v>-8.8702097240372566E-5</v>
      </c>
      <c r="AA18" s="52">
        <v>-8.0829331804967059E-6</v>
      </c>
      <c r="AB18" s="52">
        <v>-7.5989616801377364E-6</v>
      </c>
      <c r="AC18" s="52">
        <v>-2.4627907731206656E-6</v>
      </c>
      <c r="AD18" s="52">
        <v>-2.0045282465795698E-6</v>
      </c>
      <c r="AE18" s="52">
        <v>-1.719254336920168E-6</v>
      </c>
      <c r="AF18" s="52">
        <v>-1.163544820663445E-6</v>
      </c>
      <c r="AG18" s="52">
        <v>-2.1891743926728017E-6</v>
      </c>
      <c r="AH18" s="52">
        <v>-3.5394979968926868E-6</v>
      </c>
      <c r="AI18" s="52">
        <v>-4.1245977508587143E-6</v>
      </c>
      <c r="AJ18" s="52">
        <v>-2.3144529821110565E-6</v>
      </c>
      <c r="AK18" s="52">
        <v>-1.550467337961149E-5</v>
      </c>
      <c r="AL18" s="52">
        <v>-5.1798921255030896E-6</v>
      </c>
      <c r="AM18" s="52">
        <v>-8.2381929049682373E-6</v>
      </c>
      <c r="AN18" s="52">
        <v>-6.3875067929145935E-6</v>
      </c>
      <c r="AO18" s="52">
        <v>-1.5504523240734499E-5</v>
      </c>
      <c r="AP18" s="52">
        <v>-4.7607879454959602E-5</v>
      </c>
      <c r="AQ18" s="53">
        <v>0.98725236967088403</v>
      </c>
      <c r="AR18" s="53">
        <v>0.76070028267826795</v>
      </c>
    </row>
    <row r="19" spans="2:44" ht="12.95" customHeight="1">
      <c r="B19" s="25" t="s">
        <v>91</v>
      </c>
      <c r="C19" s="26" t="s">
        <v>8</v>
      </c>
      <c r="D19" s="52">
        <v>2.6949468613102738E-4</v>
      </c>
      <c r="E19" s="52">
        <v>1.2263520103046165E-4</v>
      </c>
      <c r="F19" s="52">
        <v>1.7586586372263937E-4</v>
      </c>
      <c r="G19" s="52">
        <v>2.4451787365690207E-3</v>
      </c>
      <c r="H19" s="52">
        <v>6.5656771245762387E-4</v>
      </c>
      <c r="I19" s="52">
        <v>6.0773365670698703E-4</v>
      </c>
      <c r="J19" s="52">
        <v>4.9263901464649627E-4</v>
      </c>
      <c r="K19" s="52">
        <v>1.2845798632275386E-3</v>
      </c>
      <c r="L19" s="52">
        <v>9.2512945529476477E-5</v>
      </c>
      <c r="M19" s="52">
        <v>8.6699841898456103E-4</v>
      </c>
      <c r="N19" s="52">
        <v>9.5198721740023188E-4</v>
      </c>
      <c r="O19" s="52">
        <v>1.4290919509587542E-3</v>
      </c>
      <c r="P19" s="52">
        <v>1.1280742241593169E-4</v>
      </c>
      <c r="Q19" s="52">
        <v>1.0062947228859278</v>
      </c>
      <c r="R19" s="52">
        <v>4.2348506049011466E-3</v>
      </c>
      <c r="S19" s="52">
        <v>3.6385998318194594E-3</v>
      </c>
      <c r="T19" s="52">
        <v>4.5047257318146985E-3</v>
      </c>
      <c r="U19" s="52">
        <v>2.6914535277100401E-3</v>
      </c>
      <c r="V19" s="52">
        <v>3.2335348638672392E-3</v>
      </c>
      <c r="W19" s="52">
        <v>3.7127923423129969E-3</v>
      </c>
      <c r="X19" s="52">
        <v>1.5041039413704617E-3</v>
      </c>
      <c r="Y19" s="52">
        <v>8.7881460773708983E-4</v>
      </c>
      <c r="Z19" s="52">
        <v>8.5922332749844045E-3</v>
      </c>
      <c r="AA19" s="52">
        <v>2.614891992515456E-4</v>
      </c>
      <c r="AB19" s="52">
        <v>4.3670809767968932E-4</v>
      </c>
      <c r="AC19" s="52">
        <v>1.0255316444395795E-4</v>
      </c>
      <c r="AD19" s="52">
        <v>3.409912160218069E-4</v>
      </c>
      <c r="AE19" s="52">
        <v>7.4142727019286281E-5</v>
      </c>
      <c r="AF19" s="52">
        <v>1.2508204023000034E-4</v>
      </c>
      <c r="AG19" s="52">
        <v>1.8028945550149433E-4</v>
      </c>
      <c r="AH19" s="52">
        <v>1.4661297434313516E-4</v>
      </c>
      <c r="AI19" s="52">
        <v>4.9094502141603194E-4</v>
      </c>
      <c r="AJ19" s="52">
        <v>9.3133324372473181E-5</v>
      </c>
      <c r="AK19" s="52">
        <v>9.8140654192334397E-5</v>
      </c>
      <c r="AL19" s="52">
        <v>3.5149878340222021E-4</v>
      </c>
      <c r="AM19" s="52">
        <v>1.6705731372977417E-4</v>
      </c>
      <c r="AN19" s="52">
        <v>3.3908368768130383E-4</v>
      </c>
      <c r="AO19" s="52">
        <v>2.1157401836279467E-4</v>
      </c>
      <c r="AP19" s="52">
        <v>7.6626873701413068E-4</v>
      </c>
      <c r="AQ19" s="53">
        <v>1.052979494716888</v>
      </c>
      <c r="AR19" s="53">
        <v>0.81134451928698126</v>
      </c>
    </row>
    <row r="20" spans="2:44" ht="12.95" customHeight="1">
      <c r="B20" s="25" t="s">
        <v>92</v>
      </c>
      <c r="C20" s="26" t="s">
        <v>35</v>
      </c>
      <c r="D20" s="52">
        <v>3.7080674196088517E-6</v>
      </c>
      <c r="E20" s="52">
        <v>3.4285901865509274E-6</v>
      </c>
      <c r="F20" s="52">
        <v>2.2005463436330826E-6</v>
      </c>
      <c r="G20" s="52">
        <v>7.3543052762487464E-5</v>
      </c>
      <c r="H20" s="52">
        <v>4.5572495967625466E-6</v>
      </c>
      <c r="I20" s="52">
        <v>4.5842388769406098E-6</v>
      </c>
      <c r="J20" s="52">
        <v>8.4276011862601936E-6</v>
      </c>
      <c r="K20" s="52">
        <v>6.4432524037482291E-6</v>
      </c>
      <c r="L20" s="52">
        <v>4.290048094897028E-6</v>
      </c>
      <c r="M20" s="52">
        <v>1.1167679331043329E-5</v>
      </c>
      <c r="N20" s="52">
        <v>8.5576264345747889E-6</v>
      </c>
      <c r="O20" s="52">
        <v>4.0458814616721373E-5</v>
      </c>
      <c r="P20" s="52">
        <v>5.2821537147046912E-6</v>
      </c>
      <c r="Q20" s="52">
        <v>2.348791810420187E-5</v>
      </c>
      <c r="R20" s="52">
        <v>1.002693821168311</v>
      </c>
      <c r="S20" s="52">
        <v>8.3956270369462988E-4</v>
      </c>
      <c r="T20" s="52">
        <v>3.2079987306661925E-4</v>
      </c>
      <c r="U20" s="52">
        <v>4.6366418328845851E-5</v>
      </c>
      <c r="V20" s="52">
        <v>2.1407840310163687E-4</v>
      </c>
      <c r="W20" s="52">
        <v>2.2680318188443099E-5</v>
      </c>
      <c r="X20" s="52">
        <v>1.5722337238515663E-4</v>
      </c>
      <c r="Y20" s="52">
        <v>5.4677347801877336E-6</v>
      </c>
      <c r="Z20" s="52">
        <v>1.1805489300751913E-4</v>
      </c>
      <c r="AA20" s="52">
        <v>9.7321673508414579E-6</v>
      </c>
      <c r="AB20" s="52">
        <v>3.3452375734973293E-4</v>
      </c>
      <c r="AC20" s="52">
        <v>8.9495520226737525E-6</v>
      </c>
      <c r="AD20" s="52">
        <v>8.2782432951217515E-6</v>
      </c>
      <c r="AE20" s="52">
        <v>8.858746243463613E-6</v>
      </c>
      <c r="AF20" s="52">
        <v>3.2229418155565983E-6</v>
      </c>
      <c r="AG20" s="52">
        <v>1.303979743850016E-5</v>
      </c>
      <c r="AH20" s="52">
        <v>1.1991972136496002E-5</v>
      </c>
      <c r="AI20" s="52">
        <v>1.3490179738914276E-5</v>
      </c>
      <c r="AJ20" s="52">
        <v>9.2631932911026748E-6</v>
      </c>
      <c r="AK20" s="52">
        <v>5.7605927337677093E-6</v>
      </c>
      <c r="AL20" s="52">
        <v>7.5479709274165188E-6</v>
      </c>
      <c r="AM20" s="52">
        <v>1.077787562838169E-4</v>
      </c>
      <c r="AN20" s="52">
        <v>7.5812750809979488E-6</v>
      </c>
      <c r="AO20" s="52">
        <v>3.4470037080111496E-6</v>
      </c>
      <c r="AP20" s="52">
        <v>8.2470735905216337E-6</v>
      </c>
      <c r="AQ20" s="53">
        <v>1.0051799049469428</v>
      </c>
      <c r="AR20" s="53">
        <v>0.77451385413291918</v>
      </c>
    </row>
    <row r="21" spans="2:44" ht="12.95" customHeight="1">
      <c r="B21" s="25" t="s">
        <v>93</v>
      </c>
      <c r="C21" s="26" t="s">
        <v>36</v>
      </c>
      <c r="D21" s="52">
        <v>7.8868956210467612E-6</v>
      </c>
      <c r="E21" s="52">
        <v>1.3783133736754044E-5</v>
      </c>
      <c r="F21" s="52">
        <v>4.9607994576781101E-6</v>
      </c>
      <c r="G21" s="52">
        <v>9.4978849945911095E-5</v>
      </c>
      <c r="H21" s="52">
        <v>9.7122787493931013E-6</v>
      </c>
      <c r="I21" s="52">
        <v>1.0357318989933712E-5</v>
      </c>
      <c r="J21" s="52">
        <v>8.5256836785323753E-6</v>
      </c>
      <c r="K21" s="52">
        <v>1.2055908844995365E-5</v>
      </c>
      <c r="L21" s="52">
        <v>1.2584498081099035E-5</v>
      </c>
      <c r="M21" s="52">
        <v>1.0376003086171327E-4</v>
      </c>
      <c r="N21" s="52">
        <v>2.0815045874821252E-5</v>
      </c>
      <c r="O21" s="52">
        <v>7.3012070415816974E-5</v>
      </c>
      <c r="P21" s="52">
        <v>7.2345179884099626E-6</v>
      </c>
      <c r="Q21" s="52">
        <v>2.2579073513811661E-5</v>
      </c>
      <c r="R21" s="52">
        <v>1.8839653994714956E-4</v>
      </c>
      <c r="S21" s="52">
        <v>1.0045733029480493</v>
      </c>
      <c r="T21" s="52">
        <v>7.3401718128466588E-5</v>
      </c>
      <c r="U21" s="52">
        <v>9.9555221075426986E-5</v>
      </c>
      <c r="V21" s="52">
        <v>6.8160279820153469E-5</v>
      </c>
      <c r="W21" s="52">
        <v>4.5767599860841071E-5</v>
      </c>
      <c r="X21" s="52">
        <v>4.182151000647371E-5</v>
      </c>
      <c r="Y21" s="52">
        <v>1.1882122998403882E-5</v>
      </c>
      <c r="Z21" s="52">
        <v>2.479017534686934E-5</v>
      </c>
      <c r="AA21" s="52">
        <v>1.957628329463616E-5</v>
      </c>
      <c r="AB21" s="52">
        <v>5.4595114507345054E-5</v>
      </c>
      <c r="AC21" s="52">
        <v>1.5069642877222481E-5</v>
      </c>
      <c r="AD21" s="52">
        <v>1.9016673611346704E-5</v>
      </c>
      <c r="AE21" s="52">
        <v>2.2554157103634573E-5</v>
      </c>
      <c r="AF21" s="52">
        <v>5.6973624174494986E-6</v>
      </c>
      <c r="AG21" s="52">
        <v>3.0172541777614164E-5</v>
      </c>
      <c r="AH21" s="52">
        <v>2.8426414361086365E-5</v>
      </c>
      <c r="AI21" s="52">
        <v>1.8415699965933152E-5</v>
      </c>
      <c r="AJ21" s="52">
        <v>1.5022799751511055E-5</v>
      </c>
      <c r="AK21" s="52">
        <v>1.02863738850456E-5</v>
      </c>
      <c r="AL21" s="52">
        <v>1.7899330456745453E-5</v>
      </c>
      <c r="AM21" s="52">
        <v>3.0723584717981371E-4</v>
      </c>
      <c r="AN21" s="52">
        <v>1.1030682031349984E-5</v>
      </c>
      <c r="AO21" s="52">
        <v>6.8444924330307933E-6</v>
      </c>
      <c r="AP21" s="52">
        <v>1.6005489140756975E-5</v>
      </c>
      <c r="AQ21" s="53">
        <v>1.0061271731257875</v>
      </c>
      <c r="AR21" s="53">
        <v>0.77524374569211552</v>
      </c>
    </row>
    <row r="22" spans="2:44" ht="12.95" customHeight="1">
      <c r="B22" s="25" t="s">
        <v>94</v>
      </c>
      <c r="C22" s="26" t="s">
        <v>37</v>
      </c>
      <c r="D22" s="52">
        <v>1.4150430685687925E-6</v>
      </c>
      <c r="E22" s="52">
        <v>7.6532596207901605E-7</v>
      </c>
      <c r="F22" s="52">
        <v>4.7945056110204316E-7</v>
      </c>
      <c r="G22" s="52">
        <v>1.0305436136699639E-6</v>
      </c>
      <c r="H22" s="52">
        <v>8.7891116754806475E-7</v>
      </c>
      <c r="I22" s="52">
        <v>8.051978865870673E-7</v>
      </c>
      <c r="J22" s="52">
        <v>6.5507695842307066E-7</v>
      </c>
      <c r="K22" s="52">
        <v>7.1853733371519257E-7</v>
      </c>
      <c r="L22" s="52">
        <v>5.6795765364920874E-7</v>
      </c>
      <c r="M22" s="52">
        <v>5.4207754448268853E-7</v>
      </c>
      <c r="N22" s="52">
        <v>8.1167102034007347E-7</v>
      </c>
      <c r="O22" s="52">
        <v>5.4083639706845283E-7</v>
      </c>
      <c r="P22" s="52">
        <v>4.8290593547358035E-7</v>
      </c>
      <c r="Q22" s="52">
        <v>5.8393927653209137E-7</v>
      </c>
      <c r="R22" s="52">
        <v>1.0239162123777297E-5</v>
      </c>
      <c r="S22" s="52">
        <v>2.137270071237996E-5</v>
      </c>
      <c r="T22" s="52">
        <v>1.0004866751919823</v>
      </c>
      <c r="U22" s="52">
        <v>1.179970603422404E-6</v>
      </c>
      <c r="V22" s="52">
        <v>1.870108854428712E-6</v>
      </c>
      <c r="W22" s="52">
        <v>7.6149140193622987E-6</v>
      </c>
      <c r="X22" s="52">
        <v>9.410028856917256E-7</v>
      </c>
      <c r="Y22" s="52">
        <v>1.0696083027189039E-6</v>
      </c>
      <c r="Z22" s="52">
        <v>1.8499578087376417E-6</v>
      </c>
      <c r="AA22" s="52">
        <v>8.2463936243588492E-7</v>
      </c>
      <c r="AB22" s="52">
        <v>2.4246611786112451E-6</v>
      </c>
      <c r="AC22" s="52">
        <v>1.1275886710159612E-6</v>
      </c>
      <c r="AD22" s="52">
        <v>4.15155356397873E-6</v>
      </c>
      <c r="AE22" s="52">
        <v>1.3543856962852668E-6</v>
      </c>
      <c r="AF22" s="52">
        <v>2.976287079992648E-7</v>
      </c>
      <c r="AG22" s="52">
        <v>1.5359516976742713E-6</v>
      </c>
      <c r="AH22" s="52">
        <v>2.0449422701867355E-6</v>
      </c>
      <c r="AI22" s="52">
        <v>9.9553625575022448E-6</v>
      </c>
      <c r="AJ22" s="52">
        <v>1.0250428925007774E-6</v>
      </c>
      <c r="AK22" s="52">
        <v>3.6898820183664479E-5</v>
      </c>
      <c r="AL22" s="52">
        <v>1.3928838913583936E-6</v>
      </c>
      <c r="AM22" s="52">
        <v>1.2054167664810722E-5</v>
      </c>
      <c r="AN22" s="52">
        <v>3.4812861569429368E-6</v>
      </c>
      <c r="AO22" s="52">
        <v>9.078499391216106E-5</v>
      </c>
      <c r="AP22" s="52">
        <v>3.1350682234749567E-6</v>
      </c>
      <c r="AQ22" s="53">
        <v>1.0007155790683027</v>
      </c>
      <c r="AR22" s="53">
        <v>0.77107399005947919</v>
      </c>
    </row>
    <row r="23" spans="2:44" ht="12.95" customHeight="1">
      <c r="B23" s="25" t="s">
        <v>95</v>
      </c>
      <c r="C23" s="26" t="s">
        <v>38</v>
      </c>
      <c r="D23" s="52">
        <v>1.9062288314798625E-6</v>
      </c>
      <c r="E23" s="52">
        <v>2.0637090567488738E-6</v>
      </c>
      <c r="F23" s="52">
        <v>1.8039230935884222E-6</v>
      </c>
      <c r="G23" s="52">
        <v>4.3038226673244572E-6</v>
      </c>
      <c r="H23" s="52">
        <v>2.4089413351998583E-6</v>
      </c>
      <c r="I23" s="52">
        <v>2.6618404451039785E-6</v>
      </c>
      <c r="J23" s="52">
        <v>2.1103998984025541E-6</v>
      </c>
      <c r="K23" s="52">
        <v>2.7495707649196882E-6</v>
      </c>
      <c r="L23" s="52">
        <v>1.9979107355625261E-6</v>
      </c>
      <c r="M23" s="52">
        <v>1.955944639498642E-6</v>
      </c>
      <c r="N23" s="52">
        <v>3.3327879952807633E-6</v>
      </c>
      <c r="O23" s="52">
        <v>2.0700564698275608E-6</v>
      </c>
      <c r="P23" s="52">
        <v>1.5005922014557432E-6</v>
      </c>
      <c r="Q23" s="52">
        <v>3.4666622298623133E-6</v>
      </c>
      <c r="R23" s="52">
        <v>3.8290601499607549E-5</v>
      </c>
      <c r="S23" s="52">
        <v>1.0318588726438491E-4</v>
      </c>
      <c r="T23" s="52">
        <v>9.964623301543915E-4</v>
      </c>
      <c r="U23" s="52">
        <v>1.0020200038113032</v>
      </c>
      <c r="V23" s="52">
        <v>7.4900064513752488E-4</v>
      </c>
      <c r="W23" s="52">
        <v>2.3699832465658498E-3</v>
      </c>
      <c r="X23" s="52">
        <v>7.0237432879048347E-5</v>
      </c>
      <c r="Y23" s="52">
        <v>7.6419398193067557E-6</v>
      </c>
      <c r="Z23" s="52">
        <v>6.9466014738169898E-6</v>
      </c>
      <c r="AA23" s="52">
        <v>3.9195364277393501E-6</v>
      </c>
      <c r="AB23" s="52">
        <v>9.1013043185170715E-6</v>
      </c>
      <c r="AC23" s="52">
        <v>4.07812389138512E-6</v>
      </c>
      <c r="AD23" s="52">
        <v>4.955055762143476E-6</v>
      </c>
      <c r="AE23" s="52">
        <v>6.2937020813763128E-6</v>
      </c>
      <c r="AF23" s="52">
        <v>1.3824909715149976E-6</v>
      </c>
      <c r="AG23" s="52">
        <v>6.6252994504082777E-6</v>
      </c>
      <c r="AH23" s="52">
        <v>1.5613800916520802E-5</v>
      </c>
      <c r="AI23" s="52">
        <v>1.6569370905290182E-5</v>
      </c>
      <c r="AJ23" s="52">
        <v>8.251867440698782E-6</v>
      </c>
      <c r="AK23" s="52">
        <v>2.9648210768889604E-6</v>
      </c>
      <c r="AL23" s="52">
        <v>5.6202085296113671E-6</v>
      </c>
      <c r="AM23" s="52">
        <v>6.2359761834977973E-5</v>
      </c>
      <c r="AN23" s="52">
        <v>3.0161098784592238E-6</v>
      </c>
      <c r="AO23" s="52">
        <v>2.5354921762387876E-4</v>
      </c>
      <c r="AP23" s="52">
        <v>7.1311993713207603E-6</v>
      </c>
      <c r="AQ23" s="53">
        <v>1.0068075167569419</v>
      </c>
      <c r="AR23" s="53">
        <v>0.77576796584942953</v>
      </c>
    </row>
    <row r="24" spans="2:44" ht="12.95" customHeight="1">
      <c r="B24" s="25" t="s">
        <v>96</v>
      </c>
      <c r="C24" s="26" t="s">
        <v>39</v>
      </c>
      <c r="D24" s="52">
        <v>3.0683365569737185E-5</v>
      </c>
      <c r="E24" s="52">
        <v>1.9084036666670184E-5</v>
      </c>
      <c r="F24" s="52">
        <v>2.4842593035850652E-4</v>
      </c>
      <c r="G24" s="52">
        <v>6.2153040653119908E-5</v>
      </c>
      <c r="H24" s="52">
        <v>4.3845284044613572E-5</v>
      </c>
      <c r="I24" s="52">
        <v>2.9191927377781788E-5</v>
      </c>
      <c r="J24" s="52">
        <v>2.7771386227440772E-5</v>
      </c>
      <c r="K24" s="52">
        <v>3.2966929926180896E-5</v>
      </c>
      <c r="L24" s="52">
        <v>2.6636044199090826E-5</v>
      </c>
      <c r="M24" s="52">
        <v>2.7480034455467818E-5</v>
      </c>
      <c r="N24" s="52">
        <v>4.4562051175829563E-5</v>
      </c>
      <c r="O24" s="52">
        <v>2.9719026183983053E-5</v>
      </c>
      <c r="P24" s="52">
        <v>1.9800748306707127E-5</v>
      </c>
      <c r="Q24" s="52">
        <v>5.2184998992805126E-5</v>
      </c>
      <c r="R24" s="52">
        <v>2.2445523832629933E-3</v>
      </c>
      <c r="S24" s="52">
        <v>2.8517037528847421E-3</v>
      </c>
      <c r="T24" s="52">
        <v>2.1387736499836993E-3</v>
      </c>
      <c r="U24" s="52">
        <v>1.3328633597984902E-3</v>
      </c>
      <c r="V24" s="52">
        <v>1.0113222947843279</v>
      </c>
      <c r="W24" s="52">
        <v>1.316592857684988E-3</v>
      </c>
      <c r="X24" s="52">
        <v>5.4914960999117484E-3</v>
      </c>
      <c r="Y24" s="52">
        <v>5.4221205428955993E-5</v>
      </c>
      <c r="Z24" s="52">
        <v>7.2754028467495986E-4</v>
      </c>
      <c r="AA24" s="52">
        <v>5.4504428059407533E-5</v>
      </c>
      <c r="AB24" s="52">
        <v>1.4975980729740529E-4</v>
      </c>
      <c r="AC24" s="52">
        <v>4.2772688107036902E-5</v>
      </c>
      <c r="AD24" s="52">
        <v>7.0111716343521102E-5</v>
      </c>
      <c r="AE24" s="52">
        <v>5.8187070436171866E-5</v>
      </c>
      <c r="AF24" s="52">
        <v>2.1365355837367133E-5</v>
      </c>
      <c r="AG24" s="52">
        <v>9.3738907182366096E-5</v>
      </c>
      <c r="AH24" s="52">
        <v>9.6214490366650481E-5</v>
      </c>
      <c r="AI24" s="52">
        <v>1.981836322579364E-4</v>
      </c>
      <c r="AJ24" s="52">
        <v>1.0990961740895494E-4</v>
      </c>
      <c r="AK24" s="52">
        <v>3.5371058693746326E-5</v>
      </c>
      <c r="AL24" s="52">
        <v>4.7910730940268063E-5</v>
      </c>
      <c r="AM24" s="52">
        <v>7.2136488502013839E-4</v>
      </c>
      <c r="AN24" s="52">
        <v>4.6775904928219488E-5</v>
      </c>
      <c r="AO24" s="52">
        <v>2.3127765345647837E-5</v>
      </c>
      <c r="AP24" s="52">
        <v>1.9146113108620428E-4</v>
      </c>
      <c r="AQ24" s="53">
        <v>1.0301353023714077</v>
      </c>
      <c r="AR24" s="53">
        <v>0.79374255234457047</v>
      </c>
    </row>
    <row r="25" spans="2:44" ht="12.95" customHeight="1">
      <c r="B25" s="25" t="s">
        <v>97</v>
      </c>
      <c r="C25" s="26" t="s">
        <v>133</v>
      </c>
      <c r="D25" s="52">
        <v>2.269349443455354E-8</v>
      </c>
      <c r="E25" s="52">
        <v>4.5476040482455709E-8</v>
      </c>
      <c r="F25" s="52">
        <v>2.9368743631876511E-8</v>
      </c>
      <c r="G25" s="52">
        <v>5.2974630146596049E-8</v>
      </c>
      <c r="H25" s="52">
        <v>2.9663467972961172E-8</v>
      </c>
      <c r="I25" s="52">
        <v>2.5081873557485602E-8</v>
      </c>
      <c r="J25" s="52">
        <v>2.4388390175628789E-8</v>
      </c>
      <c r="K25" s="52">
        <v>2.4446507594490893E-8</v>
      </c>
      <c r="L25" s="52">
        <v>2.4625813032903609E-8</v>
      </c>
      <c r="M25" s="52">
        <v>1.9384117901353323E-8</v>
      </c>
      <c r="N25" s="52">
        <v>3.2022125126858547E-8</v>
      </c>
      <c r="O25" s="52">
        <v>2.2510643654332228E-8</v>
      </c>
      <c r="P25" s="52">
        <v>1.7662154993106796E-8</v>
      </c>
      <c r="Q25" s="52">
        <v>3.5679780647017117E-8</v>
      </c>
      <c r="R25" s="52">
        <v>9.2064429098444489E-8</v>
      </c>
      <c r="S25" s="52">
        <v>6.759105570721228E-8</v>
      </c>
      <c r="T25" s="52">
        <v>2.6298373067532562E-8</v>
      </c>
      <c r="U25" s="52">
        <v>2.8365341906087253E-8</v>
      </c>
      <c r="V25" s="52">
        <v>2.9829956037496E-8</v>
      </c>
      <c r="W25" s="52">
        <v>1.0000137441851709</v>
      </c>
      <c r="X25" s="52">
        <v>1.986169435939631E-7</v>
      </c>
      <c r="Y25" s="52">
        <v>3.0107812926163652E-8</v>
      </c>
      <c r="Z25" s="52">
        <v>5.4266652742648609E-7</v>
      </c>
      <c r="AA25" s="52">
        <v>4.0657256242752463E-8</v>
      </c>
      <c r="AB25" s="52">
        <v>7.7898947299192599E-8</v>
      </c>
      <c r="AC25" s="52">
        <v>3.4842039929061131E-8</v>
      </c>
      <c r="AD25" s="52">
        <v>1.1563315121579842E-7</v>
      </c>
      <c r="AE25" s="52">
        <v>7.6642622324615873E-8</v>
      </c>
      <c r="AF25" s="52">
        <v>2.9792838957181233E-8</v>
      </c>
      <c r="AG25" s="52">
        <v>8.4837012423170326E-8</v>
      </c>
      <c r="AH25" s="52">
        <v>1.0318875169014246E-7</v>
      </c>
      <c r="AI25" s="52">
        <v>3.8012318540441356E-7</v>
      </c>
      <c r="AJ25" s="52">
        <v>4.2055544387080938E-8</v>
      </c>
      <c r="AK25" s="52">
        <v>2.7532818025441433E-8</v>
      </c>
      <c r="AL25" s="52">
        <v>5.7595194976392411E-8</v>
      </c>
      <c r="AM25" s="52">
        <v>3.9310863463403537E-7</v>
      </c>
      <c r="AN25" s="52">
        <v>6.6266819263712312E-8</v>
      </c>
      <c r="AO25" s="52">
        <v>2.916798953067708E-8</v>
      </c>
      <c r="AP25" s="52">
        <v>1.1779484480437091E-7</v>
      </c>
      <c r="AQ25" s="53">
        <v>1.0000168428410452</v>
      </c>
      <c r="AR25" s="53">
        <v>0.7705355979908235</v>
      </c>
    </row>
    <row r="26" spans="2:44" ht="12.95" customHeight="1">
      <c r="B26" s="25" t="s">
        <v>98</v>
      </c>
      <c r="C26" s="26" t="s">
        <v>40</v>
      </c>
      <c r="D26" s="52">
        <v>5.4466441571277742E-5</v>
      </c>
      <c r="E26" s="52">
        <v>4.4357527775035015E-5</v>
      </c>
      <c r="F26" s="52">
        <v>1.4138869040227059E-3</v>
      </c>
      <c r="G26" s="52">
        <v>1.5743040898059425E-4</v>
      </c>
      <c r="H26" s="52">
        <v>1.433774454766067E-4</v>
      </c>
      <c r="I26" s="52">
        <v>5.3707149360125585E-5</v>
      </c>
      <c r="J26" s="52">
        <v>4.4682653668279312E-5</v>
      </c>
      <c r="K26" s="52">
        <v>5.9208383488744313E-5</v>
      </c>
      <c r="L26" s="52">
        <v>5.1826472203206415E-5</v>
      </c>
      <c r="M26" s="52">
        <v>4.4302528322199896E-5</v>
      </c>
      <c r="N26" s="52">
        <v>8.8237970646260608E-5</v>
      </c>
      <c r="O26" s="52">
        <v>4.9795210025676064E-5</v>
      </c>
      <c r="P26" s="52">
        <v>3.6439167210561072E-5</v>
      </c>
      <c r="Q26" s="52">
        <v>4.1465218783101435E-5</v>
      </c>
      <c r="R26" s="52">
        <v>4.5264746485618218E-5</v>
      </c>
      <c r="S26" s="52">
        <v>4.3060497318907793E-5</v>
      </c>
      <c r="T26" s="52">
        <v>4.1493437812570503E-5</v>
      </c>
      <c r="U26" s="52">
        <v>4.7337725487942668E-5</v>
      </c>
      <c r="V26" s="52">
        <v>4.2247370966383064E-5</v>
      </c>
      <c r="W26" s="52">
        <v>4.3881371018815967E-5</v>
      </c>
      <c r="X26" s="52">
        <v>1.0079766638668648</v>
      </c>
      <c r="Y26" s="52">
        <v>6.3488837494736741E-5</v>
      </c>
      <c r="Z26" s="52">
        <v>1.0717794713656928E-4</v>
      </c>
      <c r="AA26" s="52">
        <v>9.0760134102200554E-5</v>
      </c>
      <c r="AB26" s="52">
        <v>1.8625603079545057E-4</v>
      </c>
      <c r="AC26" s="52">
        <v>8.1752030249896134E-5</v>
      </c>
      <c r="AD26" s="52">
        <v>9.9055096435570283E-5</v>
      </c>
      <c r="AE26" s="52">
        <v>1.1162403673292977E-4</v>
      </c>
      <c r="AF26" s="52">
        <v>2.7371482998162827E-5</v>
      </c>
      <c r="AG26" s="52">
        <v>3.3396157516780046E-4</v>
      </c>
      <c r="AH26" s="52">
        <v>1.3749809780861944E-4</v>
      </c>
      <c r="AI26" s="52">
        <v>1.881670021181408E-4</v>
      </c>
      <c r="AJ26" s="52">
        <v>7.8054979409661698E-5</v>
      </c>
      <c r="AK26" s="52">
        <v>5.1728434210725714E-5</v>
      </c>
      <c r="AL26" s="52">
        <v>9.0964729297369259E-5</v>
      </c>
      <c r="AM26" s="52">
        <v>1.4254370798023061E-3</v>
      </c>
      <c r="AN26" s="52">
        <v>6.4831447798996305E-5</v>
      </c>
      <c r="AO26" s="52">
        <v>4.0444828294260472E-5</v>
      </c>
      <c r="AP26" s="52">
        <v>1.1602180975977611E-4</v>
      </c>
      <c r="AQ26" s="53">
        <v>1.0138177280771026</v>
      </c>
      <c r="AR26" s="53">
        <v>0.78116949224400112</v>
      </c>
    </row>
    <row r="27" spans="2:44" ht="12.95" customHeight="1">
      <c r="B27" s="25" t="s">
        <v>99</v>
      </c>
      <c r="C27" s="26" t="s">
        <v>9</v>
      </c>
      <c r="D27" s="52">
        <v>8.6926962176770491E-4</v>
      </c>
      <c r="E27" s="52">
        <v>1.1600893923769606E-3</v>
      </c>
      <c r="F27" s="52">
        <v>2.8125124205782867E-3</v>
      </c>
      <c r="G27" s="52">
        <v>2.2626760421530045E-3</v>
      </c>
      <c r="H27" s="52">
        <v>2.936352228833275E-3</v>
      </c>
      <c r="I27" s="52">
        <v>8.745412694253784E-3</v>
      </c>
      <c r="J27" s="52">
        <v>5.227915369380073E-3</v>
      </c>
      <c r="K27" s="52">
        <v>1.4985177704536117E-3</v>
      </c>
      <c r="L27" s="52">
        <v>6.8364523415438087E-4</v>
      </c>
      <c r="M27" s="52">
        <v>9.2074056167526497E-4</v>
      </c>
      <c r="N27" s="52">
        <v>1.069503458212357E-3</v>
      </c>
      <c r="O27" s="52">
        <v>3.4194682134226946E-3</v>
      </c>
      <c r="P27" s="52">
        <v>1.5092784950310998E-2</v>
      </c>
      <c r="Q27" s="52">
        <v>7.1922905778590437E-4</v>
      </c>
      <c r="R27" s="52">
        <v>7.0596205452667243E-4</v>
      </c>
      <c r="S27" s="52">
        <v>1.0422265051398978E-3</v>
      </c>
      <c r="T27" s="52">
        <v>2.821497222272859E-3</v>
      </c>
      <c r="U27" s="52">
        <v>1.5687133079559394E-3</v>
      </c>
      <c r="V27" s="52">
        <v>1.9190573239171213E-3</v>
      </c>
      <c r="W27" s="52">
        <v>1.6401644884988559E-3</v>
      </c>
      <c r="X27" s="52">
        <v>6.1396205791453213E-4</v>
      </c>
      <c r="Y27" s="52">
        <v>1.0199482211596644</v>
      </c>
      <c r="Z27" s="52">
        <v>1.5240638871560194E-3</v>
      </c>
      <c r="AA27" s="52">
        <v>3.5629041235790532E-3</v>
      </c>
      <c r="AB27" s="52">
        <v>2.4863795124624717E-3</v>
      </c>
      <c r="AC27" s="52">
        <v>1.8749503607807167E-3</v>
      </c>
      <c r="AD27" s="52">
        <v>2.4207522785403635E-3</v>
      </c>
      <c r="AE27" s="52">
        <v>5.0442674267426983E-3</v>
      </c>
      <c r="AF27" s="52">
        <v>4.5770719694134421E-4</v>
      </c>
      <c r="AG27" s="52">
        <v>1.2132346147110948E-3</v>
      </c>
      <c r="AH27" s="52">
        <v>5.5662574935044663E-3</v>
      </c>
      <c r="AI27" s="52">
        <v>2.887129457448919E-3</v>
      </c>
      <c r="AJ27" s="52">
        <v>4.0964317677390826E-3</v>
      </c>
      <c r="AK27" s="52">
        <v>1.6047304479058064E-3</v>
      </c>
      <c r="AL27" s="52">
        <v>1.2647543268367476E-2</v>
      </c>
      <c r="AM27" s="52">
        <v>2.8476177067725218E-3</v>
      </c>
      <c r="AN27" s="52">
        <v>2.3171279340179402E-3</v>
      </c>
      <c r="AO27" s="52">
        <v>3.9162438006879269E-2</v>
      </c>
      <c r="AP27" s="52">
        <v>1.7606169467001863E-3</v>
      </c>
      <c r="AQ27" s="53">
        <v>1.1691520735654981</v>
      </c>
      <c r="AR27" s="53">
        <v>0.90085811913689751</v>
      </c>
    </row>
    <row r="28" spans="2:44" ht="12.95" customHeight="1">
      <c r="B28" s="25" t="s">
        <v>100</v>
      </c>
      <c r="C28" s="26" t="s">
        <v>10</v>
      </c>
      <c r="D28" s="52">
        <v>3.8070785169665652E-3</v>
      </c>
      <c r="E28" s="52">
        <v>1.6872507803675307E-3</v>
      </c>
      <c r="F28" s="52">
        <v>8.7121738034268527E-4</v>
      </c>
      <c r="G28" s="52">
        <v>6.8121397185653895E-3</v>
      </c>
      <c r="H28" s="52">
        <v>2.108738332892583E-3</v>
      </c>
      <c r="I28" s="52">
        <v>3.2654185832745315E-3</v>
      </c>
      <c r="J28" s="52">
        <v>6.3960630143263504E-3</v>
      </c>
      <c r="K28" s="52">
        <v>4.7514366990093551E-3</v>
      </c>
      <c r="L28" s="52">
        <v>4.7786765154429253E-3</v>
      </c>
      <c r="M28" s="52">
        <v>4.0568788164278965E-3</v>
      </c>
      <c r="N28" s="52">
        <v>6.1263866376189014E-3</v>
      </c>
      <c r="O28" s="52">
        <v>7.5534867373837329E-3</v>
      </c>
      <c r="P28" s="52">
        <v>4.1078797674082117E-3</v>
      </c>
      <c r="Q28" s="52">
        <v>3.9488414044514418E-3</v>
      </c>
      <c r="R28" s="52">
        <v>2.3017346809018359E-3</v>
      </c>
      <c r="S28" s="52">
        <v>2.0370711834667124E-3</v>
      </c>
      <c r="T28" s="52">
        <v>1.5297892286264688E-3</v>
      </c>
      <c r="U28" s="52">
        <v>5.0619724187802471E-3</v>
      </c>
      <c r="V28" s="52">
        <v>2.2413807557822882E-3</v>
      </c>
      <c r="W28" s="52">
        <v>1.94636873322929E-3</v>
      </c>
      <c r="X28" s="52">
        <v>1.5935325845639874E-3</v>
      </c>
      <c r="Y28" s="52">
        <v>2.6898824284009174E-3</v>
      </c>
      <c r="Z28" s="52">
        <v>1.001688097066243</v>
      </c>
      <c r="AA28" s="52">
        <v>1.5184943277770591E-2</v>
      </c>
      <c r="AB28" s="52">
        <v>3.4043842885995448E-2</v>
      </c>
      <c r="AC28" s="52">
        <v>4.8288556328333447E-3</v>
      </c>
      <c r="AD28" s="52">
        <v>4.5548892549613909E-3</v>
      </c>
      <c r="AE28" s="52">
        <v>3.6451420534323793E-3</v>
      </c>
      <c r="AF28" s="52">
        <v>9.7162225502612793E-3</v>
      </c>
      <c r="AG28" s="52">
        <v>6.9190520702577807E-3</v>
      </c>
      <c r="AH28" s="52">
        <v>6.5607732893136934E-3</v>
      </c>
      <c r="AI28" s="52">
        <v>1.0181832291850778E-2</v>
      </c>
      <c r="AJ28" s="52">
        <v>5.2464019281509688E-3</v>
      </c>
      <c r="AK28" s="52">
        <v>3.3623978272653969E-3</v>
      </c>
      <c r="AL28" s="52">
        <v>3.3035533225255964E-3</v>
      </c>
      <c r="AM28" s="52">
        <v>2.0966645433989546E-3</v>
      </c>
      <c r="AN28" s="52">
        <v>3.8637888090741622E-3</v>
      </c>
      <c r="AO28" s="52">
        <v>2.0689430567513117E-3</v>
      </c>
      <c r="AP28" s="52">
        <v>4.0345435336814426E-3</v>
      </c>
      <c r="AQ28" s="53">
        <v>1.2009731683119977</v>
      </c>
      <c r="AR28" s="53">
        <v>0.92537699243862859</v>
      </c>
    </row>
    <row r="29" spans="2:44" ht="12.95" customHeight="1">
      <c r="B29" s="25" t="s">
        <v>101</v>
      </c>
      <c r="C29" s="26" t="s">
        <v>11</v>
      </c>
      <c r="D29" s="52">
        <v>1.1834396327050302E-2</v>
      </c>
      <c r="E29" s="52">
        <v>4.450841745274714E-3</v>
      </c>
      <c r="F29" s="52">
        <v>2.6288966415480512E-3</v>
      </c>
      <c r="G29" s="52">
        <v>2.3251360039457308E-2</v>
      </c>
      <c r="H29" s="52">
        <v>1.5456857725304307E-2</v>
      </c>
      <c r="I29" s="52">
        <v>2.2802330471133354E-2</v>
      </c>
      <c r="J29" s="52">
        <v>6.5457121801024545E-2</v>
      </c>
      <c r="K29" s="52">
        <v>4.2898843921668234E-2</v>
      </c>
      <c r="L29" s="52">
        <v>2.0708431153613229E-2</v>
      </c>
      <c r="M29" s="52">
        <v>2.6908354275582139E-2</v>
      </c>
      <c r="N29" s="52">
        <v>3.5687173704356527E-2</v>
      </c>
      <c r="O29" s="52">
        <v>0.10543855717444178</v>
      </c>
      <c r="P29" s="52">
        <v>2.0123685704597907E-2</v>
      </c>
      <c r="Q29" s="52">
        <v>1.9420055268344515E-2</v>
      </c>
      <c r="R29" s="52">
        <v>1.1344684501282893E-2</v>
      </c>
      <c r="S29" s="52">
        <v>1.0270238653904942E-2</v>
      </c>
      <c r="T29" s="52">
        <v>1.0569589957227401E-2</v>
      </c>
      <c r="U29" s="52">
        <v>2.4281759197984757E-2</v>
      </c>
      <c r="V29" s="52">
        <v>8.8115853360927719E-3</v>
      </c>
      <c r="W29" s="52">
        <v>7.0082923074061814E-3</v>
      </c>
      <c r="X29" s="52">
        <v>1.4430452521342407E-2</v>
      </c>
      <c r="Y29" s="52">
        <v>2.0051422366852954E-2</v>
      </c>
      <c r="Z29" s="52">
        <v>5.8316632985004101E-3</v>
      </c>
      <c r="AA29" s="52">
        <v>1.0782544910721121</v>
      </c>
      <c r="AB29" s="52">
        <v>5.4172036400508251E-2</v>
      </c>
      <c r="AC29" s="52">
        <v>6.2943732526301158E-2</v>
      </c>
      <c r="AD29" s="52">
        <v>2.3367467693409919E-2</v>
      </c>
      <c r="AE29" s="52">
        <v>6.1735580838653825E-3</v>
      </c>
      <c r="AF29" s="52">
        <v>3.4702452712862411E-3</v>
      </c>
      <c r="AG29" s="52">
        <v>8.0150156967450665E-3</v>
      </c>
      <c r="AH29" s="52">
        <v>9.7584835029802634E-3</v>
      </c>
      <c r="AI29" s="52">
        <v>1.2074002435913984E-2</v>
      </c>
      <c r="AJ29" s="52">
        <v>2.0353065535749688E-2</v>
      </c>
      <c r="AK29" s="52">
        <v>1.1607624763759171E-2</v>
      </c>
      <c r="AL29" s="52">
        <v>6.087515835029758E-3</v>
      </c>
      <c r="AM29" s="52">
        <v>5.94978631757363E-3</v>
      </c>
      <c r="AN29" s="52">
        <v>3.1237432668755127E-2</v>
      </c>
      <c r="AO29" s="52">
        <v>1.3894504451671508E-2</v>
      </c>
      <c r="AP29" s="52">
        <v>9.5818436211420489E-3</v>
      </c>
      <c r="AQ29" s="53">
        <v>1.8866073999707953</v>
      </c>
      <c r="AR29" s="53">
        <v>1.4536736771157341</v>
      </c>
    </row>
    <row r="30" spans="2:44" ht="12.95" customHeight="1">
      <c r="B30" s="25" t="s">
        <v>102</v>
      </c>
      <c r="C30" s="26" t="s">
        <v>41</v>
      </c>
      <c r="D30" s="52">
        <v>1.6737688861296876E-3</v>
      </c>
      <c r="E30" s="52">
        <v>6.2879695800009694E-4</v>
      </c>
      <c r="F30" s="52">
        <v>5.3420264496124306E-4</v>
      </c>
      <c r="G30" s="52">
        <v>3.8780185141107084E-3</v>
      </c>
      <c r="H30" s="52">
        <v>3.0465652682485438E-3</v>
      </c>
      <c r="I30" s="52">
        <v>1.9932907952239648E-3</v>
      </c>
      <c r="J30" s="52">
        <v>3.7719497729127699E-3</v>
      </c>
      <c r="K30" s="52">
        <v>2.8964342208994392E-3</v>
      </c>
      <c r="L30" s="52">
        <v>1.1319116084494854E-3</v>
      </c>
      <c r="M30" s="52">
        <v>1.4338998186081127E-3</v>
      </c>
      <c r="N30" s="52">
        <v>2.2378305021781963E-3</v>
      </c>
      <c r="O30" s="52">
        <v>1.2724097760816167E-3</v>
      </c>
      <c r="P30" s="52">
        <v>1.5394454029033164E-3</v>
      </c>
      <c r="Q30" s="52">
        <v>1.170038116274392E-3</v>
      </c>
      <c r="R30" s="52">
        <v>1.202775358352586E-3</v>
      </c>
      <c r="S30" s="52">
        <v>9.5836390794135822E-4</v>
      </c>
      <c r="T30" s="52">
        <v>8.2708758241544021E-4</v>
      </c>
      <c r="U30" s="52">
        <v>2.5328768544799585E-3</v>
      </c>
      <c r="V30" s="52">
        <v>9.9777533029223888E-4</v>
      </c>
      <c r="W30" s="52">
        <v>7.1013523039988014E-4</v>
      </c>
      <c r="X30" s="52">
        <v>1.0299897274495934E-3</v>
      </c>
      <c r="Y30" s="52">
        <v>1.4510058327209133E-3</v>
      </c>
      <c r="Z30" s="52">
        <v>1.4318588470455609E-3</v>
      </c>
      <c r="AA30" s="52">
        <v>1.3163986670779444E-3</v>
      </c>
      <c r="AB30" s="52">
        <v>1.0634176943125171</v>
      </c>
      <c r="AC30" s="52">
        <v>1.0610837058828404E-2</v>
      </c>
      <c r="AD30" s="52">
        <v>3.6285449501194571E-3</v>
      </c>
      <c r="AE30" s="52">
        <v>1.941856198124261E-3</v>
      </c>
      <c r="AF30" s="52">
        <v>5.8804615973524061E-4</v>
      </c>
      <c r="AG30" s="52">
        <v>5.1900789306538091E-3</v>
      </c>
      <c r="AH30" s="52">
        <v>4.257181292285998E-3</v>
      </c>
      <c r="AI30" s="52">
        <v>5.1140646254444339E-3</v>
      </c>
      <c r="AJ30" s="52">
        <v>1.159506794746307E-2</v>
      </c>
      <c r="AK30" s="52">
        <v>6.0322145994606809E-3</v>
      </c>
      <c r="AL30" s="52">
        <v>3.0950374560091516E-3</v>
      </c>
      <c r="AM30" s="52">
        <v>1.2663871518662662E-3</v>
      </c>
      <c r="AN30" s="52">
        <v>1.1095033469624179E-2</v>
      </c>
      <c r="AO30" s="52">
        <v>1.4272957584330456E-3</v>
      </c>
      <c r="AP30" s="52">
        <v>3.662089492962364E-3</v>
      </c>
      <c r="AQ30" s="53">
        <v>1.172588259026685</v>
      </c>
      <c r="AR30" s="53">
        <v>0.90350577776194707</v>
      </c>
    </row>
    <row r="31" spans="2:44" ht="12.95" customHeight="1">
      <c r="B31" s="25" t="s">
        <v>103</v>
      </c>
      <c r="C31" s="26" t="s">
        <v>42</v>
      </c>
      <c r="D31" s="52">
        <v>1.2562433915037142E-3</v>
      </c>
      <c r="E31" s="52">
        <v>5.3597118598698471E-4</v>
      </c>
      <c r="F31" s="52">
        <v>5.4185569515059751E-4</v>
      </c>
      <c r="G31" s="52">
        <v>3.4414521884061082E-3</v>
      </c>
      <c r="H31" s="52">
        <v>2.1141411415140031E-3</v>
      </c>
      <c r="I31" s="52">
        <v>1.0589776754470859E-3</v>
      </c>
      <c r="J31" s="52">
        <v>2.1319291751277377E-3</v>
      </c>
      <c r="K31" s="52">
        <v>3.0257282520037461E-3</v>
      </c>
      <c r="L31" s="52">
        <v>7.2790605527468409E-4</v>
      </c>
      <c r="M31" s="52">
        <v>7.0178107537662167E-4</v>
      </c>
      <c r="N31" s="52">
        <v>4.7335538100385481E-3</v>
      </c>
      <c r="O31" s="52">
        <v>2.0945913753200999E-3</v>
      </c>
      <c r="P31" s="52">
        <v>6.1636083515971172E-4</v>
      </c>
      <c r="Q31" s="52">
        <v>6.8861256181654165E-4</v>
      </c>
      <c r="R31" s="52">
        <v>8.0479028885917171E-4</v>
      </c>
      <c r="S31" s="52">
        <v>5.061831151543483E-4</v>
      </c>
      <c r="T31" s="52">
        <v>5.7720474249515954E-4</v>
      </c>
      <c r="U31" s="52">
        <v>1.2076618219749077E-3</v>
      </c>
      <c r="V31" s="52">
        <v>5.5445113481378293E-4</v>
      </c>
      <c r="W31" s="52">
        <v>6.9921029901422811E-4</v>
      </c>
      <c r="X31" s="52">
        <v>1.8348814660258661E-3</v>
      </c>
      <c r="Y31" s="52">
        <v>1.1284042600650198E-3</v>
      </c>
      <c r="Z31" s="52">
        <v>3.0038938989029192E-3</v>
      </c>
      <c r="AA31" s="52">
        <v>1.5532005955003116E-2</v>
      </c>
      <c r="AB31" s="52">
        <v>2.9312738818919322E-3</v>
      </c>
      <c r="AC31" s="52">
        <v>1.0017278975263668</v>
      </c>
      <c r="AD31" s="52">
        <v>2.2630953969398795E-3</v>
      </c>
      <c r="AE31" s="52">
        <v>3.6696011701976804E-3</v>
      </c>
      <c r="AF31" s="52">
        <v>4.0106658058277641E-4</v>
      </c>
      <c r="AG31" s="52">
        <v>3.0014040675074541E-3</v>
      </c>
      <c r="AH31" s="52">
        <v>6.98074092629736E-3</v>
      </c>
      <c r="AI31" s="52">
        <v>2.8579272492841916E-2</v>
      </c>
      <c r="AJ31" s="52">
        <v>5.6243563317543883E-3</v>
      </c>
      <c r="AK31" s="52">
        <v>3.9587770600563576E-3</v>
      </c>
      <c r="AL31" s="52">
        <v>9.4280349228912611E-4</v>
      </c>
      <c r="AM31" s="52">
        <v>9.2634345389714637E-4</v>
      </c>
      <c r="AN31" s="52">
        <v>1.9735296588636184E-2</v>
      </c>
      <c r="AO31" s="52">
        <v>8.7444800928060569E-4</v>
      </c>
      <c r="AP31" s="52">
        <v>2.0874533434306043E-2</v>
      </c>
      <c r="AQ31" s="53">
        <v>1.1520087018132805</v>
      </c>
      <c r="AR31" s="53">
        <v>0.88764876341530219</v>
      </c>
    </row>
    <row r="32" spans="2:44" ht="12.95" customHeight="1">
      <c r="B32" s="25" t="s">
        <v>104</v>
      </c>
      <c r="C32" s="26" t="s">
        <v>12</v>
      </c>
      <c r="D32" s="52">
        <v>6.8778245797857546E-2</v>
      </c>
      <c r="E32" s="52">
        <v>1.6206960508474224E-2</v>
      </c>
      <c r="F32" s="52">
        <v>3.7133950576317756E-2</v>
      </c>
      <c r="G32" s="52">
        <v>3.7039914922615366E-2</v>
      </c>
      <c r="H32" s="52">
        <v>7.8439425652268274E-2</v>
      </c>
      <c r="I32" s="52">
        <v>7.3977551936966021E-2</v>
      </c>
      <c r="J32" s="52">
        <v>7.1447690271738085E-2</v>
      </c>
      <c r="K32" s="52">
        <v>4.0541878153913621E-2</v>
      </c>
      <c r="L32" s="52">
        <v>4.9494281785713461E-2</v>
      </c>
      <c r="M32" s="52">
        <v>4.9314698502990272E-2</v>
      </c>
      <c r="N32" s="52">
        <v>3.5012179940841423E-2</v>
      </c>
      <c r="O32" s="52">
        <v>3.4489576096866356E-2</v>
      </c>
      <c r="P32" s="52">
        <v>6.0035218560512513E-2</v>
      </c>
      <c r="Q32" s="52">
        <v>3.9512388508837371E-2</v>
      </c>
      <c r="R32" s="52">
        <v>3.7138626483140445E-2</v>
      </c>
      <c r="S32" s="52">
        <v>3.6645141041102197E-2</v>
      </c>
      <c r="T32" s="52">
        <v>4.7172768594648161E-2</v>
      </c>
      <c r="U32" s="52">
        <v>3.5935945337927086E-2</v>
      </c>
      <c r="V32" s="52">
        <v>4.7131576182894555E-2</v>
      </c>
      <c r="W32" s="52">
        <v>3.4961456728091103E-2</v>
      </c>
      <c r="X32" s="52">
        <v>5.2817264251007488E-2</v>
      </c>
      <c r="Y32" s="52">
        <v>6.5937826256531426E-2</v>
      </c>
      <c r="Z32" s="52">
        <v>4.907128936208318E-2</v>
      </c>
      <c r="AA32" s="52">
        <v>2.0522983880130744E-2</v>
      </c>
      <c r="AB32" s="52">
        <v>3.0165368949469154E-2</v>
      </c>
      <c r="AC32" s="52">
        <v>1.9102774855776064E-2</v>
      </c>
      <c r="AD32" s="52">
        <v>1.0145670047883668</v>
      </c>
      <c r="AE32" s="52">
        <v>9.9401047755210623E-3</v>
      </c>
      <c r="AF32" s="52">
        <v>2.6968326195951262E-3</v>
      </c>
      <c r="AG32" s="52">
        <v>4.1345464738363522E-2</v>
      </c>
      <c r="AH32" s="52">
        <v>1.5951964485504205E-2</v>
      </c>
      <c r="AI32" s="52">
        <v>1.3094032116308727E-2</v>
      </c>
      <c r="AJ32" s="52">
        <v>1.6832791530572735E-2</v>
      </c>
      <c r="AK32" s="52">
        <v>4.4543481304658246E-2</v>
      </c>
      <c r="AL32" s="52">
        <v>3.9319335291034242E-2</v>
      </c>
      <c r="AM32" s="52">
        <v>2.4432697710871958E-2</v>
      </c>
      <c r="AN32" s="52">
        <v>7.2293707198399726E-2</v>
      </c>
      <c r="AO32" s="52">
        <v>0.19979072917901219</v>
      </c>
      <c r="AP32" s="52">
        <v>1.7397615205550693E-2</v>
      </c>
      <c r="AQ32" s="53">
        <v>2.6802327440824736</v>
      </c>
      <c r="AR32" s="53">
        <v>2.0651799567184339</v>
      </c>
    </row>
    <row r="33" spans="2:44" ht="12.95" customHeight="1">
      <c r="B33" s="25" t="s">
        <v>105</v>
      </c>
      <c r="C33" s="26" t="s">
        <v>13</v>
      </c>
      <c r="D33" s="52">
        <v>9.725836864653406E-3</v>
      </c>
      <c r="E33" s="52">
        <v>1.2051520216971983E-2</v>
      </c>
      <c r="F33" s="52">
        <v>1.1252394725742545E-2</v>
      </c>
      <c r="G33" s="52">
        <v>6.0763516806813654E-2</v>
      </c>
      <c r="H33" s="52">
        <v>9.169559679804597E-3</v>
      </c>
      <c r="I33" s="52">
        <v>2.1747253013356744E-2</v>
      </c>
      <c r="J33" s="52">
        <v>1.4014108155239697E-2</v>
      </c>
      <c r="K33" s="52">
        <v>8.7549664087097426E-3</v>
      </c>
      <c r="L33" s="52">
        <v>5.7804745066012235E-3</v>
      </c>
      <c r="M33" s="52">
        <v>6.5930487436181582E-3</v>
      </c>
      <c r="N33" s="52">
        <v>1.6069228239156224E-2</v>
      </c>
      <c r="O33" s="52">
        <v>1.1861699099764004E-2</v>
      </c>
      <c r="P33" s="52">
        <v>7.8486097688863984E-3</v>
      </c>
      <c r="Q33" s="52">
        <v>1.3113176423003156E-2</v>
      </c>
      <c r="R33" s="52">
        <v>8.0354637437590627E-3</v>
      </c>
      <c r="S33" s="52">
        <v>9.3795423855075818E-3</v>
      </c>
      <c r="T33" s="52">
        <v>9.993081836863163E-3</v>
      </c>
      <c r="U33" s="52">
        <v>9.3471096249862547E-3</v>
      </c>
      <c r="V33" s="52">
        <v>8.297111797077969E-3</v>
      </c>
      <c r="W33" s="52">
        <v>1.0849616823403414E-2</v>
      </c>
      <c r="X33" s="52">
        <v>6.9697484137148545E-3</v>
      </c>
      <c r="Y33" s="52">
        <v>1.6476418332211432E-2</v>
      </c>
      <c r="Z33" s="52">
        <v>1.7729996399668598E-2</v>
      </c>
      <c r="AA33" s="52">
        <v>2.3358617952763946E-2</v>
      </c>
      <c r="AB33" s="52">
        <v>4.0646212107042876E-2</v>
      </c>
      <c r="AC33" s="52">
        <v>3.7016217129437576E-2</v>
      </c>
      <c r="AD33" s="52">
        <v>2.1315029326272179E-2</v>
      </c>
      <c r="AE33" s="52">
        <v>1.0447103059179463</v>
      </c>
      <c r="AF33" s="52">
        <v>7.4519075835090334E-2</v>
      </c>
      <c r="AG33" s="52">
        <v>2.8252815025520298E-2</v>
      </c>
      <c r="AH33" s="52">
        <v>1.2335485743794042E-2</v>
      </c>
      <c r="AI33" s="52">
        <v>2.3016447289838558E-2</v>
      </c>
      <c r="AJ33" s="52">
        <v>1.1123429982592987E-2</v>
      </c>
      <c r="AK33" s="52">
        <v>1.318064201622453E-2</v>
      </c>
      <c r="AL33" s="52">
        <v>2.8279725522893297E-2</v>
      </c>
      <c r="AM33" s="52">
        <v>1.3115943131688085E-2</v>
      </c>
      <c r="AN33" s="52">
        <v>1.4271074426666709E-2</v>
      </c>
      <c r="AO33" s="52">
        <v>7.5584409463932889E-3</v>
      </c>
      <c r="AP33" s="52">
        <v>1.5074867140895615E-2</v>
      </c>
      <c r="AQ33" s="53">
        <v>1.7135978115045749</v>
      </c>
      <c r="AR33" s="53">
        <v>1.3203658756908783</v>
      </c>
    </row>
    <row r="34" spans="2:44" ht="12.95" customHeight="1">
      <c r="B34" s="25" t="s">
        <v>106</v>
      </c>
      <c r="C34" s="26" t="s">
        <v>14</v>
      </c>
      <c r="D34" s="52">
        <v>5.4672766917643299E-3</v>
      </c>
      <c r="E34" s="52">
        <v>3.0049780147328904E-3</v>
      </c>
      <c r="F34" s="52">
        <v>3.3442088419685613E-3</v>
      </c>
      <c r="G34" s="52">
        <v>1.6066833196002016E-2</v>
      </c>
      <c r="H34" s="52">
        <v>7.0152278589720087E-3</v>
      </c>
      <c r="I34" s="52">
        <v>8.556918022074228E-3</v>
      </c>
      <c r="J34" s="52">
        <v>6.2653310446055491E-3</v>
      </c>
      <c r="K34" s="52">
        <v>4.5323705036304169E-3</v>
      </c>
      <c r="L34" s="52">
        <v>4.7882154242035388E-3</v>
      </c>
      <c r="M34" s="52">
        <v>5.9826821984933741E-3</v>
      </c>
      <c r="N34" s="52">
        <v>9.3931878391790256E-3</v>
      </c>
      <c r="O34" s="52">
        <v>7.0108244398995852E-3</v>
      </c>
      <c r="P34" s="52">
        <v>4.0667223961472964E-3</v>
      </c>
      <c r="Q34" s="52">
        <v>7.911853669495067E-3</v>
      </c>
      <c r="R34" s="52">
        <v>5.6891264374317359E-3</v>
      </c>
      <c r="S34" s="52">
        <v>5.3302603852196919E-3</v>
      </c>
      <c r="T34" s="52">
        <v>4.9420069302411399E-3</v>
      </c>
      <c r="U34" s="52">
        <v>3.8978460767043954E-3</v>
      </c>
      <c r="V34" s="52">
        <v>6.2400238358745475E-3</v>
      </c>
      <c r="W34" s="52">
        <v>4.5736497544537078E-3</v>
      </c>
      <c r="X34" s="52">
        <v>3.2220306839627149E-3</v>
      </c>
      <c r="Y34" s="52">
        <v>7.5023293177929398E-3</v>
      </c>
      <c r="Z34" s="52">
        <v>7.8172414633203551E-3</v>
      </c>
      <c r="AA34" s="52">
        <v>9.5182954452321649E-3</v>
      </c>
      <c r="AB34" s="52">
        <v>6.3952087893509469E-3</v>
      </c>
      <c r="AC34" s="52">
        <v>6.2921928553864616E-3</v>
      </c>
      <c r="AD34" s="52">
        <v>2.9648493490397367E-2</v>
      </c>
      <c r="AE34" s="52">
        <v>1.9069110206547359E-2</v>
      </c>
      <c r="AF34" s="52">
        <v>1.0261650071815522</v>
      </c>
      <c r="AG34" s="52">
        <v>2.0870227143675119E-2</v>
      </c>
      <c r="AH34" s="52">
        <v>1.9875824896749737E-2</v>
      </c>
      <c r="AI34" s="52">
        <v>4.0473274507259183E-3</v>
      </c>
      <c r="AJ34" s="52">
        <v>6.0460929648444121E-3</v>
      </c>
      <c r="AK34" s="52">
        <v>1.7729176130698628E-2</v>
      </c>
      <c r="AL34" s="52">
        <v>2.3911073683067406E-2</v>
      </c>
      <c r="AM34" s="52">
        <v>1.2135095945940214E-2</v>
      </c>
      <c r="AN34" s="52">
        <v>1.8652753060616298E-2</v>
      </c>
      <c r="AO34" s="52">
        <v>7.4473219695466294E-3</v>
      </c>
      <c r="AP34" s="52">
        <v>3.6969367054310462E-2</v>
      </c>
      <c r="AQ34" s="53">
        <v>1.4073937132948104</v>
      </c>
      <c r="AR34" s="53">
        <v>1.0844286916220645</v>
      </c>
    </row>
    <row r="35" spans="2:44" ht="12.95" customHeight="1">
      <c r="B35" s="25" t="s">
        <v>107</v>
      </c>
      <c r="C35" s="26" t="s">
        <v>43</v>
      </c>
      <c r="D35" s="52">
        <v>8.8231749134728726E-2</v>
      </c>
      <c r="E35" s="52">
        <v>7.4094466161779365E-2</v>
      </c>
      <c r="F35" s="52">
        <v>5.5946338918273712E-2</v>
      </c>
      <c r="G35" s="52">
        <v>0.39585282086600176</v>
      </c>
      <c r="H35" s="52">
        <v>6.1133719118847747E-2</v>
      </c>
      <c r="I35" s="52">
        <v>3.6827256890589771E-2</v>
      </c>
      <c r="J35" s="52">
        <v>5.4087815055912314E-2</v>
      </c>
      <c r="K35" s="52">
        <v>3.1914891040364234E-2</v>
      </c>
      <c r="L35" s="52">
        <v>6.3848306474044908E-2</v>
      </c>
      <c r="M35" s="52">
        <v>2.4555482095561142E-2</v>
      </c>
      <c r="N35" s="52">
        <v>0.11767769478308072</v>
      </c>
      <c r="O35" s="52">
        <v>5.0649536410271485E-2</v>
      </c>
      <c r="P35" s="52">
        <v>4.7226926394490824E-2</v>
      </c>
      <c r="Q35" s="52">
        <v>3.7169641053942014E-2</v>
      </c>
      <c r="R35" s="52">
        <v>2.6829809630169781E-2</v>
      </c>
      <c r="S35" s="52">
        <v>2.5615149432359631E-2</v>
      </c>
      <c r="T35" s="52">
        <v>3.2726354929596996E-2</v>
      </c>
      <c r="U35" s="52">
        <v>2.3495301342401353E-2</v>
      </c>
      <c r="V35" s="52">
        <v>2.6140556473553785E-2</v>
      </c>
      <c r="W35" s="52">
        <v>2.8384480179320763E-2</v>
      </c>
      <c r="X35" s="52">
        <v>1.978916823043618E-2</v>
      </c>
      <c r="Y35" s="52">
        <v>7.4678817854339469E-2</v>
      </c>
      <c r="Z35" s="52">
        <v>5.9839406200634299E-2</v>
      </c>
      <c r="AA35" s="52">
        <v>4.9883393665931162E-2</v>
      </c>
      <c r="AB35" s="52">
        <v>4.4725732538727206E-2</v>
      </c>
      <c r="AC35" s="52">
        <v>7.5908024654143869E-2</v>
      </c>
      <c r="AD35" s="52">
        <v>6.8699437328891735E-2</v>
      </c>
      <c r="AE35" s="52">
        <v>4.258821148922929E-2</v>
      </c>
      <c r="AF35" s="52">
        <v>7.1071971052944598E-3</v>
      </c>
      <c r="AG35" s="52">
        <v>1.0888343725454666</v>
      </c>
      <c r="AH35" s="52">
        <v>3.8582960453263142E-2</v>
      </c>
      <c r="AI35" s="52">
        <v>4.2818518124995597E-2</v>
      </c>
      <c r="AJ35" s="52">
        <v>3.7627461914990792E-2</v>
      </c>
      <c r="AK35" s="52">
        <v>2.2971337511564549E-2</v>
      </c>
      <c r="AL35" s="52">
        <v>4.9627623770267373E-2</v>
      </c>
      <c r="AM35" s="52">
        <v>2.5408049161794337E-2</v>
      </c>
      <c r="AN35" s="52">
        <v>5.8543823137907042E-2</v>
      </c>
      <c r="AO35" s="52">
        <v>6.7466976271018525E-2</v>
      </c>
      <c r="AP35" s="52">
        <v>0.10609663992444557</v>
      </c>
      <c r="AQ35" s="53">
        <v>3.2836054482686317</v>
      </c>
      <c r="AR35" s="53">
        <v>2.5300922737056006</v>
      </c>
    </row>
    <row r="36" spans="2:44" ht="12.95" customHeight="1">
      <c r="B36" s="25" t="s">
        <v>108</v>
      </c>
      <c r="C36" s="26" t="s">
        <v>44</v>
      </c>
      <c r="D36" s="52">
        <v>7.8606761930499983E-3</v>
      </c>
      <c r="E36" s="52">
        <v>4.2132729511905097E-3</v>
      </c>
      <c r="F36" s="52">
        <v>8.4431540804513188E-3</v>
      </c>
      <c r="G36" s="52">
        <v>1.3216879826607643E-2</v>
      </c>
      <c r="H36" s="52">
        <v>9.9737570404995046E-3</v>
      </c>
      <c r="I36" s="52">
        <v>1.0076811789146487E-2</v>
      </c>
      <c r="J36" s="52">
        <v>1.0442886829342177E-2</v>
      </c>
      <c r="K36" s="52">
        <v>9.1216152005666427E-3</v>
      </c>
      <c r="L36" s="52">
        <v>7.0374478868458152E-3</v>
      </c>
      <c r="M36" s="52">
        <v>8.6551945441731091E-3</v>
      </c>
      <c r="N36" s="52">
        <v>9.2254344480960232E-3</v>
      </c>
      <c r="O36" s="52">
        <v>9.3981920781697949E-3</v>
      </c>
      <c r="P36" s="52">
        <v>6.7204406419670787E-3</v>
      </c>
      <c r="Q36" s="52">
        <v>9.0064120412722028E-3</v>
      </c>
      <c r="R36" s="52">
        <v>9.1892277304993965E-3</v>
      </c>
      <c r="S36" s="52">
        <v>1.0063210669767895E-2</v>
      </c>
      <c r="T36" s="52">
        <v>8.73828060537905E-3</v>
      </c>
      <c r="U36" s="52">
        <v>1.1161215623173336E-2</v>
      </c>
      <c r="V36" s="52">
        <v>1.1074875403765918E-2</v>
      </c>
      <c r="W36" s="52">
        <v>2.6688924612928704E-2</v>
      </c>
      <c r="X36" s="52">
        <v>5.4375782596617992E-3</v>
      </c>
      <c r="Y36" s="52">
        <v>1.109244144063541E-2</v>
      </c>
      <c r="Z36" s="52">
        <v>1.3106931406766326E-2</v>
      </c>
      <c r="AA36" s="52">
        <v>1.5753675974805918E-2</v>
      </c>
      <c r="AB36" s="52">
        <v>5.4520369708138894E-2</v>
      </c>
      <c r="AC36" s="52">
        <v>1.4684170954471241E-2</v>
      </c>
      <c r="AD36" s="52">
        <v>3.588423373614591E-2</v>
      </c>
      <c r="AE36" s="52">
        <v>5.1906659736499938E-2</v>
      </c>
      <c r="AF36" s="52">
        <v>6.4922991024306759E-3</v>
      </c>
      <c r="AG36" s="52">
        <v>1.41825143330608E-2</v>
      </c>
      <c r="AH36" s="52">
        <v>1.1643714623256887</v>
      </c>
      <c r="AI36" s="52">
        <v>2.781722231712043E-2</v>
      </c>
      <c r="AJ36" s="52">
        <v>1.9537550363691134E-2</v>
      </c>
      <c r="AK36" s="52">
        <v>1.3388939756252959E-2</v>
      </c>
      <c r="AL36" s="52">
        <v>6.3259872983219195E-2</v>
      </c>
      <c r="AM36" s="52">
        <v>3.4250322637142845E-2</v>
      </c>
      <c r="AN36" s="52">
        <v>2.1732927377285619E-2</v>
      </c>
      <c r="AO36" s="52">
        <v>9.0130764309844322E-3</v>
      </c>
      <c r="AP36" s="52">
        <v>7.0065388108479981E-2</v>
      </c>
      <c r="AQ36" s="53">
        <v>1.8468055471493752</v>
      </c>
      <c r="AR36" s="53">
        <v>1.4230054491909265</v>
      </c>
    </row>
    <row r="37" spans="2:44" ht="12.95" customHeight="1">
      <c r="B37" s="25" t="s">
        <v>109</v>
      </c>
      <c r="C37" s="26" t="s">
        <v>15</v>
      </c>
      <c r="D37" s="52">
        <v>1.4313306036014793E-3</v>
      </c>
      <c r="E37" s="52">
        <v>1.2816433841088444E-3</v>
      </c>
      <c r="F37" s="52">
        <v>2.5563410669696396E-3</v>
      </c>
      <c r="G37" s="52">
        <v>3.6584373017237897E-3</v>
      </c>
      <c r="H37" s="52">
        <v>2.7498262154467693E-3</v>
      </c>
      <c r="I37" s="52">
        <v>1.1620865241751515E-3</v>
      </c>
      <c r="J37" s="52">
        <v>1.4082220915684284E-3</v>
      </c>
      <c r="K37" s="52">
        <v>6.5174690194673109E-4</v>
      </c>
      <c r="L37" s="52">
        <v>1.5030785646675897E-3</v>
      </c>
      <c r="M37" s="52">
        <v>7.7267270303770581E-4</v>
      </c>
      <c r="N37" s="52">
        <v>3.041605958086203E-3</v>
      </c>
      <c r="O37" s="52">
        <v>3.4446030754525661E-3</v>
      </c>
      <c r="P37" s="52">
        <v>7.8883544709426514E-4</v>
      </c>
      <c r="Q37" s="52">
        <v>1.0417028110426938E-3</v>
      </c>
      <c r="R37" s="52">
        <v>2.0986392064394166E-3</v>
      </c>
      <c r="S37" s="52">
        <v>1.5792889787608014E-3</v>
      </c>
      <c r="T37" s="52">
        <v>1.0119283543277874E-3</v>
      </c>
      <c r="U37" s="52">
        <v>4.2187069752242792E-4</v>
      </c>
      <c r="V37" s="52">
        <v>6.5132063585679695E-4</v>
      </c>
      <c r="W37" s="52">
        <v>5.0163559743899514E-4</v>
      </c>
      <c r="X37" s="52">
        <v>8.3387191669578213E-4</v>
      </c>
      <c r="Y37" s="52">
        <v>9.9027439099258919E-4</v>
      </c>
      <c r="Z37" s="52">
        <v>3.4524608075875768E-3</v>
      </c>
      <c r="AA37" s="52">
        <v>1.2854503988772913E-3</v>
      </c>
      <c r="AB37" s="52">
        <v>3.3137179972882367E-3</v>
      </c>
      <c r="AC37" s="52">
        <v>5.1633750364485937E-3</v>
      </c>
      <c r="AD37" s="52">
        <v>2.1124981292124792E-3</v>
      </c>
      <c r="AE37" s="52">
        <v>1.5638071047982473E-3</v>
      </c>
      <c r="AF37" s="52">
        <v>4.2883990732733022E-4</v>
      </c>
      <c r="AG37" s="52">
        <v>2.2945477341839333E-3</v>
      </c>
      <c r="AH37" s="52">
        <v>1.2918917702310025E-3</v>
      </c>
      <c r="AI37" s="52">
        <v>1.0006386561559313</v>
      </c>
      <c r="AJ37" s="52">
        <v>2.3297975564948773E-3</v>
      </c>
      <c r="AK37" s="52">
        <v>1.3444328542174279E-3</v>
      </c>
      <c r="AL37" s="52">
        <v>1.6954416321579204E-3</v>
      </c>
      <c r="AM37" s="52">
        <v>1.3710951609716461E-3</v>
      </c>
      <c r="AN37" s="52">
        <v>1.3263470793967707E-3</v>
      </c>
      <c r="AO37" s="52">
        <v>8.3111965469410151E-4</v>
      </c>
      <c r="AP37" s="52">
        <v>0.24717684809753562</v>
      </c>
      <c r="AQ37" s="53">
        <v>1.3112012895043106</v>
      </c>
      <c r="AR37" s="53">
        <v>1.0103102531995418</v>
      </c>
    </row>
    <row r="38" spans="2:44" ht="12.95" customHeight="1">
      <c r="B38" s="25" t="s">
        <v>110</v>
      </c>
      <c r="C38" s="26" t="s">
        <v>16</v>
      </c>
      <c r="D38" s="52">
        <v>1.5251489068259424E-4</v>
      </c>
      <c r="E38" s="52">
        <v>2.5797874313598321E-4</v>
      </c>
      <c r="F38" s="52">
        <v>9.1899420147815446E-5</v>
      </c>
      <c r="G38" s="52">
        <v>3.6786751932249182E-4</v>
      </c>
      <c r="H38" s="52">
        <v>4.6630236233681131E-4</v>
      </c>
      <c r="I38" s="52">
        <v>1.71255155416803E-4</v>
      </c>
      <c r="J38" s="52">
        <v>3.5429010764651637E-4</v>
      </c>
      <c r="K38" s="52">
        <v>3.62739623288109E-4</v>
      </c>
      <c r="L38" s="52">
        <v>1.0647771284335583E-4</v>
      </c>
      <c r="M38" s="52">
        <v>2.2679446860633835E-4</v>
      </c>
      <c r="N38" s="52">
        <v>3.2451392896023324E-4</v>
      </c>
      <c r="O38" s="52">
        <v>6.4945779143530205E-4</v>
      </c>
      <c r="P38" s="52">
        <v>9.3929880331236715E-5</v>
      </c>
      <c r="Q38" s="52">
        <v>6.6805733353467406E-4</v>
      </c>
      <c r="R38" s="52">
        <v>6.5338719980837586E-4</v>
      </c>
      <c r="S38" s="52">
        <v>4.2578396616907324E-4</v>
      </c>
      <c r="T38" s="52">
        <v>3.4354809424282871E-4</v>
      </c>
      <c r="U38" s="52">
        <v>1.3842589370319282E-3</v>
      </c>
      <c r="V38" s="52">
        <v>1.5093309218387643E-3</v>
      </c>
      <c r="W38" s="52">
        <v>7.0972020317627599E-4</v>
      </c>
      <c r="X38" s="52">
        <v>4.8830514688409795E-4</v>
      </c>
      <c r="Y38" s="52">
        <v>1.6468326492937685E-4</v>
      </c>
      <c r="Z38" s="52">
        <v>3.0290750546338479E-4</v>
      </c>
      <c r="AA38" s="52">
        <v>9.2215363986330491E-4</v>
      </c>
      <c r="AB38" s="52">
        <v>4.3024799478465372E-4</v>
      </c>
      <c r="AC38" s="52">
        <v>3.2742904561437926E-4</v>
      </c>
      <c r="AD38" s="52">
        <v>4.5544752734513684E-4</v>
      </c>
      <c r="AE38" s="52">
        <v>5.0014655100926808E-4</v>
      </c>
      <c r="AF38" s="52">
        <v>6.0052575553103062E-5</v>
      </c>
      <c r="AG38" s="52">
        <v>7.4477184207919465E-4</v>
      </c>
      <c r="AH38" s="52">
        <v>4.7554408694715083E-3</v>
      </c>
      <c r="AI38" s="52">
        <v>2.7668547073698551E-4</v>
      </c>
      <c r="AJ38" s="52">
        <v>1.0001476125776947</v>
      </c>
      <c r="AK38" s="52">
        <v>1.8615308511057537E-4</v>
      </c>
      <c r="AL38" s="52">
        <v>3.3052686184417658E-4</v>
      </c>
      <c r="AM38" s="52">
        <v>5.7171842019251515E-4</v>
      </c>
      <c r="AN38" s="52">
        <v>6.1659484617822757E-4</v>
      </c>
      <c r="AO38" s="52">
        <v>1.6780201772384173E-4</v>
      </c>
      <c r="AP38" s="52">
        <v>5.6023968809810337E-4</v>
      </c>
      <c r="AQ38" s="53">
        <v>1.021329027190532</v>
      </c>
      <c r="AR38" s="53">
        <v>0.78695711811799274</v>
      </c>
    </row>
    <row r="39" spans="2:44" ht="12.95" customHeight="1">
      <c r="B39" s="25" t="s">
        <v>111</v>
      </c>
      <c r="C39" s="26" t="s">
        <v>45</v>
      </c>
      <c r="D39" s="52">
        <v>3.1080141602066457E-4</v>
      </c>
      <c r="E39" s="52">
        <v>5.375659661082386E-5</v>
      </c>
      <c r="F39" s="52">
        <v>6.2470963444343324E-5</v>
      </c>
      <c r="G39" s="52">
        <v>2.4089847763411119E-4</v>
      </c>
      <c r="H39" s="52">
        <v>1.0718657766984749E-4</v>
      </c>
      <c r="I39" s="52">
        <v>4.6942915406302211E-5</v>
      </c>
      <c r="J39" s="52">
        <v>6.0526668372196079E-5</v>
      </c>
      <c r="K39" s="52">
        <v>3.7521200585282551E-5</v>
      </c>
      <c r="L39" s="52">
        <v>5.4934900813308318E-5</v>
      </c>
      <c r="M39" s="52">
        <v>3.3457158458160135E-5</v>
      </c>
      <c r="N39" s="52">
        <v>9.9621541390194625E-5</v>
      </c>
      <c r="O39" s="52">
        <v>7.6815346604860755E-5</v>
      </c>
      <c r="P39" s="52">
        <v>4.0574920660959201E-5</v>
      </c>
      <c r="Q39" s="52">
        <v>4.0867670791959386E-5</v>
      </c>
      <c r="R39" s="52">
        <v>4.5801682093739798E-5</v>
      </c>
      <c r="S39" s="52">
        <v>4.0701283897395808E-5</v>
      </c>
      <c r="T39" s="52">
        <v>3.7463127487504925E-5</v>
      </c>
      <c r="U39" s="52">
        <v>3.0540736427597637E-5</v>
      </c>
      <c r="V39" s="52">
        <v>3.2676898845255696E-5</v>
      </c>
      <c r="W39" s="52">
        <v>4.5889855563054539E-5</v>
      </c>
      <c r="X39" s="52">
        <v>2.6670312304488613E-5</v>
      </c>
      <c r="Y39" s="52">
        <v>7.5062176287873548E-5</v>
      </c>
      <c r="Z39" s="52">
        <v>8.2564076409589638E-5</v>
      </c>
      <c r="AA39" s="52">
        <v>1.257935326279911E-4</v>
      </c>
      <c r="AB39" s="52">
        <v>3.1742840547083169E-4</v>
      </c>
      <c r="AC39" s="52">
        <v>1.1352849228784909E-4</v>
      </c>
      <c r="AD39" s="52">
        <v>1.2074682771242776E-4</v>
      </c>
      <c r="AE39" s="52">
        <v>2.5707357916590504E-4</v>
      </c>
      <c r="AF39" s="52">
        <v>3.2274653973335822E-5</v>
      </c>
      <c r="AG39" s="52">
        <v>5.3258781721404584E-4</v>
      </c>
      <c r="AH39" s="52">
        <v>1.0690082807136049E-3</v>
      </c>
      <c r="AI39" s="52">
        <v>8.3679371559299194E-5</v>
      </c>
      <c r="AJ39" s="52">
        <v>9.3757614538069768E-5</v>
      </c>
      <c r="AK39" s="52">
        <v>1.0145557248655042</v>
      </c>
      <c r="AL39" s="52">
        <v>1.1856601405793367E-4</v>
      </c>
      <c r="AM39" s="52">
        <v>9.9309426931773524E-5</v>
      </c>
      <c r="AN39" s="52">
        <v>1.4423577043221316E-4</v>
      </c>
      <c r="AO39" s="52">
        <v>5.6233030512926003E-5</v>
      </c>
      <c r="AP39" s="52">
        <v>2.6030614326350773E-3</v>
      </c>
      <c r="AQ39" s="53">
        <v>1.0220067556191168</v>
      </c>
      <c r="AR39" s="53">
        <v>0.78747932320257052</v>
      </c>
    </row>
    <row r="40" spans="2:44" ht="12.95" customHeight="1">
      <c r="B40" s="25" t="s">
        <v>112</v>
      </c>
      <c r="C40" s="26" t="s">
        <v>134</v>
      </c>
      <c r="D40" s="52">
        <v>4.1053009947191913E-4</v>
      </c>
      <c r="E40" s="52">
        <v>3.0744288092013274E-4</v>
      </c>
      <c r="F40" s="52">
        <v>5.6475612706000135E-3</v>
      </c>
      <c r="G40" s="52">
        <v>3.0980455932489511E-3</v>
      </c>
      <c r="H40" s="52">
        <v>1.6093428202022099E-3</v>
      </c>
      <c r="I40" s="52">
        <v>1.5872982080124996E-3</v>
      </c>
      <c r="J40" s="52">
        <v>1.3013810495784484E-3</v>
      </c>
      <c r="K40" s="52">
        <v>5.899703878044422E-3</v>
      </c>
      <c r="L40" s="52">
        <v>1.2328155959248073E-3</v>
      </c>
      <c r="M40" s="52">
        <v>6.6856596990437641E-4</v>
      </c>
      <c r="N40" s="52">
        <v>2.2863161491710705E-3</v>
      </c>
      <c r="O40" s="52">
        <v>1.3429072294690078E-3</v>
      </c>
      <c r="P40" s="52">
        <v>6.3206729783941117E-4</v>
      </c>
      <c r="Q40" s="52">
        <v>1.2460617077677211E-3</v>
      </c>
      <c r="R40" s="52">
        <v>2.8061877708269729E-3</v>
      </c>
      <c r="S40" s="52">
        <v>2.0608823930658412E-3</v>
      </c>
      <c r="T40" s="52">
        <v>2.0628862982132066E-3</v>
      </c>
      <c r="U40" s="52">
        <v>9.2516882829172869E-4</v>
      </c>
      <c r="V40" s="52">
        <v>8.3031387675951617E-4</v>
      </c>
      <c r="W40" s="52">
        <v>6.4898381299539833E-4</v>
      </c>
      <c r="X40" s="52">
        <v>3.5714391454258503E-4</v>
      </c>
      <c r="Y40" s="52">
        <v>1.0229445218495465E-3</v>
      </c>
      <c r="Z40" s="52">
        <v>1.583719878457626E-3</v>
      </c>
      <c r="AA40" s="52">
        <v>1.8671991620171603E-3</v>
      </c>
      <c r="AB40" s="52">
        <v>6.9150667477874146E-3</v>
      </c>
      <c r="AC40" s="52">
        <v>2.5586506094275618E-3</v>
      </c>
      <c r="AD40" s="52">
        <v>1.1136675819658709E-3</v>
      </c>
      <c r="AE40" s="52">
        <v>3.6680994372871758E-3</v>
      </c>
      <c r="AF40" s="52">
        <v>5.8073323173169183E-4</v>
      </c>
      <c r="AG40" s="52">
        <v>1.5785408745189844E-3</v>
      </c>
      <c r="AH40" s="52">
        <v>2.1314266432790126E-3</v>
      </c>
      <c r="AI40" s="52">
        <v>4.4595966142228527E-4</v>
      </c>
      <c r="AJ40" s="52">
        <v>1.2327663465591524E-3</v>
      </c>
      <c r="AK40" s="52">
        <v>1.2101651207407239E-3</v>
      </c>
      <c r="AL40" s="52">
        <v>1.0004986388669044</v>
      </c>
      <c r="AM40" s="52">
        <v>2.730546248952974E-3</v>
      </c>
      <c r="AN40" s="52">
        <v>3.0361562441953184E-3</v>
      </c>
      <c r="AO40" s="52">
        <v>4.8444115693164293E-4</v>
      </c>
      <c r="AP40" s="52">
        <v>5.330496970677002E-3</v>
      </c>
      <c r="AQ40" s="53">
        <v>1.0749508259495559</v>
      </c>
      <c r="AR40" s="53">
        <v>0.82827392699767644</v>
      </c>
    </row>
    <row r="41" spans="2:44" ht="12.95" customHeight="1">
      <c r="B41" s="25" t="s">
        <v>113</v>
      </c>
      <c r="C41" s="26" t="s">
        <v>17</v>
      </c>
      <c r="D41" s="52">
        <v>2.6831637814742352E-2</v>
      </c>
      <c r="E41" s="52">
        <v>2.3122699204207949E-2</v>
      </c>
      <c r="F41" s="52">
        <v>1.62566149244141E-2</v>
      </c>
      <c r="G41" s="52">
        <v>6.2902022107688138E-2</v>
      </c>
      <c r="H41" s="52">
        <v>3.2951147424117345E-2</v>
      </c>
      <c r="I41" s="52">
        <v>3.5592662196165158E-2</v>
      </c>
      <c r="J41" s="52">
        <v>2.6278688770678196E-2</v>
      </c>
      <c r="K41" s="52">
        <v>4.0255244864961306E-2</v>
      </c>
      <c r="L41" s="52">
        <v>3.0387416568553465E-2</v>
      </c>
      <c r="M41" s="52">
        <v>3.0190312635166142E-2</v>
      </c>
      <c r="N41" s="52">
        <v>5.0456414914334696E-2</v>
      </c>
      <c r="O41" s="52">
        <v>3.0534928706622819E-2</v>
      </c>
      <c r="P41" s="52">
        <v>2.1059088765497318E-2</v>
      </c>
      <c r="Q41" s="52">
        <v>2.6262620999050967E-2</v>
      </c>
      <c r="R41" s="52">
        <v>3.0507905803801836E-2</v>
      </c>
      <c r="S41" s="52">
        <v>2.5580415087443926E-2</v>
      </c>
      <c r="T41" s="52">
        <v>2.6903625888055626E-2</v>
      </c>
      <c r="U41" s="52">
        <v>3.2670192528625921E-2</v>
      </c>
      <c r="V41" s="52">
        <v>2.8416957537881461E-2</v>
      </c>
      <c r="W41" s="52">
        <v>2.9359686672314464E-2</v>
      </c>
      <c r="X41" s="52">
        <v>2.17930523078027E-2</v>
      </c>
      <c r="Y41" s="52">
        <v>3.7365425772757262E-2</v>
      </c>
      <c r="Z41" s="52">
        <v>7.286435915730187E-2</v>
      </c>
      <c r="AA41" s="52">
        <v>6.1904812546484743E-2</v>
      </c>
      <c r="AB41" s="52">
        <v>0.1350712931801569</v>
      </c>
      <c r="AC41" s="52">
        <v>5.1183343419199591E-2</v>
      </c>
      <c r="AD41" s="52">
        <v>6.5558407272902422E-2</v>
      </c>
      <c r="AE41" s="52">
        <v>7.878437766237642E-2</v>
      </c>
      <c r="AF41" s="52">
        <v>1.977818683478692E-2</v>
      </c>
      <c r="AG41" s="52">
        <v>0.10224902056109042</v>
      </c>
      <c r="AH41" s="52">
        <v>9.8972036201762634E-2</v>
      </c>
      <c r="AI41" s="52">
        <v>6.2265544554479316E-2</v>
      </c>
      <c r="AJ41" s="52">
        <v>5.172777029484775E-2</v>
      </c>
      <c r="AK41" s="52">
        <v>3.548547709058212E-2</v>
      </c>
      <c r="AL41" s="52">
        <v>6.2062343873923717E-2</v>
      </c>
      <c r="AM41" s="52">
        <v>1.0796233742442691</v>
      </c>
      <c r="AN41" s="52">
        <v>3.6721028636437905E-2</v>
      </c>
      <c r="AO41" s="52">
        <v>2.1269899249130156E-2</v>
      </c>
      <c r="AP41" s="52">
        <v>5.4894770018633167E-2</v>
      </c>
      <c r="AQ41" s="53">
        <v>2.7760948062932482</v>
      </c>
      <c r="AR41" s="53">
        <v>2.1390438440709327</v>
      </c>
    </row>
    <row r="42" spans="2:44" ht="12.95" customHeight="1">
      <c r="B42" s="25" t="s">
        <v>114</v>
      </c>
      <c r="C42" s="26" t="s">
        <v>18</v>
      </c>
      <c r="D42" s="52">
        <v>2.7407640158946155E-4</v>
      </c>
      <c r="E42" s="52">
        <v>2.3192318072071111E-4</v>
      </c>
      <c r="F42" s="52">
        <v>1.1116763940903559E-3</v>
      </c>
      <c r="G42" s="52">
        <v>5.6072221646694901E-4</v>
      </c>
      <c r="H42" s="52">
        <v>4.9200834300038455E-4</v>
      </c>
      <c r="I42" s="52">
        <v>3.9990220508734223E-4</v>
      </c>
      <c r="J42" s="52">
        <v>3.0579340710427673E-4</v>
      </c>
      <c r="K42" s="52">
        <v>3.0304850066759629E-4</v>
      </c>
      <c r="L42" s="52">
        <v>2.5668963273589888E-4</v>
      </c>
      <c r="M42" s="52">
        <v>2.4440759963770465E-4</v>
      </c>
      <c r="N42" s="52">
        <v>2.855718446468017E-4</v>
      </c>
      <c r="O42" s="52">
        <v>2.5546513313768455E-4</v>
      </c>
      <c r="P42" s="52">
        <v>2.3333274923251888E-4</v>
      </c>
      <c r="Q42" s="52">
        <v>2.5706518863726754E-4</v>
      </c>
      <c r="R42" s="52">
        <v>2.958559215287617E-4</v>
      </c>
      <c r="S42" s="52">
        <v>2.7553642564797856E-4</v>
      </c>
      <c r="T42" s="52">
        <v>3.0403539746472284E-4</v>
      </c>
      <c r="U42" s="52">
        <v>3.0515447974479589E-4</v>
      </c>
      <c r="V42" s="52">
        <v>3.2873395579580719E-4</v>
      </c>
      <c r="W42" s="52">
        <v>4.1920349053217374E-4</v>
      </c>
      <c r="X42" s="52">
        <v>2.2317609065803791E-4</v>
      </c>
      <c r="Y42" s="52">
        <v>3.3556932679874602E-4</v>
      </c>
      <c r="Z42" s="52">
        <v>5.3819641092054359E-4</v>
      </c>
      <c r="AA42" s="52">
        <v>3.618105977644071E-4</v>
      </c>
      <c r="AB42" s="52">
        <v>1.0652181213434001E-3</v>
      </c>
      <c r="AC42" s="52">
        <v>3.2717412662094947E-4</v>
      </c>
      <c r="AD42" s="52">
        <v>1.1656546333353003E-3</v>
      </c>
      <c r="AE42" s="52">
        <v>7.9150931062262737E-4</v>
      </c>
      <c r="AF42" s="52">
        <v>5.1988513235473881E-4</v>
      </c>
      <c r="AG42" s="52">
        <v>6.5056809199992148E-4</v>
      </c>
      <c r="AH42" s="52">
        <v>1.080746729187953E-2</v>
      </c>
      <c r="AI42" s="52">
        <v>7.5343132485170287E-4</v>
      </c>
      <c r="AJ42" s="52">
        <v>2.4665220223764402E-3</v>
      </c>
      <c r="AK42" s="52">
        <v>1.2096833262102608E-2</v>
      </c>
      <c r="AL42" s="52">
        <v>3.01757873588089E-3</v>
      </c>
      <c r="AM42" s="52">
        <v>1.4003064451343673E-3</v>
      </c>
      <c r="AN42" s="52">
        <v>1.0141031758629042</v>
      </c>
      <c r="AO42" s="52">
        <v>2.9534208603938626E-4</v>
      </c>
      <c r="AP42" s="52">
        <v>2.3777514990964452E-3</v>
      </c>
      <c r="AQ42" s="53">
        <v>1.0604373728401535</v>
      </c>
      <c r="AR42" s="53">
        <v>0.817090983079658</v>
      </c>
    </row>
    <row r="43" spans="2:44" ht="12.95" customHeight="1">
      <c r="B43" s="25" t="s">
        <v>115</v>
      </c>
      <c r="C43" s="26" t="s">
        <v>19</v>
      </c>
      <c r="D43" s="52">
        <v>1.0041566507074861E-3</v>
      </c>
      <c r="E43" s="52">
        <v>2.6748445621491944E-3</v>
      </c>
      <c r="F43" s="52">
        <v>1.6142591639230455E-3</v>
      </c>
      <c r="G43" s="52">
        <v>1.7280893591771812E-3</v>
      </c>
      <c r="H43" s="52">
        <v>1.3036965315055785E-3</v>
      </c>
      <c r="I43" s="52">
        <v>1.7688245715503544E-3</v>
      </c>
      <c r="J43" s="52">
        <v>1.2355726131078291E-3</v>
      </c>
      <c r="K43" s="52">
        <v>1.1771213041295726E-3</v>
      </c>
      <c r="L43" s="52">
        <v>6.3494628566031729E-4</v>
      </c>
      <c r="M43" s="52">
        <v>4.3480575474662302E-4</v>
      </c>
      <c r="N43" s="52">
        <v>1.1822483078458533E-3</v>
      </c>
      <c r="O43" s="52">
        <v>5.7159274832058475E-4</v>
      </c>
      <c r="P43" s="52">
        <v>4.9677599026735865E-4</v>
      </c>
      <c r="Q43" s="52">
        <v>7.1839519242126039E-4</v>
      </c>
      <c r="R43" s="52">
        <v>1.0449159102938425E-3</v>
      </c>
      <c r="S43" s="52">
        <v>1.5977872002537164E-3</v>
      </c>
      <c r="T43" s="52">
        <v>1.3769166897467254E-3</v>
      </c>
      <c r="U43" s="52">
        <v>1.1219127928932689E-3</v>
      </c>
      <c r="V43" s="52">
        <v>1.2039643423117361E-3</v>
      </c>
      <c r="W43" s="52">
        <v>1.205879813282089E-3</v>
      </c>
      <c r="X43" s="52">
        <v>9.0854182352703065E-4</v>
      </c>
      <c r="Y43" s="52">
        <v>1.5654413804492514E-3</v>
      </c>
      <c r="Z43" s="52">
        <v>1.8040468010783654E-3</v>
      </c>
      <c r="AA43" s="52">
        <v>5.0422634258899133E-4</v>
      </c>
      <c r="AB43" s="52">
        <v>2.1791467827788932E-3</v>
      </c>
      <c r="AC43" s="52">
        <v>3.715767834203053E-3</v>
      </c>
      <c r="AD43" s="52">
        <v>2.5968056328492862E-3</v>
      </c>
      <c r="AE43" s="52">
        <v>4.1082563690626192E-3</v>
      </c>
      <c r="AF43" s="52">
        <v>6.0133916293286338E-4</v>
      </c>
      <c r="AG43" s="52">
        <v>2.2193130746850373E-3</v>
      </c>
      <c r="AH43" s="52">
        <v>3.0984883517462948E-3</v>
      </c>
      <c r="AI43" s="52">
        <v>3.4841125063689296E-3</v>
      </c>
      <c r="AJ43" s="52">
        <v>3.946006837257386E-3</v>
      </c>
      <c r="AK43" s="52">
        <v>2.8786875510361451E-3</v>
      </c>
      <c r="AL43" s="52">
        <v>5.8521574984052253E-3</v>
      </c>
      <c r="AM43" s="52">
        <v>1.8910674014703079E-3</v>
      </c>
      <c r="AN43" s="52">
        <v>2.4037987773419651E-3</v>
      </c>
      <c r="AO43" s="52">
        <v>1.0007900745764151</v>
      </c>
      <c r="AP43" s="52">
        <v>1.5953335582017728E-3</v>
      </c>
      <c r="AQ43" s="53">
        <v>1.070239318046692</v>
      </c>
      <c r="AR43" s="53">
        <v>0.82464360358326494</v>
      </c>
    </row>
    <row r="44" spans="2:44" ht="12.95" customHeight="1">
      <c r="B44" s="27" t="s">
        <v>116</v>
      </c>
      <c r="C44" s="26" t="s">
        <v>20</v>
      </c>
      <c r="D44" s="52">
        <v>5.8042695875744942E-3</v>
      </c>
      <c r="E44" s="52">
        <v>5.1972644878696649E-3</v>
      </c>
      <c r="F44" s="52">
        <v>1.0366363070240634E-2</v>
      </c>
      <c r="G44" s="52">
        <v>1.483553577001261E-2</v>
      </c>
      <c r="H44" s="52">
        <v>1.1150975625947452E-2</v>
      </c>
      <c r="I44" s="52">
        <v>4.7124427112982979E-3</v>
      </c>
      <c r="J44" s="52">
        <v>5.7105609550125638E-3</v>
      </c>
      <c r="K44" s="52">
        <v>2.6429356797422125E-3</v>
      </c>
      <c r="L44" s="52">
        <v>6.0952187975883481E-3</v>
      </c>
      <c r="M44" s="52">
        <v>3.1333087269329587E-3</v>
      </c>
      <c r="N44" s="52">
        <v>1.2334188143175173E-2</v>
      </c>
      <c r="O44" s="52">
        <v>1.3968404519408709E-2</v>
      </c>
      <c r="P44" s="52">
        <v>3.1988511834019169E-3</v>
      </c>
      <c r="Q44" s="52">
        <v>4.2242679156110777E-3</v>
      </c>
      <c r="R44" s="52">
        <v>8.5103103996924737E-3</v>
      </c>
      <c r="S44" s="52">
        <v>6.4042639529596282E-3</v>
      </c>
      <c r="T44" s="52">
        <v>4.1035278342056777E-3</v>
      </c>
      <c r="U44" s="52">
        <v>1.7107516973067088E-3</v>
      </c>
      <c r="V44" s="52">
        <v>2.641207104040838E-3</v>
      </c>
      <c r="W44" s="52">
        <v>2.0342108489357757E-3</v>
      </c>
      <c r="X44" s="52">
        <v>3.3814811154260558E-3</v>
      </c>
      <c r="Y44" s="52">
        <v>4.0157176242369272E-3</v>
      </c>
      <c r="Z44" s="52">
        <v>1.4000268852878413E-2</v>
      </c>
      <c r="AA44" s="52">
        <v>5.2127025285182357E-3</v>
      </c>
      <c r="AB44" s="52">
        <v>1.3437645045150975E-2</v>
      </c>
      <c r="AC44" s="52">
        <v>2.0938293793125839E-2</v>
      </c>
      <c r="AD44" s="52">
        <v>8.5665105003301795E-3</v>
      </c>
      <c r="AE44" s="52">
        <v>6.3414825312717192E-3</v>
      </c>
      <c r="AF44" s="52">
        <v>1.7390129336823149E-3</v>
      </c>
      <c r="AG44" s="52">
        <v>9.3047501375649374E-3</v>
      </c>
      <c r="AH44" s="52">
        <v>5.2388232973724384E-3</v>
      </c>
      <c r="AI44" s="52">
        <v>2.5898506560691347E-3</v>
      </c>
      <c r="AJ44" s="52">
        <v>9.4476936833062276E-3</v>
      </c>
      <c r="AK44" s="52">
        <v>5.4518856151299618E-3</v>
      </c>
      <c r="AL44" s="52">
        <v>6.8752811392984239E-3</v>
      </c>
      <c r="AM44" s="52">
        <v>5.5600054414221538E-3</v>
      </c>
      <c r="AN44" s="52">
        <v>5.3785449679760993E-3</v>
      </c>
      <c r="AO44" s="52">
        <v>3.3703202623057522E-3</v>
      </c>
      <c r="AP44" s="52">
        <v>1.0023407999208127</v>
      </c>
      <c r="AQ44" s="53">
        <v>1.2619699290568356</v>
      </c>
      <c r="AR44" s="53">
        <v>0.97237637635150287</v>
      </c>
    </row>
    <row r="45" spans="2:44" ht="12.95" customHeight="1">
      <c r="B45" s="42"/>
      <c r="C45" s="43" t="s">
        <v>146</v>
      </c>
      <c r="D45" s="54">
        <v>1.39852878060609</v>
      </c>
      <c r="E45" s="54">
        <v>1.2708423855368773</v>
      </c>
      <c r="F45" s="54">
        <v>1.1855450441740583</v>
      </c>
      <c r="G45" s="54">
        <v>1.6586454689063701</v>
      </c>
      <c r="H45" s="54">
        <v>1.5274032796567873</v>
      </c>
      <c r="I45" s="54">
        <v>1.2593933716144019</v>
      </c>
      <c r="J45" s="54">
        <v>1.420697004133501</v>
      </c>
      <c r="K45" s="54">
        <v>1.2256954472422188</v>
      </c>
      <c r="L45" s="54">
        <v>1.2177792378977208</v>
      </c>
      <c r="M45" s="54">
        <v>1.1964074552122062</v>
      </c>
      <c r="N45" s="54">
        <v>1.3698613430638742</v>
      </c>
      <c r="O45" s="54">
        <v>1.2933099120293978</v>
      </c>
      <c r="P45" s="54">
        <v>1.1895428440365008</v>
      </c>
      <c r="Q45" s="54">
        <v>1.1747221413884292</v>
      </c>
      <c r="R45" s="54">
        <v>1.1632437696020987</v>
      </c>
      <c r="S45" s="54">
        <v>1.1552730019149138</v>
      </c>
      <c r="T45" s="54">
        <v>1.1784624201407417</v>
      </c>
      <c r="U45" s="54">
        <v>1.183357080413227</v>
      </c>
      <c r="V45" s="54">
        <v>1.1757514962339239</v>
      </c>
      <c r="W45" s="54">
        <v>1.1677859723741133</v>
      </c>
      <c r="X45" s="54">
        <v>1.1561969362646636</v>
      </c>
      <c r="Y45" s="54">
        <v>1.3114682918887035</v>
      </c>
      <c r="Z45" s="54">
        <v>1.3034935706870021</v>
      </c>
      <c r="AA45" s="54">
        <v>1.3334068287495604</v>
      </c>
      <c r="AB45" s="54">
        <v>1.5116902208618526</v>
      </c>
      <c r="AC45" s="54">
        <v>1.3262380297944611</v>
      </c>
      <c r="AD45" s="54">
        <v>1.2946994100844516</v>
      </c>
      <c r="AE45" s="54">
        <v>1.2890652822916924</v>
      </c>
      <c r="AF45" s="54">
        <v>1.1566695673230019</v>
      </c>
      <c r="AG45" s="54">
        <v>1.3446087644887483</v>
      </c>
      <c r="AH45" s="54">
        <v>1.4203170178491957</v>
      </c>
      <c r="AI45" s="54">
        <v>1.2445545976702721</v>
      </c>
      <c r="AJ45" s="54">
        <v>1.2185764229179976</v>
      </c>
      <c r="AK45" s="54">
        <v>1.2224350994599635</v>
      </c>
      <c r="AL45" s="54">
        <v>1.3254636882216417</v>
      </c>
      <c r="AM45" s="54">
        <v>1.224618083535906</v>
      </c>
      <c r="AN45" s="54">
        <v>1.3768857716092355</v>
      </c>
      <c r="AO45" s="54">
        <v>1.5326420086141836</v>
      </c>
      <c r="AP45" s="54">
        <v>1.6097198088845637</v>
      </c>
      <c r="AQ45" s="55"/>
      <c r="AR45" s="22"/>
    </row>
    <row r="46" spans="2:44" ht="12.95" customHeight="1">
      <c r="B46" s="42"/>
      <c r="C46" s="43" t="s">
        <v>147</v>
      </c>
      <c r="D46" s="54">
        <v>1.077598060458848</v>
      </c>
      <c r="E46" s="54">
        <v>0.97921280476612249</v>
      </c>
      <c r="F46" s="54">
        <v>0.9134892738030802</v>
      </c>
      <c r="G46" s="54">
        <v>1.2780238526859371</v>
      </c>
      <c r="H46" s="54">
        <v>1.1768987771444581</v>
      </c>
      <c r="I46" s="54">
        <v>0.97039108055986123</v>
      </c>
      <c r="J46" s="54">
        <v>1.094679178136386</v>
      </c>
      <c r="K46" s="54">
        <v>0.94442606757727798</v>
      </c>
      <c r="L46" s="54">
        <v>0.9383264492110972</v>
      </c>
      <c r="M46" s="54">
        <v>0.92185900721789216</v>
      </c>
      <c r="N46" s="54">
        <v>1.0555091513693768</v>
      </c>
      <c r="O46" s="54">
        <v>0.99652454214857056</v>
      </c>
      <c r="P46" s="54">
        <v>0.91656966902812786</v>
      </c>
      <c r="Q46" s="54">
        <v>0.90514998239051869</v>
      </c>
      <c r="R46" s="54">
        <v>0.89630563728607626</v>
      </c>
      <c r="S46" s="54">
        <v>0.8901639804827346</v>
      </c>
      <c r="T46" s="54">
        <v>0.90803195177503193</v>
      </c>
      <c r="U46" s="54">
        <v>0.91180339823318013</v>
      </c>
      <c r="V46" s="54">
        <v>0.90594312358318574</v>
      </c>
      <c r="W46" s="54">
        <v>0.89980550726745234</v>
      </c>
      <c r="X46" s="54">
        <v>0.89087589279879731</v>
      </c>
      <c r="Y46" s="54">
        <v>1.0105159845763643</v>
      </c>
      <c r="Z46" s="54">
        <v>1.0043712815006585</v>
      </c>
      <c r="AA46" s="54">
        <v>1.0274201234817639</v>
      </c>
      <c r="AB46" s="54">
        <v>1.1647915099104156</v>
      </c>
      <c r="AC46" s="54">
        <v>1.0218964017271879</v>
      </c>
      <c r="AD46" s="54">
        <v>0.99759518183071438</v>
      </c>
      <c r="AE46" s="54">
        <v>0.99325395892129142</v>
      </c>
      <c r="AF46" s="54">
        <v>0.89124006572025638</v>
      </c>
      <c r="AG46" s="54">
        <v>1.036051468358844</v>
      </c>
      <c r="AH46" s="54">
        <v>1.0943863901089628</v>
      </c>
      <c r="AI46" s="54">
        <v>0.95895746957986283</v>
      </c>
      <c r="AJ46" s="54">
        <v>0.93894069830170568</v>
      </c>
      <c r="AK46" s="54">
        <v>0.94191389586132868</v>
      </c>
      <c r="AL46" s="54">
        <v>1.0212997540295687</v>
      </c>
      <c r="AM46" s="54">
        <v>0.94359593447138046</v>
      </c>
      <c r="AN46" s="54">
        <v>1.0609216324575621</v>
      </c>
      <c r="AO46" s="54">
        <v>1.180935336307233</v>
      </c>
      <c r="AP46" s="54">
        <v>1.2403255249308809</v>
      </c>
      <c r="AQ46" s="56"/>
      <c r="AR46" s="14"/>
    </row>
    <row r="47" spans="2:44" ht="12.95" customHeight="1">
      <c r="B47" s="19"/>
      <c r="C47" s="19"/>
      <c r="D47" s="20"/>
      <c r="E47" s="20"/>
      <c r="F47" s="20"/>
      <c r="AL47" s="10"/>
      <c r="AM47" s="10"/>
      <c r="AN47" s="10"/>
    </row>
  </sheetData>
  <sheetProtection sheet="1" objects="1"/>
  <phoneticPr fontId="1"/>
  <pageMargins left="0.78740157480314965" right="0.39370078740157483" top="0.78740157480314965" bottom="0.78740157480314965" header="0.51181102362204722" footer="0.51181102362204722"/>
  <pageSetup paperSize="9" scale="65"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入力・結果</vt:lpstr>
      <vt:lpstr>計算</vt:lpstr>
      <vt:lpstr>取引基本表</vt:lpstr>
      <vt:lpstr>逆行列係数表</vt:lpstr>
      <vt:lpstr>入力・結果!Print_Area</vt:lpstr>
      <vt:lpstr>逆行列係数表!Print_Titles</vt:lpstr>
      <vt:lpstr>計算!Print_Titles</vt:lpstr>
      <vt:lpstr>取引基本表!Print_Titles</vt:lpstr>
    </vt:vector>
  </TitlesOfParts>
  <Company>鳥取県庁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的場 勇人</dc:creator>
  <cp:lastModifiedBy>鳥取県庁</cp:lastModifiedBy>
  <cp:lastPrinted>2016-11-14T07:57:42Z</cp:lastPrinted>
  <dcterms:created xsi:type="dcterms:W3CDTF">2003-07-22T09:28:49Z</dcterms:created>
  <dcterms:modified xsi:type="dcterms:W3CDTF">2021-12-21T00:26:17Z</dcterms:modified>
</cp:coreProperties>
</file>