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鳥取県</author>
  </authors>
  <commentList>
    <comment ref="H25" authorId="0">
      <text>
        <r>
          <rPr>
            <b/>
            <sz val="9"/>
            <rFont val="ＭＳ Ｐゴシック"/>
            <family val="3"/>
          </rPr>
          <t>鳥取県: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鳥取県</author>
  </authors>
  <commentList>
    <comment ref="H25" authorId="0">
      <text>
        <r>
          <rPr>
            <b/>
            <sz val="9"/>
            <rFont val="ＭＳ Ｐゴシック"/>
            <family val="3"/>
          </rPr>
          <t>鳥取県: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<sst xmlns="http://schemas.openxmlformats.org/spreadsheetml/2006/main" count="551" uniqueCount="127">
  <si>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</si>
  <si>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</si>
  <si>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</si>
  <si>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</si>
  <si>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</si>
  <si>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</si>
  <si>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</si>
  <si>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</si>
  <si>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</si>
  <si>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</si>
  <si>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</si>
  <si>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</si>
  <si>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</si>
  <si>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</si>
  <si>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</si>
  <si>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</si>
  <si>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</si>
  <si>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</si>
  <si>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輸入魚（ベニズワイガニ）</t>
  </si>
  <si>
    <t>１　日別取扱状況</t>
  </si>
  <si>
    <t>対前年比</t>
  </si>
  <si>
    <t>前年計</t>
  </si>
  <si>
    <t>鳥取県営境港水産物地方卸売市場水産物取扱高報告書(1月分）</t>
  </si>
  <si>
    <t>1月</t>
  </si>
  <si>
    <t>鳥取県営境港水産物地方卸売市場水産物取扱高報告書(２月分）</t>
  </si>
  <si>
    <t>累計　　　　　（1～２月）</t>
  </si>
  <si>
    <t>前年</t>
  </si>
  <si>
    <t>輸入魚（ベニズワイガニ）</t>
  </si>
  <si>
    <t>計</t>
  </si>
  <si>
    <t>前年計</t>
  </si>
  <si>
    <t>移入魚</t>
  </si>
  <si>
    <t>沖合底びき網</t>
  </si>
  <si>
    <t>－</t>
  </si>
  <si>
    <t>※</t>
  </si>
  <si>
    <t>平成１４年６月以降に「沖合底びき網」、「移入魚」の項目を設けた。そのため前年のデータ（平成１４年１月～５月）では、「沖合底びき網」、「移入魚」が「その他」の中に含まれている。</t>
  </si>
  <si>
    <t>　　　　累計（１～２月）</t>
  </si>
  <si>
    <t>－</t>
  </si>
  <si>
    <t>－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</si>
  <si>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</si>
  <si>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</si>
  <si>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</si>
  <si>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</si>
  <si>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</si>
  <si>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</si>
  <si>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</si>
  <si>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</si>
  <si>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</si>
  <si>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</si>
  <si>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</si>
  <si>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</si>
  <si>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</si>
  <si>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</si>
  <si>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</si>
  <si>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</si>
  <si>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－</t>
  </si>
  <si>
    <t>その他</t>
  </si>
  <si>
    <t>対前年比</t>
  </si>
  <si>
    <t>※</t>
  </si>
  <si>
    <t>対前年比</t>
  </si>
  <si>
    <t>前年累計</t>
  </si>
  <si>
    <t>対前年累計比</t>
  </si>
  <si>
    <t>鳥取県営境港水産物地方卸売市場水産物取扱高報告書(３月分）</t>
  </si>
  <si>
    <t>累計　　　　　（1～３月）</t>
  </si>
  <si>
    <t>３月</t>
  </si>
  <si>
    <t>　　　　累計（１～３月）</t>
  </si>
  <si>
    <t>いかつり</t>
  </si>
  <si>
    <t>ベニズワイガニ</t>
  </si>
  <si>
    <t>－</t>
  </si>
  <si>
    <t>鳥取県営境港水産物地方卸売市場水産物取扱高報告書(４月分）</t>
  </si>
  <si>
    <t>４月</t>
  </si>
  <si>
    <t>　　　　累計（１～４月）</t>
  </si>
  <si>
    <t>累計　　　　　（1～4月）</t>
  </si>
  <si>
    <t>いかつり</t>
  </si>
  <si>
    <t>ベニズワイガニ</t>
  </si>
  <si>
    <t>鳥取県営境港水産物地方卸売市場水産物取扱高報告書(5月分）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</si>
  <si>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</si>
  <si>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</si>
  <si>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</si>
  <si>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</si>
  <si>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</si>
  <si>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</si>
  <si>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</si>
  <si>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鳥取県営境港水産物地方卸売市場水産物取扱高報告書(６月分）</t>
  </si>
  <si>
    <t>６月</t>
  </si>
  <si>
    <t>－</t>
  </si>
  <si>
    <t>－</t>
  </si>
  <si>
    <t>いかつり</t>
  </si>
  <si>
    <t>ベニズワイガニ</t>
  </si>
  <si>
    <t>－</t>
  </si>
  <si>
    <t>鳥取県営境港水産物地方卸売市場水産物取扱高報告書(7月分）</t>
  </si>
  <si>
    <t>7月</t>
  </si>
  <si>
    <t>　　　　累計（１～7月）</t>
  </si>
  <si>
    <t>累計　　　　　（1～7月）</t>
  </si>
  <si>
    <t>いかつり</t>
  </si>
  <si>
    <t>ベニズワイガニ</t>
  </si>
  <si>
    <t>－</t>
  </si>
  <si>
    <t>鳥取県営境港水産物地方卸売市場水産物取扱高報告書(８月分）</t>
  </si>
  <si>
    <t>累計　　　　　（1～８月）</t>
  </si>
  <si>
    <t>８月</t>
  </si>
  <si>
    <t>　　　　累計（１～８月）</t>
  </si>
  <si>
    <t>平成１４年６月以降に「沖合底びき網」、「移入魚」の項目を設けた。そのため前年の累計では、「沖合底びき網」、「移入魚」が「その他」の中に含まれている。</t>
  </si>
  <si>
    <t>いかつり</t>
  </si>
  <si>
    <t>ベニズワイガニ</t>
  </si>
  <si>
    <t>鳥取県営境港水産物地方卸売市場水産物取扱高報告書(９月分）</t>
  </si>
  <si>
    <t>９月</t>
  </si>
  <si>
    <t>　　　　累計（１～９月）</t>
  </si>
  <si>
    <t>累計　　　　　（1～9月）</t>
  </si>
  <si>
    <t>いかつり</t>
  </si>
  <si>
    <t>ベニズワイガニ</t>
  </si>
  <si>
    <t>－</t>
  </si>
  <si>
    <t>鳥取県営境港水産物地方卸売市場水産物取扱高報告書(１０月分）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</si>
  <si>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</si>
  <si>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</si>
  <si>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</si>
  <si>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</si>
  <si>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</si>
  <si>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－</t>
  </si>
  <si>
    <t>鳥取県営境港水産物地方卸売市場水産物取扱高報告書(１１月分）</t>
  </si>
  <si>
    <t>１１月</t>
  </si>
  <si>
    <t>　　　　累計（１～１１月）</t>
  </si>
  <si>
    <t>累計　　　　　（1～１１月）</t>
  </si>
  <si>
    <t>鳥取県営境港水産物地方卸売市場水産物取扱高報告書(１２月分）</t>
  </si>
  <si>
    <t>１２月</t>
  </si>
  <si>
    <t>　　　　累計（１～１２月）</t>
  </si>
  <si>
    <t>累計　　　　　（1～１２月）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</si>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</sst>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1" xfId="0" applyNumberFormat="1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9" fontId="7" fillId="0" borderId="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178" fontId="0" fillId="0" borderId="7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8" fontId="0" fillId="0" borderId="2" xfId="0" applyNumberFormat="1" applyBorder="1" applyAlignment="1">
      <alignment horizontal="right" wrapText="1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 wrapText="1"/>
    </xf>
    <xf numFmtId="178" fontId="0" fillId="0" borderId="7" xfId="0" applyNumberFormat="1" applyBorder="1" applyAlignment="1">
      <alignment horizontal="right"/>
    </xf>
    <xf numFmtId="178" fontId="0" fillId="0" borderId="19" xfId="0" applyNumberFormat="1" applyBorder="1" applyAlignment="1">
      <alignment horizontal="right" wrapText="1"/>
    </xf>
    <xf numFmtId="178" fontId="0" fillId="0" borderId="2" xfId="0" applyNumberFormat="1" applyBorder="1" applyAlignment="1">
      <alignment horizontal="right"/>
    </xf>
    <xf numFmtId="178" fontId="0" fillId="0" borderId="20" xfId="0" applyNumberFormat="1" applyBorder="1" applyAlignment="1">
      <alignment horizontal="right" wrapText="1"/>
    </xf>
    <xf numFmtId="178" fontId="0" fillId="0" borderId="21" xfId="0" applyNumberFormat="1" applyBorder="1" applyAlignment="1">
      <alignment horizontal="right" wrapText="1"/>
    </xf>
    <xf numFmtId="178" fontId="0" fillId="0" borderId="2" xfId="0" applyNumberFormat="1" applyFon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right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16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 horizontal="right" wrapText="1"/>
    </xf>
    <xf numFmtId="178" fontId="0" fillId="0" borderId="23" xfId="0" applyNumberFormat="1" applyBorder="1" applyAlignment="1">
      <alignment horizontal="right" wrapText="1"/>
    </xf>
    <xf numFmtId="178" fontId="0" fillId="0" borderId="1" xfId="0" applyNumberFormat="1" applyBorder="1" applyAlignment="1">
      <alignment horizontal="right" wrapText="1"/>
    </xf>
    <xf numFmtId="176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9" fontId="0" fillId="0" borderId="1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3">
      <selection activeCell="A15" sqref="A15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8.625" style="0" customWidth="1"/>
    <col min="7" max="8" width="13.625" style="0" customWidth="1"/>
    <col min="9" max="9" width="13.375" style="0" customWidth="1"/>
    <col min="10" max="10" width="13.875" style="0" customWidth="1"/>
  </cols>
  <sheetData>
    <row r="1" spans="1:8" ht="17.25">
      <c r="A1" s="103" t="s">
        <v>22</v>
      </c>
      <c r="B1" s="103"/>
      <c r="C1" s="103"/>
      <c r="D1" s="103"/>
      <c r="E1" s="103"/>
      <c r="F1" s="103"/>
      <c r="G1" s="103"/>
      <c r="H1" s="103"/>
    </row>
    <row r="2" ht="13.5">
      <c r="J2" s="32"/>
    </row>
    <row r="3" spans="1:7" ht="14.25">
      <c r="A3" s="104" t="s">
        <v>19</v>
      </c>
      <c r="B3" s="104"/>
      <c r="E3" s="96" t="s">
        <v>17</v>
      </c>
      <c r="F3" s="96"/>
      <c r="G3" s="96"/>
    </row>
    <row r="4" spans="1:10" ht="13.5">
      <c r="A4" s="1" t="s">
        <v>0</v>
      </c>
      <c r="B4" s="9" t="s">
        <v>5</v>
      </c>
      <c r="C4" s="1" t="s">
        <v>6</v>
      </c>
      <c r="E4" s="47"/>
      <c r="F4" s="44"/>
      <c r="G4" s="99" t="s">
        <v>23</v>
      </c>
      <c r="H4" s="100"/>
      <c r="I4" s="37"/>
      <c r="J4" s="37"/>
    </row>
    <row r="5" spans="1:10" ht="13.5">
      <c r="A5" s="11">
        <v>1</v>
      </c>
      <c r="B5" s="34">
        <v>0</v>
      </c>
      <c r="C5" s="3"/>
      <c r="E5" s="48"/>
      <c r="F5" s="45"/>
      <c r="G5" s="1" t="s">
        <v>13</v>
      </c>
      <c r="H5" s="1" t="s">
        <v>14</v>
      </c>
      <c r="I5" s="38"/>
      <c r="J5" s="38"/>
    </row>
    <row r="6" spans="1:9" ht="13.5">
      <c r="A6" s="11">
        <v>2</v>
      </c>
      <c r="B6" s="34">
        <v>0</v>
      </c>
      <c r="C6" s="3"/>
      <c r="E6" s="97" t="s">
        <v>38</v>
      </c>
      <c r="F6" s="98"/>
      <c r="G6" s="14">
        <v>4436961</v>
      </c>
      <c r="H6" s="6">
        <v>390088348</v>
      </c>
      <c r="I6" s="39"/>
    </row>
    <row r="7" spans="1:9" ht="13.5">
      <c r="A7" s="2">
        <v>3</v>
      </c>
      <c r="B7" s="3"/>
      <c r="C7" s="3"/>
      <c r="E7" s="43"/>
      <c r="F7" s="46" t="s">
        <v>15</v>
      </c>
      <c r="G7" s="16">
        <v>3237078</v>
      </c>
      <c r="H7" s="17">
        <v>277934511</v>
      </c>
      <c r="I7" s="39"/>
    </row>
    <row r="8" spans="1:9" ht="13.5">
      <c r="A8" s="2">
        <v>4</v>
      </c>
      <c r="B8" s="3"/>
      <c r="C8" s="3"/>
      <c r="E8" s="97" t="s">
        <v>8</v>
      </c>
      <c r="F8" s="98"/>
      <c r="G8" s="15">
        <v>299298</v>
      </c>
      <c r="H8" s="15">
        <v>117131704</v>
      </c>
      <c r="I8" s="39"/>
    </row>
    <row r="9" spans="1:9" ht="13.5">
      <c r="A9" s="2">
        <v>5</v>
      </c>
      <c r="B9" s="3">
        <v>41597</v>
      </c>
      <c r="C9" s="3">
        <v>26809923</v>
      </c>
      <c r="E9" s="43"/>
      <c r="F9" s="46" t="s">
        <v>15</v>
      </c>
      <c r="G9" s="17">
        <v>323262</v>
      </c>
      <c r="H9" s="17">
        <v>109253392</v>
      </c>
      <c r="I9" s="39"/>
    </row>
    <row r="10" spans="1:9" ht="13.5">
      <c r="A10" s="2">
        <v>6</v>
      </c>
      <c r="B10" s="3">
        <v>11367</v>
      </c>
      <c r="C10" s="3">
        <v>9130870</v>
      </c>
      <c r="E10" s="97" t="s">
        <v>9</v>
      </c>
      <c r="F10" s="98"/>
      <c r="G10" s="15">
        <v>673830</v>
      </c>
      <c r="H10" s="15">
        <v>191871855</v>
      </c>
      <c r="I10" s="40"/>
    </row>
    <row r="11" spans="1:9" ht="13.5">
      <c r="A11" s="2">
        <v>7</v>
      </c>
      <c r="B11" s="3">
        <v>115994</v>
      </c>
      <c r="C11" s="3">
        <v>29504693</v>
      </c>
      <c r="E11" s="43"/>
      <c r="F11" s="46" t="s">
        <v>15</v>
      </c>
      <c r="G11" s="17">
        <v>635250</v>
      </c>
      <c r="H11" s="17">
        <v>161239021</v>
      </c>
      <c r="I11" s="39"/>
    </row>
    <row r="12" spans="1:9" ht="13.5">
      <c r="A12" s="2">
        <v>8</v>
      </c>
      <c r="B12" s="3">
        <v>393009</v>
      </c>
      <c r="C12" s="3">
        <v>83396223</v>
      </c>
      <c r="E12" s="97" t="s">
        <v>39</v>
      </c>
      <c r="F12" s="98"/>
      <c r="G12" s="15">
        <v>12856</v>
      </c>
      <c r="H12" s="15">
        <v>21574493</v>
      </c>
      <c r="I12" s="39"/>
    </row>
    <row r="13" spans="1:9" ht="13.5">
      <c r="A13" s="2">
        <v>9</v>
      </c>
      <c r="B13" s="3">
        <v>481866</v>
      </c>
      <c r="C13" s="3">
        <v>95621138</v>
      </c>
      <c r="E13" s="43"/>
      <c r="F13" s="46" t="s">
        <v>15</v>
      </c>
      <c r="G13" s="17">
        <v>6365</v>
      </c>
      <c r="H13" s="17">
        <v>8882560</v>
      </c>
      <c r="I13" s="39"/>
    </row>
    <row r="14" spans="1:9" ht="13.5">
      <c r="A14" s="2">
        <v>10</v>
      </c>
      <c r="B14" s="3">
        <v>354879</v>
      </c>
      <c r="C14" s="3">
        <v>120044396</v>
      </c>
      <c r="E14" s="97" t="s">
        <v>27</v>
      </c>
      <c r="F14" s="98"/>
      <c r="G14" s="15">
        <v>735240</v>
      </c>
      <c r="H14" s="25">
        <v>161377965</v>
      </c>
      <c r="I14" s="39"/>
    </row>
    <row r="15" spans="1:9" ht="13.5">
      <c r="A15" s="2">
        <v>11</v>
      </c>
      <c r="B15">
        <v>497777</v>
      </c>
      <c r="C15" s="3">
        <v>53691225</v>
      </c>
      <c r="E15" s="43"/>
      <c r="F15" s="46" t="s">
        <v>15</v>
      </c>
      <c r="G15" s="17">
        <v>774000</v>
      </c>
      <c r="H15" s="17">
        <v>162372630</v>
      </c>
      <c r="I15" s="39"/>
    </row>
    <row r="16" spans="1:9" ht="13.5">
      <c r="A16" s="2">
        <v>12</v>
      </c>
      <c r="B16" s="3"/>
      <c r="C16" s="3"/>
      <c r="E16" s="97" t="s">
        <v>11</v>
      </c>
      <c r="F16" s="98"/>
      <c r="G16" s="15">
        <v>0</v>
      </c>
      <c r="H16" s="15">
        <v>0</v>
      </c>
      <c r="I16" s="39"/>
    </row>
    <row r="17" spans="1:9" ht="13.5">
      <c r="A17" s="2">
        <v>13</v>
      </c>
      <c r="B17" s="3">
        <v>1582849</v>
      </c>
      <c r="C17" s="3">
        <v>184525129</v>
      </c>
      <c r="E17" s="43"/>
      <c r="F17" s="46" t="s">
        <v>15</v>
      </c>
      <c r="G17" s="17">
        <v>0</v>
      </c>
      <c r="H17" s="17">
        <v>0</v>
      </c>
      <c r="I17" s="39"/>
    </row>
    <row r="18" spans="1:9" ht="13.5">
      <c r="A18" s="2">
        <v>14</v>
      </c>
      <c r="B18" s="3">
        <v>993655</v>
      </c>
      <c r="C18" s="3">
        <v>78473941</v>
      </c>
      <c r="E18" s="105" t="s">
        <v>31</v>
      </c>
      <c r="F18" s="106"/>
      <c r="G18" s="15">
        <v>315961</v>
      </c>
      <c r="H18" s="15">
        <v>224758506</v>
      </c>
      <c r="I18" s="39"/>
    </row>
    <row r="19" spans="1:9" ht="13.5">
      <c r="A19" s="2">
        <v>15</v>
      </c>
      <c r="B19" s="3">
        <v>222652</v>
      </c>
      <c r="C19" s="3">
        <v>55108542</v>
      </c>
      <c r="E19" s="43"/>
      <c r="F19" s="46" t="s">
        <v>26</v>
      </c>
      <c r="G19" s="50" t="s">
        <v>32</v>
      </c>
      <c r="H19" s="50" t="s">
        <v>32</v>
      </c>
      <c r="I19" s="39"/>
    </row>
    <row r="20" spans="1:9" ht="13.5">
      <c r="A20" s="2">
        <v>16</v>
      </c>
      <c r="B20">
        <v>142092</v>
      </c>
      <c r="C20" s="3">
        <v>46972016</v>
      </c>
      <c r="E20" s="97" t="s">
        <v>40</v>
      </c>
      <c r="F20" s="98"/>
      <c r="G20" s="13">
        <v>20318</v>
      </c>
      <c r="H20" s="13">
        <v>10701410</v>
      </c>
      <c r="I20" s="39"/>
    </row>
    <row r="21" spans="1:9" ht="13.5">
      <c r="A21" s="2">
        <v>17</v>
      </c>
      <c r="B21" s="3">
        <v>261829</v>
      </c>
      <c r="C21" s="3">
        <v>43980438</v>
      </c>
      <c r="E21" s="43"/>
      <c r="F21" s="46" t="s">
        <v>26</v>
      </c>
      <c r="G21" s="50" t="s">
        <v>32</v>
      </c>
      <c r="H21" s="50" t="s">
        <v>32</v>
      </c>
      <c r="I21" s="39"/>
    </row>
    <row r="22" spans="1:9" ht="13.5">
      <c r="A22" s="2">
        <v>18</v>
      </c>
      <c r="B22" s="3">
        <v>131427</v>
      </c>
      <c r="C22" s="3">
        <v>39730835</v>
      </c>
      <c r="E22" s="97" t="s">
        <v>41</v>
      </c>
      <c r="F22" s="98"/>
      <c r="G22" s="15">
        <v>449294</v>
      </c>
      <c r="H22" s="25">
        <v>283998605</v>
      </c>
      <c r="I22" s="41"/>
    </row>
    <row r="23" spans="1:9" ht="13.5">
      <c r="A23" s="2">
        <v>19</v>
      </c>
      <c r="B23" s="3"/>
      <c r="C23" s="2"/>
      <c r="E23" s="43"/>
      <c r="F23" s="46" t="s">
        <v>15</v>
      </c>
      <c r="G23" s="17">
        <v>765739</v>
      </c>
      <c r="H23" s="17">
        <v>467202629</v>
      </c>
      <c r="I23" s="37"/>
    </row>
    <row r="24" spans="1:9" ht="13.5">
      <c r="A24" s="2">
        <v>20</v>
      </c>
      <c r="B24" s="3">
        <v>160039</v>
      </c>
      <c r="C24" s="3">
        <v>70901963</v>
      </c>
      <c r="E24" s="97" t="s">
        <v>28</v>
      </c>
      <c r="F24" s="98"/>
      <c r="G24" s="15">
        <f>G6+G8+G10+G12+G14+G16+G18+G20+G22</f>
        <v>6943758</v>
      </c>
      <c r="H24" s="15">
        <f>H6+H8+H10+H12+H14+H16+H18+H20+H22</f>
        <v>1401502886</v>
      </c>
      <c r="I24" s="37"/>
    </row>
    <row r="25" spans="1:9" ht="13.5">
      <c r="A25" s="2">
        <v>21</v>
      </c>
      <c r="B25" s="3">
        <v>93976</v>
      </c>
      <c r="C25" s="3">
        <v>23381235</v>
      </c>
      <c r="E25" s="43"/>
      <c r="F25" s="46" t="s">
        <v>29</v>
      </c>
      <c r="G25" s="17">
        <f>G7+G9+G11+G13+G15+G17+G23</f>
        <v>5741694</v>
      </c>
      <c r="H25" s="17">
        <f>H7+H9+H11+H13+H15+H17+H23</f>
        <v>1186884743</v>
      </c>
      <c r="I25" s="37"/>
    </row>
    <row r="26" spans="1:9" ht="13.5">
      <c r="A26" s="2">
        <v>22</v>
      </c>
      <c r="B26" s="3">
        <v>122047</v>
      </c>
      <c r="C26" s="3">
        <v>45407788</v>
      </c>
      <c r="E26" s="99" t="s">
        <v>20</v>
      </c>
      <c r="F26" s="100"/>
      <c r="G26" s="4">
        <f>G24/G25</f>
        <v>1.20935702947597</v>
      </c>
      <c r="H26" s="4">
        <f>H24/H25</f>
        <v>1.1808247551127211</v>
      </c>
      <c r="I26" s="37"/>
    </row>
    <row r="27" spans="1:8" ht="13.5" customHeight="1">
      <c r="A27" s="2">
        <v>23</v>
      </c>
      <c r="B27" s="2">
        <v>328721</v>
      </c>
      <c r="C27" s="2">
        <v>72007779</v>
      </c>
      <c r="E27" s="49" t="s">
        <v>33</v>
      </c>
      <c r="F27" s="101" t="s">
        <v>34</v>
      </c>
      <c r="G27" s="101"/>
      <c r="H27" s="101"/>
    </row>
    <row r="28" spans="1:8" ht="13.5">
      <c r="A28" s="2">
        <v>24</v>
      </c>
      <c r="B28" s="3">
        <v>184029</v>
      </c>
      <c r="C28" s="3">
        <v>70535050</v>
      </c>
      <c r="F28" s="102"/>
      <c r="G28" s="102"/>
      <c r="H28" s="102"/>
    </row>
    <row r="29" spans="1:8" ht="13.5">
      <c r="A29" s="2">
        <v>25</v>
      </c>
      <c r="B29" s="3">
        <v>122551</v>
      </c>
      <c r="C29" s="3">
        <v>44590145</v>
      </c>
      <c r="F29" s="102"/>
      <c r="G29" s="102"/>
      <c r="H29" s="102"/>
    </row>
    <row r="30" spans="1:8" ht="13.5">
      <c r="A30" s="2">
        <v>26</v>
      </c>
      <c r="B30" s="3"/>
      <c r="C30" s="3"/>
      <c r="F30" s="102"/>
      <c r="G30" s="102"/>
      <c r="H30" s="102"/>
    </row>
    <row r="31" spans="1:8" ht="13.5">
      <c r="A31" s="2">
        <v>27</v>
      </c>
      <c r="B31" s="3">
        <v>245468</v>
      </c>
      <c r="C31" s="3">
        <v>79746070</v>
      </c>
      <c r="F31" s="102"/>
      <c r="G31" s="102"/>
      <c r="H31" s="102"/>
    </row>
    <row r="32" spans="1:3" ht="13.5">
      <c r="A32" s="2">
        <v>28</v>
      </c>
      <c r="B32" s="2">
        <v>281318</v>
      </c>
      <c r="C32" s="3">
        <v>74526000</v>
      </c>
    </row>
    <row r="33" spans="1:8" ht="13.5">
      <c r="A33" s="2">
        <v>29</v>
      </c>
      <c r="B33" s="3">
        <v>30465</v>
      </c>
      <c r="C33" s="3">
        <v>11541396</v>
      </c>
      <c r="F33" s="51"/>
      <c r="G33" s="51"/>
      <c r="H33" s="51"/>
    </row>
    <row r="34" spans="1:8" ht="13.5">
      <c r="A34" s="2">
        <v>30</v>
      </c>
      <c r="B34" s="2">
        <v>97895</v>
      </c>
      <c r="C34" s="3">
        <v>26315854</v>
      </c>
      <c r="F34" s="51"/>
      <c r="G34" s="51"/>
      <c r="H34" s="51"/>
    </row>
    <row r="35" spans="1:3" ht="14.25" thickBot="1">
      <c r="A35" s="5">
        <v>31</v>
      </c>
      <c r="B35" s="5">
        <v>46256</v>
      </c>
      <c r="C35" s="6">
        <v>15560237</v>
      </c>
    </row>
    <row r="36" spans="1:6" ht="14.25" thickBot="1">
      <c r="A36" s="18" t="s">
        <v>1</v>
      </c>
      <c r="B36" s="8">
        <f>SUM(B5:B35)</f>
        <v>6943758</v>
      </c>
      <c r="C36" s="8">
        <f>SUM(C5:C35)</f>
        <v>1401502886</v>
      </c>
      <c r="F36" s="26"/>
    </row>
    <row r="37" spans="1:7" ht="13.5">
      <c r="A37" s="19" t="s">
        <v>21</v>
      </c>
      <c r="B37" s="7">
        <v>5741694</v>
      </c>
      <c r="C37" s="7">
        <v>1186884743</v>
      </c>
      <c r="G37" s="33"/>
    </row>
    <row r="38" spans="1:5" ht="13.5">
      <c r="A38" s="42" t="s">
        <v>3</v>
      </c>
      <c r="B38" s="4">
        <f>B36/B37</f>
        <v>1.20935702947597</v>
      </c>
      <c r="C38" s="4">
        <f>C36/C37</f>
        <v>1.1808247551127211</v>
      </c>
      <c r="D38" s="31"/>
      <c r="E38" s="31"/>
    </row>
  </sheetData>
  <mergeCells count="16">
    <mergeCell ref="E24:F24"/>
    <mergeCell ref="E26:F26"/>
    <mergeCell ref="F27:H31"/>
    <mergeCell ref="A1:H1"/>
    <mergeCell ref="A3:B3"/>
    <mergeCell ref="G4:H4"/>
    <mergeCell ref="E16:F16"/>
    <mergeCell ref="E18:F18"/>
    <mergeCell ref="E20:F20"/>
    <mergeCell ref="E22:F22"/>
    <mergeCell ref="E3:G3"/>
    <mergeCell ref="E14:F14"/>
    <mergeCell ref="E6:F6"/>
    <mergeCell ref="E8:F8"/>
    <mergeCell ref="E10:F10"/>
    <mergeCell ref="E12:F12"/>
  </mergeCells>
  <printOptions/>
  <pageMargins left="0.8661417322834646" right="0.7480314960629921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9">
      <selection activeCell="C36" sqref="C3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2" t="s">
        <v>110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111</v>
      </c>
      <c r="I4" s="11" t="s">
        <v>112</v>
      </c>
      <c r="J4" s="12"/>
      <c r="K4" s="37"/>
    </row>
    <row r="5" spans="1:11" ht="13.5">
      <c r="A5" s="11">
        <v>1</v>
      </c>
      <c r="B5" s="67">
        <v>196528</v>
      </c>
      <c r="C5" s="68">
        <v>44755471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545211</v>
      </c>
      <c r="C6" s="68">
        <v>42078543</v>
      </c>
      <c r="E6" s="97" t="s">
        <v>49</v>
      </c>
      <c r="F6" s="98"/>
      <c r="G6" s="82">
        <v>12509402</v>
      </c>
      <c r="H6" s="80">
        <v>782867363</v>
      </c>
      <c r="I6" s="87">
        <f>'１月'!G6+'２月'!G6+'３月'!G6+'４月'!G6+'５月'!G6+'６月'!G6+'7月'!G6+'８月'!G6+'９月'!G6+'10月'!G6</f>
        <v>63874956</v>
      </c>
      <c r="J6" s="87">
        <f>'１月'!H6+'２月'!H6+'３月'!H6+'４月'!H6+'５月'!H6+'６月'!H6+'7月'!H6+'８月'!H6+'９月'!H6+'10月'!H6</f>
        <v>5354071652</v>
      </c>
      <c r="K6" s="37"/>
    </row>
    <row r="7" spans="1:12" ht="13.5">
      <c r="A7" s="11">
        <v>3</v>
      </c>
      <c r="B7" s="67">
        <v>308106</v>
      </c>
      <c r="C7" s="68">
        <v>46210609</v>
      </c>
      <c r="E7" s="43"/>
      <c r="F7" s="46" t="s">
        <v>26</v>
      </c>
      <c r="G7" s="84">
        <v>15563805</v>
      </c>
      <c r="H7" s="81">
        <v>896445508</v>
      </c>
      <c r="I7" s="88">
        <v>54420047</v>
      </c>
      <c r="J7" s="90">
        <v>5506377826</v>
      </c>
      <c r="K7" s="37"/>
      <c r="L7" s="33"/>
    </row>
    <row r="8" spans="1:11" ht="13.5">
      <c r="A8" s="11">
        <v>4</v>
      </c>
      <c r="B8" s="67">
        <v>671262</v>
      </c>
      <c r="C8" s="68">
        <v>66971727</v>
      </c>
      <c r="E8" s="97" t="s">
        <v>107</v>
      </c>
      <c r="F8" s="98"/>
      <c r="G8" s="82">
        <v>34320</v>
      </c>
      <c r="H8" s="83">
        <v>20480537</v>
      </c>
      <c r="I8" s="87">
        <f>'１月'!G8+'２月'!G8+'３月'!G8+'４月'!G8+'５月'!G8+'６月'!G8+'7月'!G8+'８月'!G8+'９月'!G8+'10月'!G8</f>
        <v>1469970</v>
      </c>
      <c r="J8" s="87">
        <f>'１月'!H8+'２月'!H8+'３月'!H8+'４月'!H8+'５月'!H8+'６月'!H8+'7月'!H8+'８月'!H8+'９月'!H8+'10月'!H8</f>
        <v>649996712</v>
      </c>
      <c r="K8" s="37"/>
    </row>
    <row r="9" spans="1:11" ht="13.5">
      <c r="A9" s="11">
        <v>5</v>
      </c>
      <c r="B9" s="67"/>
      <c r="C9" s="68"/>
      <c r="E9" s="43"/>
      <c r="F9" s="46" t="s">
        <v>26</v>
      </c>
      <c r="G9" s="84">
        <v>838393</v>
      </c>
      <c r="H9" s="81">
        <v>223627685</v>
      </c>
      <c r="I9" s="60">
        <v>2907136</v>
      </c>
      <c r="J9" s="91">
        <v>1092190286</v>
      </c>
      <c r="K9" s="37"/>
    </row>
    <row r="10" spans="1:11" ht="13.5">
      <c r="A10" s="11">
        <v>6</v>
      </c>
      <c r="B10" s="67">
        <v>385022</v>
      </c>
      <c r="C10" s="68">
        <v>46240506</v>
      </c>
      <c r="E10" s="97" t="s">
        <v>108</v>
      </c>
      <c r="F10" s="98"/>
      <c r="G10" s="82">
        <v>769832</v>
      </c>
      <c r="H10" s="83">
        <v>220011435</v>
      </c>
      <c r="I10" s="87">
        <f>'１月'!G10+'２月'!G10+'３月'!G10+'４月'!G10+'５月'!G10+'６月'!G10+'7月'!G10+'８月'!G10+'９月'!G10+'10月'!G10</f>
        <v>6875082</v>
      </c>
      <c r="J10" s="87">
        <f>'１月'!H10+'２月'!H10+'３月'!H10+'４月'!H10+'５月'!H10+'６月'!H10+'7月'!H10+'８月'!H10+'９月'!H10+'10月'!H10</f>
        <v>1710337459</v>
      </c>
      <c r="K10" s="37"/>
    </row>
    <row r="11" spans="1:11" ht="13.5">
      <c r="A11" s="11">
        <v>7</v>
      </c>
      <c r="B11" s="67">
        <v>749716</v>
      </c>
      <c r="C11" s="68">
        <v>65957892</v>
      </c>
      <c r="E11" s="43"/>
      <c r="F11" s="46" t="s">
        <v>26</v>
      </c>
      <c r="G11" s="84">
        <v>1041960</v>
      </c>
      <c r="H11" s="81">
        <v>219260790</v>
      </c>
      <c r="I11" s="88">
        <v>7226740</v>
      </c>
      <c r="J11" s="90">
        <v>1474409457</v>
      </c>
      <c r="K11" s="37"/>
    </row>
    <row r="12" spans="1:11" ht="13.5">
      <c r="A12" s="11">
        <v>8</v>
      </c>
      <c r="B12" s="67">
        <v>1300517</v>
      </c>
      <c r="C12" s="68">
        <v>53648348</v>
      </c>
      <c r="E12" s="97" t="s">
        <v>52</v>
      </c>
      <c r="F12" s="98"/>
      <c r="G12" s="82">
        <v>5193</v>
      </c>
      <c r="H12" s="83">
        <v>6097184</v>
      </c>
      <c r="I12" s="87">
        <f>'１月'!G12+'２月'!G12+'３月'!G12+'４月'!G12+'５月'!G12+'６月'!G12+'7月'!G12+'８月'!G12+'９月'!G12+'10月'!G12</f>
        <v>95518</v>
      </c>
      <c r="J12" s="87">
        <f>'１月'!H12+'２月'!H12+'３月'!H12+'４月'!H12+'５月'!H12+'６月'!H12+'7月'!H12+'８月'!H12+'９月'!H12+'10月'!H12</f>
        <v>124140233</v>
      </c>
      <c r="K12" s="33"/>
    </row>
    <row r="13" spans="1:11" ht="13.5">
      <c r="A13" s="11">
        <v>9</v>
      </c>
      <c r="B13" s="67">
        <v>18609</v>
      </c>
      <c r="C13" s="68">
        <v>50371291</v>
      </c>
      <c r="E13" s="43"/>
      <c r="F13" s="46" t="s">
        <v>26</v>
      </c>
      <c r="G13" s="84">
        <v>7322</v>
      </c>
      <c r="H13" s="81">
        <v>8327408</v>
      </c>
      <c r="I13" s="60">
        <v>88270</v>
      </c>
      <c r="J13" s="91">
        <v>109942194</v>
      </c>
      <c r="K13" s="37"/>
    </row>
    <row r="14" spans="1:11" ht="13.5">
      <c r="A14" s="11">
        <v>10</v>
      </c>
      <c r="B14" s="67">
        <v>399435</v>
      </c>
      <c r="C14" s="68">
        <v>48396012</v>
      </c>
      <c r="E14" s="107" t="s">
        <v>27</v>
      </c>
      <c r="F14" s="108"/>
      <c r="G14" s="82">
        <v>634680</v>
      </c>
      <c r="H14" s="85">
        <v>117803280</v>
      </c>
      <c r="I14" s="87">
        <f>'１月'!G14+'２月'!G14+'３月'!G14+'４月'!G14+'５月'!G14+'６月'!G14+'7月'!G14+'８月'!G14+'９月'!G14+'10月'!G14</f>
        <v>7215930</v>
      </c>
      <c r="J14" s="87">
        <f>'１月'!H14+'２月'!H14+'３月'!H14+'４月'!H14+'５月'!H14+'６月'!H14+'7月'!H14+'８月'!H14+'９月'!H14+'10月'!H14</f>
        <v>1376009461</v>
      </c>
      <c r="K14" s="37"/>
    </row>
    <row r="15" spans="1:11" ht="13.5">
      <c r="A15" s="11">
        <v>11</v>
      </c>
      <c r="B15" s="67">
        <v>310407</v>
      </c>
      <c r="C15" s="68">
        <v>57719380</v>
      </c>
      <c r="E15" s="43"/>
      <c r="F15" s="46" t="s">
        <v>26</v>
      </c>
      <c r="G15" s="84">
        <v>927870</v>
      </c>
      <c r="H15" s="81">
        <v>164906490</v>
      </c>
      <c r="I15" s="88">
        <v>7862430</v>
      </c>
      <c r="J15" s="90">
        <v>1425010414</v>
      </c>
      <c r="K15" s="37"/>
    </row>
    <row r="16" spans="1:11" ht="13.5">
      <c r="A16" s="11">
        <v>12</v>
      </c>
      <c r="B16" s="67"/>
      <c r="C16" s="68"/>
      <c r="E16" s="97" t="s">
        <v>53</v>
      </c>
      <c r="F16" s="98"/>
      <c r="G16" s="82">
        <v>0</v>
      </c>
      <c r="H16" s="83">
        <v>0</v>
      </c>
      <c r="I16" s="87">
        <f>'１月'!G16+'２月'!G16+'３月'!G16+'４月'!G16+'５月'!G16+'６月'!G16+'7月'!G16+'８月'!G16+'９月'!G16+'10月'!G16</f>
        <v>0</v>
      </c>
      <c r="J16" s="87">
        <f>'１月'!H16+'２月'!H16+'３月'!H16+'４月'!H16+'５月'!H16+'６月'!H16+'7月'!H16+'８月'!H16+'９月'!H16+'10月'!H16</f>
        <v>0</v>
      </c>
      <c r="K16" s="37"/>
    </row>
    <row r="17" spans="1:11" ht="13.5">
      <c r="A17" s="11">
        <v>13</v>
      </c>
      <c r="B17" s="67">
        <v>190000</v>
      </c>
      <c r="C17" s="68">
        <v>37698603</v>
      </c>
      <c r="E17" s="43"/>
      <c r="F17" s="46" t="s">
        <v>26</v>
      </c>
      <c r="G17" s="84">
        <v>0</v>
      </c>
      <c r="H17" s="81">
        <v>0</v>
      </c>
      <c r="I17" s="60">
        <v>0</v>
      </c>
      <c r="J17" s="89">
        <v>0</v>
      </c>
      <c r="K17" s="37"/>
    </row>
    <row r="18" spans="1:11" ht="13.5">
      <c r="A18" s="11">
        <v>14</v>
      </c>
      <c r="B18" s="67">
        <v>239301</v>
      </c>
      <c r="C18" s="68">
        <v>51337866</v>
      </c>
      <c r="E18" s="105" t="s">
        <v>31</v>
      </c>
      <c r="F18" s="106"/>
      <c r="G18" s="62">
        <v>214067</v>
      </c>
      <c r="H18" s="83">
        <v>143723949</v>
      </c>
      <c r="I18" s="87">
        <f>'１月'!G18+'２月'!G18+'３月'!G18+'４月'!G18+'５月'!G18+'６月'!G18+'7月'!G18+'８月'!G18+'９月'!G18+'10月'!G18</f>
        <v>2086805</v>
      </c>
      <c r="J18" s="87">
        <f>'１月'!H18+'２月'!H18+'３月'!H18+'４月'!H18+'５月'!H18+'６月'!H18+'7月'!H18+'８月'!H18+'９月'!H18+'10月'!H18</f>
        <v>1277865512</v>
      </c>
      <c r="K18" s="37"/>
    </row>
    <row r="19" spans="1:11" ht="13.5">
      <c r="A19" s="11">
        <v>15</v>
      </c>
      <c r="B19" s="67">
        <v>226616</v>
      </c>
      <c r="C19" s="68">
        <v>34421177</v>
      </c>
      <c r="E19" s="43"/>
      <c r="F19" s="46" t="s">
        <v>26</v>
      </c>
      <c r="G19" s="60">
        <v>234669</v>
      </c>
      <c r="H19" s="84">
        <v>142808846</v>
      </c>
      <c r="I19" s="60" t="s">
        <v>109</v>
      </c>
      <c r="J19" s="60" t="s">
        <v>109</v>
      </c>
      <c r="K19" s="37"/>
    </row>
    <row r="20" spans="1:11" ht="13.5">
      <c r="A20" s="11">
        <v>16</v>
      </c>
      <c r="B20" s="67">
        <v>510292</v>
      </c>
      <c r="C20" s="68">
        <v>86839305</v>
      </c>
      <c r="E20" s="97" t="s">
        <v>30</v>
      </c>
      <c r="F20" s="98"/>
      <c r="G20" s="82">
        <v>144275</v>
      </c>
      <c r="H20" s="83">
        <v>19521963</v>
      </c>
      <c r="I20" s="87">
        <f>'１月'!G20+'２月'!G20+'３月'!G20+'４月'!G20+'５月'!G20+'６月'!G20+'7月'!G20+'８月'!G20+'９月'!G20+'10月'!G20</f>
        <v>734843</v>
      </c>
      <c r="J20" s="87">
        <f>'１月'!H20+'２月'!H20+'３月'!H20+'４月'!H20+'５月'!H20+'６月'!H20+'7月'!H20+'８月'!H20+'９月'!H20+'10月'!H20</f>
        <v>167981168</v>
      </c>
      <c r="K20" s="37"/>
    </row>
    <row r="21" spans="1:11" ht="13.5">
      <c r="A21" s="11">
        <v>17</v>
      </c>
      <c r="B21" s="67">
        <v>507160</v>
      </c>
      <c r="C21" s="68">
        <v>85166589</v>
      </c>
      <c r="E21" s="43"/>
      <c r="F21" s="46" t="s">
        <v>26</v>
      </c>
      <c r="G21" s="84">
        <v>82609</v>
      </c>
      <c r="H21" s="84">
        <v>12687262</v>
      </c>
      <c r="I21" s="60" t="s">
        <v>109</v>
      </c>
      <c r="J21" s="60" t="s">
        <v>109</v>
      </c>
      <c r="K21" s="37"/>
    </row>
    <row r="22" spans="1:11" ht="13.5">
      <c r="A22" s="11">
        <v>18</v>
      </c>
      <c r="B22" s="67">
        <v>557236</v>
      </c>
      <c r="C22" s="68">
        <v>67578358</v>
      </c>
      <c r="E22" s="97" t="s">
        <v>55</v>
      </c>
      <c r="F22" s="98"/>
      <c r="G22" s="82">
        <v>758838</v>
      </c>
      <c r="H22" s="85">
        <v>326879597</v>
      </c>
      <c r="I22" s="87">
        <f>'１月'!G22+'２月'!G22+'３月'!G22+'４月'!G22+'５月'!G22+'６月'!G22+'7月'!G22+'８月'!G22+'９月'!G22+'10月'!G22</f>
        <v>7568752</v>
      </c>
      <c r="J22" s="87">
        <f>'１月'!H22+'２月'!H22+'３月'!H22+'４月'!H22+'５月'!H22+'６月'!H22+'7月'!H22+'８月'!H22+'９月'!H22+'10月'!H22</f>
        <v>3446981885</v>
      </c>
      <c r="K22" s="37"/>
    </row>
    <row r="23" spans="1:11" ht="13.5">
      <c r="A23" s="11">
        <v>19</v>
      </c>
      <c r="B23" s="67"/>
      <c r="C23" s="68"/>
      <c r="E23" s="43"/>
      <c r="F23" s="46" t="s">
        <v>26</v>
      </c>
      <c r="G23" s="84">
        <v>518205</v>
      </c>
      <c r="H23" s="84">
        <v>263932003</v>
      </c>
      <c r="I23" s="86">
        <v>10288018</v>
      </c>
      <c r="J23" s="86">
        <v>4714644398</v>
      </c>
      <c r="K23" s="37"/>
    </row>
    <row r="24" spans="1:11" ht="13.5">
      <c r="A24" s="11">
        <v>20</v>
      </c>
      <c r="B24" s="67">
        <v>928852</v>
      </c>
      <c r="C24" s="68">
        <v>110279661</v>
      </c>
      <c r="E24" s="97" t="s">
        <v>28</v>
      </c>
      <c r="F24" s="98"/>
      <c r="G24" s="82">
        <f>G6+G8+G10+G12+G14+G16+G18+G20+G22</f>
        <v>15070607</v>
      </c>
      <c r="H24" s="82">
        <f>H6+H8+H10+H12+H14+H16+H18+H20+H22</f>
        <v>1637385308</v>
      </c>
      <c r="I24" s="82">
        <f>I6+I8+I10+I12+I14+I16+I18+I20+I22</f>
        <v>89921856</v>
      </c>
      <c r="J24" s="87">
        <f>'１月'!H24+'２月'!H24+'３月'!H24+'４月'!H24+'５月'!H24+'６月'!H24+'7月'!H24+'８月'!H24+'９月'!H24+'10月'!H24</f>
        <v>14107384082</v>
      </c>
      <c r="K24" s="37"/>
    </row>
    <row r="25" spans="1:11" ht="13.5">
      <c r="A25" s="11">
        <v>21</v>
      </c>
      <c r="B25" s="67">
        <v>1040018</v>
      </c>
      <c r="C25" s="68">
        <v>72809447</v>
      </c>
      <c r="E25" s="43"/>
      <c r="F25" s="46" t="s">
        <v>29</v>
      </c>
      <c r="G25" s="82">
        <f>G7+G9+G11+G13+G15+G17+G19+G21+G23</f>
        <v>19214833</v>
      </c>
      <c r="H25" s="82">
        <f>H7+H9+H11+H13+H15+H17+H19+H21+H23</f>
        <v>1931995992</v>
      </c>
      <c r="I25" s="82">
        <v>82792641</v>
      </c>
      <c r="J25" s="62">
        <v>14322574575</v>
      </c>
      <c r="K25" s="37"/>
    </row>
    <row r="26" spans="1:11" ht="13.5">
      <c r="A26" s="11">
        <v>22</v>
      </c>
      <c r="B26" s="67">
        <v>867542</v>
      </c>
      <c r="C26" s="92">
        <v>69785874</v>
      </c>
      <c r="E26" s="99" t="s">
        <v>56</v>
      </c>
      <c r="F26" s="100"/>
      <c r="G26" s="4">
        <f>G24/G25</f>
        <v>0.784321518693397</v>
      </c>
      <c r="H26" s="4">
        <f>H24/H25</f>
        <v>0.8475096815832318</v>
      </c>
      <c r="I26" s="4">
        <f>I24/I25</f>
        <v>1.0861092835533535</v>
      </c>
      <c r="J26" s="4">
        <f>J24/J25</f>
        <v>0.984975432184126</v>
      </c>
      <c r="K26" s="37"/>
    </row>
    <row r="27" spans="1:10" ht="13.5" customHeight="1">
      <c r="A27" s="11">
        <v>23</v>
      </c>
      <c r="B27" s="67">
        <v>614013</v>
      </c>
      <c r="C27" s="68">
        <v>62154781</v>
      </c>
      <c r="E27" s="49" t="s">
        <v>57</v>
      </c>
      <c r="F27" s="101" t="s">
        <v>100</v>
      </c>
      <c r="G27" s="101"/>
      <c r="H27" s="101"/>
      <c r="I27" s="101"/>
      <c r="J27" s="101"/>
    </row>
    <row r="28" spans="1:10" ht="13.5">
      <c r="A28" s="11">
        <v>24</v>
      </c>
      <c r="B28" s="67">
        <v>469457</v>
      </c>
      <c r="C28" s="68">
        <v>48283755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145408</v>
      </c>
      <c r="C29" s="68">
        <v>34077590</v>
      </c>
      <c r="F29" s="102"/>
      <c r="G29" s="102"/>
      <c r="H29" s="102"/>
      <c r="I29" s="102"/>
      <c r="J29" s="102"/>
    </row>
    <row r="30" spans="1:10" ht="13.5">
      <c r="A30" s="11">
        <v>26</v>
      </c>
      <c r="B30" s="67"/>
      <c r="C30" s="68"/>
      <c r="F30" s="52"/>
      <c r="G30" s="52"/>
      <c r="H30" s="52"/>
      <c r="I30" s="52"/>
      <c r="J30" s="52"/>
    </row>
    <row r="31" spans="1:10" ht="13.5">
      <c r="A31" s="11">
        <v>27</v>
      </c>
      <c r="B31" s="67">
        <v>1130320</v>
      </c>
      <c r="C31" s="68">
        <v>120148942</v>
      </c>
      <c r="F31" s="52"/>
      <c r="G31" s="52"/>
      <c r="H31" s="52"/>
      <c r="I31" s="93"/>
      <c r="J31" s="52"/>
    </row>
    <row r="32" spans="1:3" ht="13.5">
      <c r="A32" s="11">
        <v>28</v>
      </c>
      <c r="B32" s="67">
        <v>867311</v>
      </c>
      <c r="C32" s="68">
        <v>71828815</v>
      </c>
    </row>
    <row r="33" spans="1:8" ht="13.5">
      <c r="A33" s="11">
        <v>29</v>
      </c>
      <c r="B33" s="67">
        <v>990954</v>
      </c>
      <c r="C33" s="68">
        <v>68135855</v>
      </c>
      <c r="F33" s="51"/>
      <c r="G33" s="51"/>
      <c r="H33" s="51"/>
    </row>
    <row r="34" spans="1:8" ht="13.5">
      <c r="A34" s="11">
        <v>30</v>
      </c>
      <c r="B34" s="67">
        <v>238453</v>
      </c>
      <c r="C34" s="68">
        <v>30283224</v>
      </c>
      <c r="F34" s="51"/>
      <c r="G34" s="51"/>
      <c r="H34" s="51"/>
    </row>
    <row r="35" spans="1:3" ht="14.25" thickBot="1">
      <c r="A35" s="11">
        <v>31</v>
      </c>
      <c r="B35" s="70">
        <v>700079</v>
      </c>
      <c r="C35" s="71">
        <v>64205687</v>
      </c>
    </row>
    <row r="36" spans="1:6" ht="14.25" thickBot="1">
      <c r="A36" s="18" t="s">
        <v>28</v>
      </c>
      <c r="B36" s="8">
        <v>15070607</v>
      </c>
      <c r="C36" s="8">
        <f>SUM(C5:C35)</f>
        <v>1637385308</v>
      </c>
      <c r="F36" s="26"/>
    </row>
    <row r="37" spans="1:7" ht="13.5">
      <c r="A37" s="19" t="s">
        <v>29</v>
      </c>
      <c r="B37" s="7">
        <v>19214833</v>
      </c>
      <c r="C37" s="7">
        <v>1931995992</v>
      </c>
      <c r="G37" s="33"/>
    </row>
    <row r="38" spans="1:5" ht="14.25" thickBot="1">
      <c r="A38" s="20" t="s">
        <v>58</v>
      </c>
      <c r="B38" s="4">
        <f>B36/B37</f>
        <v>0.784321518693397</v>
      </c>
      <c r="C38" s="4">
        <f>C36/C37</f>
        <v>0.8475096815832318</v>
      </c>
      <c r="E38" s="31"/>
    </row>
    <row r="39" spans="1:4" ht="24.75" thickBot="1">
      <c r="A39" s="24" t="s">
        <v>113</v>
      </c>
      <c r="B39" s="8">
        <f>'１月'!B36+'２月'!B36+'３月'!B36+'４月'!B36+'５月'!B36+'６月'!B36+'7月'!B36+'８月'!B36+'９月'!B36+'10月'!B36</f>
        <v>89921856</v>
      </c>
      <c r="C39" s="8">
        <f>'１月'!C36+'２月'!C36+'３月'!C36+'４月'!C36+'５月'!C36+'６月'!C36+'7月'!C36+'８月'!C36+'９月'!C36+'10月'!C36</f>
        <v>14107384082</v>
      </c>
      <c r="D39">
        <v>5886778368</v>
      </c>
    </row>
    <row r="40" spans="1:7" ht="14.25" thickBot="1">
      <c r="A40" s="27" t="s">
        <v>59</v>
      </c>
      <c r="B40" s="8">
        <f>'１月'!B37+'２月'!B37+'３月'!B37+'４月'!B37+'５月'!B37+'６月'!B37+'7月'!B37+'８月'!B37+'９月'!B37+'10月'!B37</f>
        <v>82792641</v>
      </c>
      <c r="C40" s="8">
        <f>'１月'!C37+'２月'!C37+'３月'!C37+'４月'!C37+'５月'!C37+'６月'!C37+'7月'!C37+'８月'!C37+'９月'!C37+'10月'!C37</f>
        <v>14322574575</v>
      </c>
      <c r="D40">
        <v>6504490169</v>
      </c>
      <c r="G40" s="33"/>
    </row>
    <row r="41" spans="1:3" ht="13.5">
      <c r="A41" s="21" t="s">
        <v>60</v>
      </c>
      <c r="B41" s="28">
        <f>B39/B40</f>
        <v>1.0861092835533535</v>
      </c>
      <c r="C41" s="28">
        <f>C39/C40</f>
        <v>0.984975432184126</v>
      </c>
    </row>
    <row r="42" ht="13.5">
      <c r="F42" s="33"/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H18" sqref="H18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2" t="s">
        <v>117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118</v>
      </c>
      <c r="I4" s="11" t="s">
        <v>119</v>
      </c>
      <c r="J4" s="12"/>
      <c r="K4" s="37"/>
    </row>
    <row r="5" spans="1:11" ht="13.5">
      <c r="A5" s="11">
        <v>1</v>
      </c>
      <c r="B5" s="67">
        <v>1033591</v>
      </c>
      <c r="C5" s="68">
        <v>68133911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1037112</v>
      </c>
      <c r="C6" s="68">
        <v>105692814</v>
      </c>
      <c r="E6" s="97" t="s">
        <v>49</v>
      </c>
      <c r="F6" s="98"/>
      <c r="G6" s="82">
        <v>14707710</v>
      </c>
      <c r="H6" s="80">
        <v>862708321</v>
      </c>
      <c r="I6" s="87">
        <f>'１月'!G6+'２月'!G6+'３月'!G6+'４月'!G6+'５月'!G6+'６月'!G6+'7月'!G6+'８月'!G6+'９月'!G6+'10月'!G6+'11月'!G6</f>
        <v>78582666</v>
      </c>
      <c r="J6" s="87">
        <f>'１月'!H6+'２月'!H6+'３月'!H6+'４月'!H6+'５月'!H6+'６月'!H6+'7月'!H6+'８月'!H6+'９月'!H6+'10月'!H6+'11月'!H6</f>
        <v>6216779973</v>
      </c>
      <c r="K6" s="37"/>
    </row>
    <row r="7" spans="1:12" ht="13.5">
      <c r="A7" s="11">
        <v>3</v>
      </c>
      <c r="B7" s="67"/>
      <c r="C7" s="68"/>
      <c r="E7" s="43"/>
      <c r="F7" s="46" t="s">
        <v>26</v>
      </c>
      <c r="G7" s="84">
        <v>4360976</v>
      </c>
      <c r="H7" s="81">
        <v>548408489</v>
      </c>
      <c r="I7" s="88">
        <v>58781023</v>
      </c>
      <c r="J7" s="90">
        <v>6054786315</v>
      </c>
      <c r="K7" s="37"/>
      <c r="L7" s="33"/>
    </row>
    <row r="8" spans="1:11" ht="13.5">
      <c r="A8" s="11">
        <v>4</v>
      </c>
      <c r="B8" s="67">
        <v>352801</v>
      </c>
      <c r="C8" s="68">
        <v>84995041</v>
      </c>
      <c r="E8" s="97" t="s">
        <v>114</v>
      </c>
      <c r="F8" s="98"/>
      <c r="G8" s="82">
        <v>265269</v>
      </c>
      <c r="H8" s="83">
        <v>87685359</v>
      </c>
      <c r="I8" s="87">
        <f>'１月'!G8+'２月'!G8+'３月'!G8+'４月'!G8+'５月'!G8+'６月'!G8+'7月'!G8+'８月'!G8+'９月'!G8+'10月'!G8+'11月'!G8</f>
        <v>1735239</v>
      </c>
      <c r="J8" s="87">
        <f>'１月'!H8+'２月'!H8+'３月'!H8+'４月'!H8+'５月'!H8+'６月'!H8+'7月'!H8+'８月'!H8+'９月'!H8+'10月'!H8+'11月'!H8</f>
        <v>737682071</v>
      </c>
      <c r="K8" s="37"/>
    </row>
    <row r="9" spans="1:11" ht="13.5">
      <c r="A9" s="11">
        <v>5</v>
      </c>
      <c r="B9" s="67">
        <v>48257</v>
      </c>
      <c r="C9" s="68">
        <v>14145174</v>
      </c>
      <c r="E9" s="43"/>
      <c r="F9" s="46" t="s">
        <v>26</v>
      </c>
      <c r="G9" s="84">
        <v>821830</v>
      </c>
      <c r="H9" s="81">
        <v>251344816</v>
      </c>
      <c r="I9" s="60">
        <v>3728966</v>
      </c>
      <c r="J9" s="91">
        <v>1343535102</v>
      </c>
      <c r="K9" s="37"/>
    </row>
    <row r="10" spans="1:11" ht="13.5">
      <c r="A10" s="11">
        <v>6</v>
      </c>
      <c r="B10" s="67">
        <v>290070</v>
      </c>
      <c r="C10" s="68">
        <v>39355840</v>
      </c>
      <c r="E10" s="97" t="s">
        <v>115</v>
      </c>
      <c r="F10" s="98"/>
      <c r="G10" s="82">
        <v>727020</v>
      </c>
      <c r="H10" s="83">
        <v>244750590</v>
      </c>
      <c r="I10" s="87">
        <f>'１月'!G10+'２月'!G10+'３月'!G10+'４月'!G10+'５月'!G10+'６月'!G10+'7月'!G10+'８月'!G10+'９月'!G10+'10月'!G10+'11月'!G10</f>
        <v>7602102</v>
      </c>
      <c r="J10" s="87">
        <f>'１月'!H10+'２月'!H10+'３月'!H10+'４月'!H10+'５月'!H10+'６月'!H10+'7月'!H10+'８月'!H10+'９月'!H10+'10月'!H10+'11月'!H10</f>
        <v>1955088049</v>
      </c>
      <c r="K10" s="37"/>
    </row>
    <row r="11" spans="1:11" ht="13.5">
      <c r="A11" s="11">
        <v>7</v>
      </c>
      <c r="B11" s="67">
        <v>1033308</v>
      </c>
      <c r="C11" s="68">
        <v>100347493</v>
      </c>
      <c r="E11" s="43"/>
      <c r="F11" s="46" t="s">
        <v>26</v>
      </c>
      <c r="G11" s="84">
        <v>849690</v>
      </c>
      <c r="H11" s="81">
        <v>272858870</v>
      </c>
      <c r="I11" s="88">
        <v>8076430</v>
      </c>
      <c r="J11" s="90">
        <v>1747268327</v>
      </c>
      <c r="K11" s="37"/>
    </row>
    <row r="12" spans="1:11" ht="13.5">
      <c r="A12" s="11">
        <v>8</v>
      </c>
      <c r="B12" s="67">
        <v>684502</v>
      </c>
      <c r="C12" s="68">
        <v>78372015</v>
      </c>
      <c r="E12" s="97" t="s">
        <v>52</v>
      </c>
      <c r="F12" s="98"/>
      <c r="G12" s="82">
        <v>8787</v>
      </c>
      <c r="H12" s="83">
        <v>10924512</v>
      </c>
      <c r="I12" s="87">
        <f>'１月'!G12+'２月'!G12+'３月'!G12+'４月'!G12+'５月'!G12+'６月'!G12+'7月'!G12+'８月'!G12+'９月'!G12+'10月'!G12+'11月'!G12</f>
        <v>104305</v>
      </c>
      <c r="J12" s="87">
        <f>'１月'!H12+'２月'!H12+'３月'!H12+'４月'!H12+'５月'!H12+'６月'!H12+'7月'!H12+'８月'!H12+'９月'!H12+'10月'!H12+'11月'!H12</f>
        <v>135064745</v>
      </c>
      <c r="K12" s="33"/>
    </row>
    <row r="13" spans="1:11" ht="13.5">
      <c r="A13" s="11">
        <v>9</v>
      </c>
      <c r="B13" s="67"/>
      <c r="C13" s="68"/>
      <c r="E13" s="43"/>
      <c r="F13" s="46" t="s">
        <v>26</v>
      </c>
      <c r="G13" s="84">
        <v>9526</v>
      </c>
      <c r="H13" s="81">
        <v>13414863</v>
      </c>
      <c r="I13" s="60">
        <v>97796</v>
      </c>
      <c r="J13" s="91">
        <v>123357057</v>
      </c>
      <c r="K13" s="37"/>
    </row>
    <row r="14" spans="1:11" ht="13.5">
      <c r="A14" s="11">
        <v>10</v>
      </c>
      <c r="B14" s="67">
        <v>274948</v>
      </c>
      <c r="C14" s="68">
        <v>73265855</v>
      </c>
      <c r="E14" s="107" t="s">
        <v>27</v>
      </c>
      <c r="F14" s="108"/>
      <c r="G14" s="82">
        <v>615660</v>
      </c>
      <c r="H14" s="85">
        <v>132137145</v>
      </c>
      <c r="I14" s="87">
        <f>'１月'!G14+'２月'!G14+'３月'!G14+'４月'!G14+'５月'!G14+'６月'!G14+'7月'!G14+'８月'!G14+'９月'!G14+'10月'!G14+'11月'!G14</f>
        <v>7831590</v>
      </c>
      <c r="J14" s="87">
        <f>'１月'!H14+'２月'!H14+'３月'!H14+'４月'!H14+'５月'!H14+'６月'!H14+'7月'!H14+'８月'!H14+'９月'!H14+'10月'!H14+'11月'!H14</f>
        <v>1508146606</v>
      </c>
      <c r="K14" s="37"/>
    </row>
    <row r="15" spans="1:11" ht="13.5">
      <c r="A15" s="11">
        <v>11</v>
      </c>
      <c r="B15" s="67">
        <v>55667</v>
      </c>
      <c r="C15" s="68">
        <v>27221800</v>
      </c>
      <c r="E15" s="43"/>
      <c r="F15" s="46" t="s">
        <v>26</v>
      </c>
      <c r="G15" s="84">
        <v>697560</v>
      </c>
      <c r="H15" s="81">
        <v>167951070</v>
      </c>
      <c r="I15" s="88">
        <v>8559990</v>
      </c>
      <c r="J15" s="90">
        <v>1592961484</v>
      </c>
      <c r="K15" s="37"/>
    </row>
    <row r="16" spans="1:11" ht="13.5">
      <c r="A16" s="11">
        <v>12</v>
      </c>
      <c r="B16" s="67">
        <v>28198</v>
      </c>
      <c r="C16" s="68">
        <v>15324633</v>
      </c>
      <c r="E16" s="97" t="s">
        <v>53</v>
      </c>
      <c r="F16" s="98"/>
      <c r="G16" s="82">
        <v>0</v>
      </c>
      <c r="H16" s="83">
        <v>0</v>
      </c>
      <c r="I16" s="87">
        <f>'１月'!G16+'２月'!G16+'３月'!G16+'４月'!G16+'５月'!G16+'６月'!G16+'7月'!G16+'８月'!G16+'９月'!G16+'10月'!G16+'11月'!G16</f>
        <v>0</v>
      </c>
      <c r="J16" s="87">
        <f>'１月'!H16+'２月'!H16+'３月'!H16+'４月'!H16+'５月'!H16+'６月'!H16+'7月'!H16+'８月'!H16+'９月'!H16+'10月'!H16+'11月'!H16</f>
        <v>0</v>
      </c>
      <c r="K16" s="37"/>
    </row>
    <row r="17" spans="1:11" ht="13.5">
      <c r="A17" s="11">
        <v>13</v>
      </c>
      <c r="B17" s="67">
        <v>130719</v>
      </c>
      <c r="C17" s="68">
        <v>55447749</v>
      </c>
      <c r="E17" s="43"/>
      <c r="F17" s="46" t="s">
        <v>26</v>
      </c>
      <c r="G17" s="84">
        <v>0</v>
      </c>
      <c r="H17" s="81">
        <v>0</v>
      </c>
      <c r="I17" s="60">
        <v>0</v>
      </c>
      <c r="J17" s="89">
        <v>0</v>
      </c>
      <c r="K17" s="37"/>
    </row>
    <row r="18" spans="1:11" ht="13.5">
      <c r="A18" s="11">
        <v>14</v>
      </c>
      <c r="B18" s="67">
        <v>894950</v>
      </c>
      <c r="C18" s="68">
        <v>103664874</v>
      </c>
      <c r="E18" s="105" t="s">
        <v>31</v>
      </c>
      <c r="F18" s="106"/>
      <c r="G18" s="62">
        <v>246693</v>
      </c>
      <c r="H18" s="83">
        <v>360555317</v>
      </c>
      <c r="I18" s="87">
        <f>'１月'!G18+'２月'!G18+'３月'!G18+'４月'!G18+'５月'!G18+'６月'!G18+'7月'!G18+'８月'!G18+'９月'!G18+'10月'!G18+'11月'!G18</f>
        <v>2333498</v>
      </c>
      <c r="J18" s="87">
        <f>'１月'!H18+'２月'!H18+'３月'!H18+'４月'!H18+'５月'!H18+'６月'!H18+'7月'!H18+'８月'!H18+'９月'!H18+'10月'!H18+'11月'!H18</f>
        <v>1638420829</v>
      </c>
      <c r="K18" s="37"/>
    </row>
    <row r="19" spans="1:11" ht="13.5">
      <c r="A19" s="11">
        <v>15</v>
      </c>
      <c r="B19" s="67">
        <v>1233415</v>
      </c>
      <c r="C19" s="68">
        <v>97278391</v>
      </c>
      <c r="E19" s="43"/>
      <c r="F19" s="46" t="s">
        <v>26</v>
      </c>
      <c r="G19" s="60">
        <v>332255</v>
      </c>
      <c r="H19" s="84">
        <v>436615878</v>
      </c>
      <c r="I19" s="60" t="s">
        <v>116</v>
      </c>
      <c r="J19" s="60" t="s">
        <v>116</v>
      </c>
      <c r="K19" s="37"/>
    </row>
    <row r="20" spans="1:11" ht="13.5">
      <c r="A20" s="11">
        <v>16</v>
      </c>
      <c r="B20" s="67"/>
      <c r="C20" s="68"/>
      <c r="E20" s="97" t="s">
        <v>30</v>
      </c>
      <c r="F20" s="98"/>
      <c r="G20" s="82">
        <v>31824</v>
      </c>
      <c r="H20" s="83">
        <v>15112427</v>
      </c>
      <c r="I20" s="87">
        <f>'１月'!G20+'２月'!G20+'３月'!G20+'４月'!G20+'５月'!G20+'６月'!G20+'7月'!G20+'８月'!G20+'９月'!G20+'10月'!G20+'11月'!G20</f>
        <v>766667</v>
      </c>
      <c r="J20" s="87">
        <f>'１月'!H20+'２月'!H20+'３月'!H20+'４月'!H20+'５月'!H20+'６月'!H20+'7月'!H20+'８月'!H20+'９月'!H20+'10月'!H20+'11月'!H20</f>
        <v>183093595</v>
      </c>
      <c r="K20" s="37"/>
    </row>
    <row r="21" spans="1:11" ht="13.5">
      <c r="A21" s="11">
        <v>17</v>
      </c>
      <c r="B21" s="67">
        <v>1686663</v>
      </c>
      <c r="C21" s="68">
        <v>148743094</v>
      </c>
      <c r="E21" s="43"/>
      <c r="F21" s="46" t="s">
        <v>26</v>
      </c>
      <c r="G21" s="84">
        <v>23749</v>
      </c>
      <c r="H21" s="84">
        <v>15924551</v>
      </c>
      <c r="I21" s="60" t="s">
        <v>116</v>
      </c>
      <c r="J21" s="60" t="s">
        <v>116</v>
      </c>
      <c r="K21" s="37"/>
    </row>
    <row r="22" spans="1:11" ht="13.5">
      <c r="A22" s="11">
        <v>18</v>
      </c>
      <c r="B22" s="67">
        <v>361893</v>
      </c>
      <c r="C22" s="68">
        <v>111357606</v>
      </c>
      <c r="E22" s="97" t="s">
        <v>55</v>
      </c>
      <c r="F22" s="98"/>
      <c r="G22" s="82">
        <v>673451</v>
      </c>
      <c r="H22" s="85">
        <v>280249505</v>
      </c>
      <c r="I22" s="87">
        <f>'１月'!G22+'２月'!G22+'３月'!G22+'４月'!G22+'５月'!G22+'６月'!G22+'7月'!G22+'８月'!G22+'９月'!G22+'10月'!G22+'11月'!G22</f>
        <v>8242203</v>
      </c>
      <c r="J22" s="87">
        <f>'１月'!H22+'２月'!H22+'３月'!H22+'４月'!H22+'５月'!H22+'６月'!H22+'7月'!H22+'８月'!H22+'９月'!H22+'10月'!H22+'11月'!H22</f>
        <v>3727231390</v>
      </c>
      <c r="K22" s="37"/>
    </row>
    <row r="23" spans="1:11" ht="13.5">
      <c r="A23" s="11">
        <v>19</v>
      </c>
      <c r="B23" s="67">
        <v>1973057</v>
      </c>
      <c r="C23" s="68">
        <v>123410127</v>
      </c>
      <c r="E23" s="43"/>
      <c r="F23" s="46" t="s">
        <v>26</v>
      </c>
      <c r="G23" s="84">
        <v>568328</v>
      </c>
      <c r="H23" s="84">
        <v>297881654</v>
      </c>
      <c r="I23" s="86">
        <v>11212350</v>
      </c>
      <c r="J23" s="86">
        <v>5465066481</v>
      </c>
      <c r="K23" s="37"/>
    </row>
    <row r="24" spans="1:11" ht="13.5">
      <c r="A24" s="11">
        <v>20</v>
      </c>
      <c r="B24" s="67">
        <v>971204</v>
      </c>
      <c r="C24" s="68">
        <v>89646026</v>
      </c>
      <c r="E24" s="97" t="s">
        <v>28</v>
      </c>
      <c r="F24" s="98"/>
      <c r="G24" s="82">
        <f>G6+G8+G10+G12+G14+G16+G18+G20+G22</f>
        <v>17276414</v>
      </c>
      <c r="H24" s="82">
        <f>H6+H8+H10+H12+H14+H16+H18+H20+H22</f>
        <v>1994123176</v>
      </c>
      <c r="I24" s="87">
        <f>'１月'!G24+'２月'!G24+'３月'!G24+'４月'!G24+'５月'!G24+'６月'!G24+'7月'!G24+'８月'!G24+'９月'!G24+'10月'!G24+'11月'!G24</f>
        <v>107198270</v>
      </c>
      <c r="J24" s="87">
        <f>'１月'!H24+'２月'!H24+'３月'!H24+'４月'!H24+'５月'!H24+'６月'!H24+'7月'!H24+'８月'!H24+'９月'!H24+'10月'!H24+'11月'!H24</f>
        <v>16101507258</v>
      </c>
      <c r="K24" s="37"/>
    </row>
    <row r="25" spans="1:11" ht="13.5">
      <c r="A25" s="11">
        <v>21</v>
      </c>
      <c r="B25" s="67">
        <v>1076936</v>
      </c>
      <c r="C25" s="68">
        <v>115986897</v>
      </c>
      <c r="E25" s="43"/>
      <c r="F25" s="46" t="s">
        <v>29</v>
      </c>
      <c r="G25" s="82">
        <f>G7+G9+G11+G13+G15+G17+G19+G21+G23</f>
        <v>7663914</v>
      </c>
      <c r="H25" s="82">
        <f>H7+H9+H11+H13+H15+H17+H19+H21+H23</f>
        <v>2004400191</v>
      </c>
      <c r="I25" s="82">
        <v>90456555</v>
      </c>
      <c r="J25" s="87">
        <f>'１月'!H25+'２月'!H25+'３月'!H25+'４月'!H25+'５月'!H25+'６月'!H25+'7月'!H25+'８月'!H25+'９月'!H25+'10月'!H25+'11月'!H25</f>
        <v>16326974766</v>
      </c>
      <c r="K25" s="37"/>
    </row>
    <row r="26" spans="1:11" ht="13.5">
      <c r="A26" s="11">
        <v>22</v>
      </c>
      <c r="B26" s="67">
        <v>1031858</v>
      </c>
      <c r="C26" s="92">
        <v>97756793</v>
      </c>
      <c r="E26" s="99" t="s">
        <v>56</v>
      </c>
      <c r="F26" s="100"/>
      <c r="G26" s="4">
        <f>G24/G25</f>
        <v>2.2542546797889433</v>
      </c>
      <c r="H26" s="4">
        <f>H24/H25</f>
        <v>0.9948727728892938</v>
      </c>
      <c r="I26" s="4">
        <f>I24/I25</f>
        <v>1.1850801746761195</v>
      </c>
      <c r="J26" s="4">
        <f>J24/J25</f>
        <v>0.9861904908146534</v>
      </c>
      <c r="K26" s="37"/>
    </row>
    <row r="27" spans="1:10" ht="13.5" customHeight="1">
      <c r="A27" s="11">
        <v>23</v>
      </c>
      <c r="B27" s="67"/>
      <c r="C27" s="68"/>
      <c r="E27" s="49" t="s">
        <v>57</v>
      </c>
      <c r="F27" s="101" t="s">
        <v>100</v>
      </c>
      <c r="G27" s="101"/>
      <c r="H27" s="101"/>
      <c r="I27" s="101"/>
      <c r="J27" s="101"/>
    </row>
    <row r="28" spans="1:10" ht="13.5">
      <c r="A28" s="11">
        <v>24</v>
      </c>
      <c r="B28" s="67">
        <v>226498</v>
      </c>
      <c r="C28" s="68">
        <v>56019483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1210630</v>
      </c>
      <c r="C29" s="68">
        <v>106926559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914079</v>
      </c>
      <c r="C30" s="68">
        <v>111685239</v>
      </c>
      <c r="F30" s="52"/>
      <c r="G30" s="52"/>
      <c r="H30" s="52"/>
      <c r="I30" s="52"/>
      <c r="J30" s="52"/>
    </row>
    <row r="31" spans="1:10" ht="13.5">
      <c r="A31" s="11">
        <v>27</v>
      </c>
      <c r="B31" s="67">
        <v>107554</v>
      </c>
      <c r="C31" s="68">
        <v>43811535</v>
      </c>
      <c r="F31" s="52"/>
      <c r="G31" s="52"/>
      <c r="H31" s="52"/>
      <c r="I31" s="93"/>
      <c r="J31" s="52"/>
    </row>
    <row r="32" spans="1:3" ht="13.5">
      <c r="A32" s="11">
        <v>28</v>
      </c>
      <c r="B32" s="67">
        <v>85282</v>
      </c>
      <c r="C32" s="68">
        <v>44465075</v>
      </c>
    </row>
    <row r="33" spans="1:8" ht="13.5">
      <c r="A33" s="11">
        <v>29</v>
      </c>
      <c r="B33" s="67">
        <v>533222</v>
      </c>
      <c r="C33" s="68">
        <v>81069152</v>
      </c>
      <c r="F33" s="51"/>
      <c r="G33" s="51"/>
      <c r="H33" s="51"/>
    </row>
    <row r="34" spans="1:8" ht="13.5">
      <c r="A34" s="11">
        <v>30</v>
      </c>
      <c r="B34" s="67"/>
      <c r="C34" s="68"/>
      <c r="F34" s="51"/>
      <c r="G34" s="51"/>
      <c r="H34" s="51"/>
    </row>
    <row r="35" spans="1:3" ht="14.25" thickBot="1">
      <c r="A35" s="11">
        <v>31</v>
      </c>
      <c r="B35" s="70"/>
      <c r="C35" s="71"/>
    </row>
    <row r="36" spans="1:6" ht="14.25" thickBot="1">
      <c r="A36" s="18" t="s">
        <v>28</v>
      </c>
      <c r="B36" s="8">
        <f>SUM(B5:B35)</f>
        <v>17276414</v>
      </c>
      <c r="C36" s="8">
        <f>SUM(C5:C35)</f>
        <v>1994123176</v>
      </c>
      <c r="F36" s="26"/>
    </row>
    <row r="37" spans="1:7" ht="13.5">
      <c r="A37" s="19" t="s">
        <v>29</v>
      </c>
      <c r="B37" s="7">
        <v>7663914</v>
      </c>
      <c r="C37" s="7">
        <v>2004400191</v>
      </c>
      <c r="G37" s="33"/>
    </row>
    <row r="38" spans="1:5" ht="14.25" thickBot="1">
      <c r="A38" s="20" t="s">
        <v>58</v>
      </c>
      <c r="B38" s="4">
        <f>B36/B37</f>
        <v>2.2542546797889433</v>
      </c>
      <c r="C38" s="4">
        <f>C36/C37</f>
        <v>0.9948727728892938</v>
      </c>
      <c r="E38" s="31"/>
    </row>
    <row r="39" spans="1:7" ht="36.75" thickBot="1">
      <c r="A39" s="24" t="s">
        <v>120</v>
      </c>
      <c r="B39" s="8">
        <f>'１月'!B36+'２月'!B36+'３月'!B36+'４月'!B36+'５月'!B36+'６月'!B36+'7月'!B36+'８月'!B36+'９月'!B36+'10月'!B36+'11月'!B36</f>
        <v>107198270</v>
      </c>
      <c r="C39" s="8">
        <f>'１月'!C36+'２月'!C36+'３月'!C36+'４月'!C36+'５月'!C36+'６月'!C36+'7月'!C36+'８月'!C36+'９月'!C36+'10月'!C36+'11月'!C36</f>
        <v>16101507258</v>
      </c>
      <c r="D39">
        <v>5886778368</v>
      </c>
      <c r="G39" s="33"/>
    </row>
    <row r="40" spans="1:7" ht="14.25" thickBot="1">
      <c r="A40" s="27" t="s">
        <v>59</v>
      </c>
      <c r="B40" s="8">
        <f>'１月'!B37+'２月'!B37+'３月'!B37+'４月'!B37+'５月'!B37+'６月'!B37+'7月'!B37+'８月'!B37+'９月'!B37+'10月'!B37+'11月'!B37</f>
        <v>90456555</v>
      </c>
      <c r="C40" s="8">
        <f>'１月'!C37+'２月'!C37+'３月'!C37+'４月'!C37+'５月'!C37+'６月'!C37+'7月'!C37+'８月'!C37+'９月'!C37+'10月'!C37+'11月'!C37</f>
        <v>16326974766</v>
      </c>
      <c r="D40">
        <v>6504490169</v>
      </c>
      <c r="G40" s="33"/>
    </row>
    <row r="41" spans="1:3" ht="13.5">
      <c r="A41" s="21" t="s">
        <v>60</v>
      </c>
      <c r="B41" s="28">
        <f>B39/B40</f>
        <v>1.1850801746761195</v>
      </c>
      <c r="C41" s="28">
        <f>C39/C40</f>
        <v>0.9861904908146534</v>
      </c>
    </row>
    <row r="42" ht="13.5">
      <c r="F42" s="33"/>
    </row>
  </sheetData>
  <mergeCells count="13">
    <mergeCell ref="E3:G3"/>
    <mergeCell ref="E6:F6"/>
    <mergeCell ref="E8:F8"/>
    <mergeCell ref="E10:F10"/>
    <mergeCell ref="E12:F12"/>
    <mergeCell ref="E14:F14"/>
    <mergeCell ref="E16:F16"/>
    <mergeCell ref="E18:F18"/>
    <mergeCell ref="F27:J29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7" sqref="C7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2" t="s">
        <v>121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122</v>
      </c>
      <c r="I4" s="11" t="s">
        <v>123</v>
      </c>
      <c r="J4" s="12"/>
      <c r="K4" s="37"/>
    </row>
    <row r="5" spans="1:11" ht="13.5">
      <c r="A5" s="11">
        <v>1</v>
      </c>
      <c r="B5" s="53">
        <v>939691</v>
      </c>
      <c r="C5" s="54">
        <v>114548844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53">
        <v>520649</v>
      </c>
      <c r="C6" s="54">
        <v>61380214</v>
      </c>
      <c r="E6" s="97" t="s">
        <v>49</v>
      </c>
      <c r="F6" s="98"/>
      <c r="G6" s="82">
        <v>11908242</v>
      </c>
      <c r="H6" s="80">
        <v>871517063</v>
      </c>
      <c r="I6" s="87">
        <f>'１月'!G6+'２月'!G6+'３月'!G6+'４月'!G6+'５月'!G6+'６月'!G6+'7月'!G6+'８月'!G6+'９月'!G6+'10月'!G6+'11月'!G6+'12月'!G6</f>
        <v>90490908</v>
      </c>
      <c r="J6" s="87">
        <f>'１月'!H6+'２月'!H6+'３月'!H6+'４月'!H6+'５月'!H6+'６月'!H6+'7月'!H6+'８月'!H6+'９月'!H6+'10月'!H6+'11月'!H6+'12月'!H6</f>
        <v>7088297036</v>
      </c>
      <c r="K6" s="37"/>
    </row>
    <row r="7" spans="1:12" ht="13.5">
      <c r="A7" s="11">
        <v>3</v>
      </c>
      <c r="B7" s="53">
        <v>1529073</v>
      </c>
      <c r="C7" s="54">
        <v>115593311</v>
      </c>
      <c r="E7" s="43"/>
      <c r="F7" s="46" t="s">
        <v>26</v>
      </c>
      <c r="G7" s="84">
        <v>5913251</v>
      </c>
      <c r="H7" s="81">
        <v>641240122</v>
      </c>
      <c r="I7" s="88">
        <v>64694274</v>
      </c>
      <c r="J7" s="90">
        <v>6696026437</v>
      </c>
      <c r="K7" s="37"/>
      <c r="L7" s="33"/>
    </row>
    <row r="8" spans="1:11" ht="13.5">
      <c r="A8" s="11">
        <v>4</v>
      </c>
      <c r="B8" s="53">
        <v>1264456</v>
      </c>
      <c r="C8" s="54">
        <v>144632390</v>
      </c>
      <c r="E8" s="97" t="s">
        <v>50</v>
      </c>
      <c r="F8" s="98"/>
      <c r="G8" s="82">
        <v>263901</v>
      </c>
      <c r="H8" s="83">
        <v>127382430</v>
      </c>
      <c r="I8" s="87">
        <f>'１月'!G8+'２月'!G8+'３月'!G8+'４月'!G8+'５月'!G8+'６月'!G8+'7月'!G8+'８月'!G8+'９月'!G8+'10月'!G8+'11月'!G8+'12月'!G8</f>
        <v>1999140</v>
      </c>
      <c r="J8" s="87">
        <f>'１月'!H8+'２月'!H8+'３月'!H8+'４月'!H8+'５月'!H8+'６月'!H8+'7月'!H8+'８月'!H8+'９月'!H8+'10月'!H8+'11月'!H8+'12月'!H8</f>
        <v>865064501</v>
      </c>
      <c r="K8" s="37"/>
    </row>
    <row r="9" spans="1:11" ht="13.5">
      <c r="A9" s="11">
        <v>5</v>
      </c>
      <c r="B9" s="53">
        <v>728623</v>
      </c>
      <c r="C9" s="54">
        <v>65378929</v>
      </c>
      <c r="E9" s="43"/>
      <c r="F9" s="46" t="s">
        <v>26</v>
      </c>
      <c r="G9" s="84">
        <v>1102377</v>
      </c>
      <c r="H9" s="81">
        <v>236872366</v>
      </c>
      <c r="I9" s="88">
        <v>4831343</v>
      </c>
      <c r="J9" s="90">
        <v>1580407468</v>
      </c>
      <c r="K9" s="37"/>
    </row>
    <row r="10" spans="1:11" ht="13.5">
      <c r="A10" s="11">
        <v>6</v>
      </c>
      <c r="B10" s="53">
        <v>806289</v>
      </c>
      <c r="C10" s="54">
        <v>100063500</v>
      </c>
      <c r="E10" s="97" t="s">
        <v>51</v>
      </c>
      <c r="F10" s="98"/>
      <c r="G10" s="82">
        <v>759116</v>
      </c>
      <c r="H10" s="83">
        <v>292585823</v>
      </c>
      <c r="I10" s="87">
        <f>'１月'!G10+'２月'!G10+'３月'!G10+'４月'!G10+'５月'!G10+'６月'!G10+'7月'!G10+'８月'!G10+'９月'!G10+'10月'!G10+'11月'!G10+'12月'!G10</f>
        <v>8361218</v>
      </c>
      <c r="J10" s="87">
        <f>'１月'!H10+'２月'!H10+'３月'!H10+'４月'!H10+'５月'!H10+'６月'!H10+'7月'!H10+'８月'!H10+'９月'!H10+'10月'!H10+'11月'!H10+'12月'!H10</f>
        <v>2247673872</v>
      </c>
      <c r="K10" s="37"/>
    </row>
    <row r="11" spans="1:11" ht="13.5">
      <c r="A11" s="11">
        <v>7</v>
      </c>
      <c r="B11" s="53">
        <v>0</v>
      </c>
      <c r="C11" s="54">
        <v>0</v>
      </c>
      <c r="E11" s="43"/>
      <c r="F11" s="46" t="s">
        <v>26</v>
      </c>
      <c r="G11" s="84">
        <v>879120</v>
      </c>
      <c r="H11" s="81">
        <v>255946950</v>
      </c>
      <c r="I11" s="88">
        <v>8955550</v>
      </c>
      <c r="J11" s="90">
        <v>2003215277</v>
      </c>
      <c r="K11" s="37"/>
    </row>
    <row r="12" spans="1:11" ht="13.5">
      <c r="A12" s="11">
        <v>8</v>
      </c>
      <c r="B12" s="53">
        <v>723273</v>
      </c>
      <c r="C12" s="54">
        <v>91526540</v>
      </c>
      <c r="E12" s="97" t="s">
        <v>52</v>
      </c>
      <c r="F12" s="98"/>
      <c r="G12" s="82">
        <v>29811</v>
      </c>
      <c r="H12" s="83">
        <v>47998734</v>
      </c>
      <c r="I12" s="87">
        <f>'１月'!G12+'２月'!G12+'３月'!G12+'４月'!G12+'５月'!G12+'６月'!G12+'7月'!G12+'８月'!G12+'９月'!G12+'10月'!G12+'11月'!G12+'12月'!G12</f>
        <v>134116</v>
      </c>
      <c r="J12" s="87">
        <f>'１月'!H12+'２月'!H12+'３月'!H12+'４月'!H12+'５月'!H12+'６月'!H12+'7月'!H12+'８月'!H12+'９月'!H12+'10月'!H12+'11月'!H12+'12月'!H12</f>
        <v>183063479</v>
      </c>
      <c r="K12" s="33"/>
    </row>
    <row r="13" spans="1:11" ht="13.5">
      <c r="A13" s="11">
        <v>9</v>
      </c>
      <c r="B13" s="53">
        <v>181244</v>
      </c>
      <c r="C13" s="54">
        <v>55583795</v>
      </c>
      <c r="E13" s="43"/>
      <c r="F13" s="46" t="s">
        <v>26</v>
      </c>
      <c r="G13" s="84">
        <v>47802</v>
      </c>
      <c r="H13" s="81">
        <v>68280754</v>
      </c>
      <c r="I13" s="88">
        <v>145598</v>
      </c>
      <c r="J13" s="90">
        <v>191637811</v>
      </c>
      <c r="K13" s="37"/>
    </row>
    <row r="14" spans="1:11" ht="13.5">
      <c r="A14" s="11">
        <v>10</v>
      </c>
      <c r="B14" s="53">
        <v>550755</v>
      </c>
      <c r="C14" s="54">
        <v>78770014</v>
      </c>
      <c r="E14" s="107" t="s">
        <v>27</v>
      </c>
      <c r="F14" s="108"/>
      <c r="G14" s="82">
        <v>728730</v>
      </c>
      <c r="H14" s="94">
        <v>167734665</v>
      </c>
      <c r="I14" s="87">
        <f>'１月'!G14+'２月'!G14+'３月'!G14+'４月'!G14+'５月'!G14+'６月'!G14+'7月'!G14+'８月'!G14+'９月'!G14+'10月'!G14+'11月'!G14+'12月'!G14</f>
        <v>8560320</v>
      </c>
      <c r="J14" s="87">
        <f>'１月'!H14+'２月'!H14+'３月'!H14+'４月'!H14+'５月'!H14+'６月'!H14+'7月'!H14+'８月'!H14+'９月'!H14+'10月'!H14+'11月'!H14+'12月'!H14</f>
        <v>1675881271</v>
      </c>
      <c r="K14" s="37"/>
    </row>
    <row r="15" spans="1:11" ht="13.5">
      <c r="A15" s="11">
        <v>11</v>
      </c>
      <c r="B15" s="53">
        <v>390104</v>
      </c>
      <c r="C15" s="54">
        <v>69836764</v>
      </c>
      <c r="E15" s="43"/>
      <c r="F15" s="46" t="s">
        <v>26</v>
      </c>
      <c r="G15" s="84">
        <v>934470</v>
      </c>
      <c r="H15" s="81">
        <v>224357753</v>
      </c>
      <c r="I15" s="88">
        <v>9494460</v>
      </c>
      <c r="J15" s="90">
        <v>1817319237</v>
      </c>
      <c r="K15" s="37"/>
    </row>
    <row r="16" spans="1:11" ht="13.5">
      <c r="A16" s="11">
        <v>12</v>
      </c>
      <c r="B16" s="53">
        <v>1003295</v>
      </c>
      <c r="C16" s="54">
        <v>153952671</v>
      </c>
      <c r="E16" s="97" t="s">
        <v>53</v>
      </c>
      <c r="F16" s="98"/>
      <c r="G16" s="82"/>
      <c r="H16" s="83"/>
      <c r="I16" s="87">
        <f>'１月'!G16+'２月'!G16+'３月'!G16+'４月'!G16+'５月'!G16+'６月'!G16+'7月'!G16+'８月'!G16+'９月'!G16+'10月'!G16+'11月'!G16+'12月'!G16</f>
        <v>0</v>
      </c>
      <c r="J16" s="87">
        <f>'１月'!H16+'２月'!H16+'３月'!H16+'４月'!H16+'５月'!H16+'６月'!H16+'7月'!H16+'８月'!H16+'９月'!H16+'10月'!H16+'11月'!H16+'12月'!H16</f>
        <v>0</v>
      </c>
      <c r="K16" s="37"/>
    </row>
    <row r="17" spans="1:11" ht="13.5">
      <c r="A17" s="11">
        <v>13</v>
      </c>
      <c r="B17" s="53">
        <v>1365973</v>
      </c>
      <c r="C17" s="54">
        <v>75846117</v>
      </c>
      <c r="E17" s="43"/>
      <c r="F17" s="46" t="s">
        <v>26</v>
      </c>
      <c r="G17" s="84">
        <v>0</v>
      </c>
      <c r="H17" s="81">
        <v>0</v>
      </c>
      <c r="I17" s="88">
        <v>0</v>
      </c>
      <c r="J17" s="90">
        <v>0</v>
      </c>
      <c r="K17" s="37"/>
    </row>
    <row r="18" spans="1:11" ht="13.5">
      <c r="A18" s="11">
        <v>14</v>
      </c>
      <c r="B18" s="53">
        <v>0</v>
      </c>
      <c r="C18" s="54">
        <v>0</v>
      </c>
      <c r="E18" s="109" t="s">
        <v>31</v>
      </c>
      <c r="F18" s="110"/>
      <c r="G18" s="62">
        <v>237300</v>
      </c>
      <c r="H18" s="83">
        <v>404753995</v>
      </c>
      <c r="I18" s="87">
        <f>'１月'!G18+'２月'!G18+'３月'!G18+'４月'!G18+'５月'!G18+'６月'!G18+'7月'!G18+'８月'!G18+'９月'!G18+'10月'!G18+'11月'!G18+'12月'!G18</f>
        <v>2570798</v>
      </c>
      <c r="J18" s="87">
        <f>'１月'!H18+'２月'!H18+'３月'!H18+'４月'!H18+'５月'!H18+'６月'!H18+'7月'!H18+'８月'!H18+'９月'!H18+'10月'!H18+'11月'!H18+'12月'!H18</f>
        <v>2043174824</v>
      </c>
      <c r="K18" s="37"/>
    </row>
    <row r="19" spans="1:11" ht="13.5">
      <c r="A19" s="11">
        <v>15</v>
      </c>
      <c r="B19" s="53">
        <v>467106</v>
      </c>
      <c r="C19" s="54">
        <v>100669627</v>
      </c>
      <c r="E19" s="43"/>
      <c r="F19" s="46" t="s">
        <v>26</v>
      </c>
      <c r="G19" s="60">
        <v>280688</v>
      </c>
      <c r="H19" s="84">
        <v>377326787</v>
      </c>
      <c r="I19" s="88" t="s">
        <v>126</v>
      </c>
      <c r="J19" s="90" t="s">
        <v>126</v>
      </c>
      <c r="K19" s="37"/>
    </row>
    <row r="20" spans="1:11" ht="13.5">
      <c r="A20" s="11">
        <v>16</v>
      </c>
      <c r="B20" s="53">
        <v>279847</v>
      </c>
      <c r="C20" s="54">
        <v>107041026</v>
      </c>
      <c r="E20" s="97" t="s">
        <v>30</v>
      </c>
      <c r="F20" s="98"/>
      <c r="G20" s="82">
        <v>30080</v>
      </c>
      <c r="H20" s="83">
        <v>17689369</v>
      </c>
      <c r="I20" s="87">
        <f>'１月'!G20+'２月'!G20+'３月'!G20+'４月'!G20+'５月'!G20+'６月'!G20+'7月'!G20+'８月'!G20+'９月'!G20+'10月'!G20+'11月'!G20+'12月'!G20</f>
        <v>796747</v>
      </c>
      <c r="J20" s="87">
        <f>'１月'!H20+'２月'!H20+'３月'!H20+'４月'!H20+'５月'!H20+'６月'!H20+'7月'!H20+'８月'!H20+'９月'!H20+'10月'!H20+'11月'!H20+'12月'!H20</f>
        <v>200782964</v>
      </c>
      <c r="K20" s="37"/>
    </row>
    <row r="21" spans="1:11" ht="13.5">
      <c r="A21" s="11">
        <v>17</v>
      </c>
      <c r="B21" s="53">
        <v>358924</v>
      </c>
      <c r="C21" s="54">
        <v>84418979</v>
      </c>
      <c r="E21" s="43"/>
      <c r="F21" s="46" t="s">
        <v>26</v>
      </c>
      <c r="G21" s="84">
        <v>31082</v>
      </c>
      <c r="H21" s="84">
        <v>21756084</v>
      </c>
      <c r="I21" s="88" t="s">
        <v>125</v>
      </c>
      <c r="J21" s="90" t="s">
        <v>126</v>
      </c>
      <c r="K21" s="37"/>
    </row>
    <row r="22" spans="1:11" ht="13.5">
      <c r="A22" s="11">
        <v>18</v>
      </c>
      <c r="B22" s="53">
        <v>234490</v>
      </c>
      <c r="C22" s="54">
        <v>65487000</v>
      </c>
      <c r="E22" s="97" t="s">
        <v>55</v>
      </c>
      <c r="F22" s="98"/>
      <c r="G22" s="82">
        <v>550420</v>
      </c>
      <c r="H22" s="94">
        <v>447508739</v>
      </c>
      <c r="I22" s="87">
        <f>'１月'!G22+'２月'!G22+'３月'!G22+'４月'!G22+'５月'!G22+'６月'!G22+'7月'!G22+'８月'!G22+'９月'!G22+'10月'!G22+'11月'!G22+'12月'!G22</f>
        <v>8792623</v>
      </c>
      <c r="J22" s="87">
        <f>'１月'!H22+'２月'!H22+'３月'!H22+'４月'!H22+'５月'!H22+'６月'!H22+'7月'!H22+'８月'!H22+'９月'!H22+'10月'!H22+'11月'!H22+'12月'!H22</f>
        <v>4174740129</v>
      </c>
      <c r="K22" s="37"/>
    </row>
    <row r="23" spans="1:11" ht="13.5">
      <c r="A23" s="11">
        <v>19</v>
      </c>
      <c r="B23" s="53">
        <v>377935</v>
      </c>
      <c r="C23" s="54">
        <v>113643186</v>
      </c>
      <c r="E23" s="43"/>
      <c r="F23" s="46" t="s">
        <v>26</v>
      </c>
      <c r="G23" s="84">
        <v>577175</v>
      </c>
      <c r="H23" s="84">
        <v>427539712</v>
      </c>
      <c r="I23" s="88">
        <v>12101295</v>
      </c>
      <c r="J23" s="90">
        <v>6291689064</v>
      </c>
      <c r="K23" s="37"/>
    </row>
    <row r="24" spans="1:11" ht="13.5">
      <c r="A24" s="11">
        <v>20</v>
      </c>
      <c r="B24" s="53">
        <v>63253</v>
      </c>
      <c r="C24" s="54">
        <v>64671603</v>
      </c>
      <c r="E24" s="97" t="s">
        <v>28</v>
      </c>
      <c r="F24" s="98"/>
      <c r="G24" s="82">
        <f>G6+G8+G10+G12+G14+G16+G18+G20+G22</f>
        <v>14507600</v>
      </c>
      <c r="H24" s="82">
        <f>H6+H8+H10+H12+H14+H16+H18+H20+H22</f>
        <v>2377170818</v>
      </c>
      <c r="I24" s="87">
        <f>'１月'!G24+'２月'!G24+'３月'!G24+'４月'!G24+'５月'!G24+'６月'!G24+'7月'!G24+'８月'!G24+'９月'!G24+'10月'!G24+'11月'!G24+'12月'!G24</f>
        <v>121705870</v>
      </c>
      <c r="J24" s="87">
        <f>'１月'!H24+'２月'!H24+'３月'!H24+'４月'!H24+'５月'!H24+'６月'!H24+'7月'!H24+'８月'!H24+'９月'!H24+'10月'!H24+'11月'!H24+'12月'!H24</f>
        <v>18478678076</v>
      </c>
      <c r="K24" s="37"/>
    </row>
    <row r="25" spans="1:11" ht="13.5">
      <c r="A25" s="11">
        <v>21</v>
      </c>
      <c r="B25" s="53">
        <v>0</v>
      </c>
      <c r="C25" s="54">
        <v>0</v>
      </c>
      <c r="E25" s="43"/>
      <c r="F25" s="46" t="s">
        <v>29</v>
      </c>
      <c r="G25" s="82">
        <f>G7+G9+G11+G13+G15+G17+G19+G21+G23</f>
        <v>9765965</v>
      </c>
      <c r="H25" s="82">
        <f>H7+H9+H11+H13+H15+H17+H19+H21+H23</f>
        <v>2253320528</v>
      </c>
      <c r="I25" s="88">
        <v>100222520</v>
      </c>
      <c r="J25" s="90">
        <v>18580295294</v>
      </c>
      <c r="K25" s="37"/>
    </row>
    <row r="26" spans="1:11" ht="13.5">
      <c r="A26" s="11">
        <v>22</v>
      </c>
      <c r="B26" s="53">
        <v>138244</v>
      </c>
      <c r="C26" s="95">
        <v>40490332</v>
      </c>
      <c r="E26" s="99" t="s">
        <v>56</v>
      </c>
      <c r="F26" s="100"/>
      <c r="G26" s="4">
        <f>G24/G25</f>
        <v>1.485526519908683</v>
      </c>
      <c r="H26" s="4">
        <f>H24/H25</f>
        <v>1.0549634587982593</v>
      </c>
      <c r="I26" s="4">
        <f>I24/I25</f>
        <v>1.2143565138853025</v>
      </c>
      <c r="J26" s="4">
        <f>J24/J25</f>
        <v>0.9945309148002177</v>
      </c>
      <c r="K26" s="37"/>
    </row>
    <row r="27" spans="1:10" ht="13.5" customHeight="1">
      <c r="A27" s="11">
        <v>23</v>
      </c>
      <c r="B27" s="53">
        <v>480822</v>
      </c>
      <c r="C27" s="54">
        <v>36999803</v>
      </c>
      <c r="E27" s="49" t="s">
        <v>57</v>
      </c>
      <c r="F27" s="101" t="s">
        <v>100</v>
      </c>
      <c r="G27" s="101"/>
      <c r="H27" s="101"/>
      <c r="I27" s="101"/>
      <c r="J27" s="101"/>
    </row>
    <row r="28" spans="1:10" ht="13.5">
      <c r="A28" s="11">
        <v>24</v>
      </c>
      <c r="B28" s="53">
        <v>358274</v>
      </c>
      <c r="C28" s="54">
        <v>76691612</v>
      </c>
      <c r="F28" s="102"/>
      <c r="G28" s="102"/>
      <c r="H28" s="102"/>
      <c r="I28" s="102"/>
      <c r="J28" s="102"/>
    </row>
    <row r="29" spans="1:10" ht="13.5">
      <c r="A29" s="11">
        <v>25</v>
      </c>
      <c r="B29" s="53">
        <v>541916</v>
      </c>
      <c r="C29" s="54">
        <v>181441731</v>
      </c>
      <c r="F29" s="102"/>
      <c r="G29" s="102"/>
      <c r="H29" s="102"/>
      <c r="I29" s="102"/>
      <c r="J29" s="102"/>
    </row>
    <row r="30" spans="1:10" ht="13.5">
      <c r="A30" s="11">
        <v>26</v>
      </c>
      <c r="B30" s="53">
        <v>408324</v>
      </c>
      <c r="C30" s="54">
        <v>93536244</v>
      </c>
      <c r="F30" s="52"/>
      <c r="G30" s="52"/>
      <c r="H30" s="52"/>
      <c r="I30" s="52"/>
      <c r="J30" s="52"/>
    </row>
    <row r="31" spans="1:10" ht="13.5">
      <c r="A31" s="11">
        <v>27</v>
      </c>
      <c r="B31" s="53">
        <v>154053</v>
      </c>
      <c r="C31" s="54">
        <v>83176002</v>
      </c>
      <c r="F31" s="52"/>
      <c r="G31" s="52"/>
      <c r="H31" s="52"/>
      <c r="I31" s="93"/>
      <c r="J31" s="52"/>
    </row>
    <row r="32" spans="1:3" ht="13.5">
      <c r="A32" s="11">
        <v>28</v>
      </c>
      <c r="B32" s="53">
        <v>233854</v>
      </c>
      <c r="C32" s="54">
        <v>50546288</v>
      </c>
    </row>
    <row r="33" spans="1:8" ht="13.5">
      <c r="A33" s="11">
        <v>29</v>
      </c>
      <c r="B33" s="53">
        <v>365664</v>
      </c>
      <c r="C33" s="54">
        <v>98369680</v>
      </c>
      <c r="F33" s="51"/>
      <c r="G33" s="51"/>
      <c r="H33" s="51"/>
    </row>
    <row r="34" spans="1:8" ht="13.5">
      <c r="A34" s="11">
        <v>30</v>
      </c>
      <c r="B34" s="53">
        <v>41469</v>
      </c>
      <c r="C34" s="54">
        <v>52874616</v>
      </c>
      <c r="F34" s="51"/>
      <c r="G34" s="51"/>
      <c r="H34" s="51"/>
    </row>
    <row r="35" spans="1:3" ht="14.25" thickBot="1">
      <c r="A35" s="11">
        <v>31</v>
      </c>
      <c r="B35" s="55">
        <v>0</v>
      </c>
      <c r="C35" s="56">
        <v>0</v>
      </c>
    </row>
    <row r="36" spans="1:6" ht="14.25" thickBot="1">
      <c r="A36" s="18" t="s">
        <v>28</v>
      </c>
      <c r="B36" s="8">
        <f>SUM(B5:B35)</f>
        <v>14507600</v>
      </c>
      <c r="C36" s="8">
        <f>SUM(C5:C35)</f>
        <v>2377170818</v>
      </c>
      <c r="F36" s="26"/>
    </row>
    <row r="37" spans="1:7" ht="13.5">
      <c r="A37" s="19" t="s">
        <v>29</v>
      </c>
      <c r="B37" s="7">
        <v>9765965</v>
      </c>
      <c r="C37" s="7">
        <v>2253320528</v>
      </c>
      <c r="G37" s="33"/>
    </row>
    <row r="38" spans="1:5" ht="14.25" thickBot="1">
      <c r="A38" s="20" t="s">
        <v>58</v>
      </c>
      <c r="B38" s="4">
        <f>B36/B37</f>
        <v>1.485526519908683</v>
      </c>
      <c r="C38" s="4">
        <f>C36/C37</f>
        <v>1.0549634587982593</v>
      </c>
      <c r="E38" s="31"/>
    </row>
    <row r="39" spans="1:7" ht="36.75" thickBot="1">
      <c r="A39" s="24" t="s">
        <v>124</v>
      </c>
      <c r="B39" s="8">
        <f>'１月'!B36+'２月'!B36+'３月'!B36+'４月'!B36+'５月'!B36+'６月'!B36+'7月'!B36+'８月'!B36+'９月'!B36+'10月'!B36+'11月'!B36+'12月'!B36</f>
        <v>121705870</v>
      </c>
      <c r="C39" s="8">
        <f>'１月'!C36+'２月'!C36+'３月'!C36+'４月'!C36+'５月'!C36+'６月'!C36+'7月'!C36+'８月'!C36+'９月'!C36+'10月'!C36+'11月'!C36+'12月'!C36</f>
        <v>18478678076</v>
      </c>
      <c r="D39">
        <v>5886778368</v>
      </c>
      <c r="G39" s="33"/>
    </row>
    <row r="40" spans="1:7" ht="14.25" thickBot="1">
      <c r="A40" s="27" t="s">
        <v>59</v>
      </c>
      <c r="B40" s="8">
        <f>'１月'!B37+'２月'!B37+'３月'!B37+'４月'!B37+'５月'!B37+'６月'!B37+'7月'!B37+'８月'!B37+'９月'!B37+'10月'!B37+'11月'!B37+'12月'!B37</f>
        <v>100222520</v>
      </c>
      <c r="C40" s="8">
        <f>'１月'!C37+'２月'!C37+'３月'!C37+'４月'!C37+'５月'!C37+'６月'!C37+'7月'!C37+'８月'!C37+'９月'!C37+'10月'!C37+'11月'!C37+'12月'!C37</f>
        <v>18580295294</v>
      </c>
      <c r="D40">
        <v>6504490169</v>
      </c>
      <c r="G40" s="33"/>
    </row>
    <row r="41" spans="1:3" ht="13.5">
      <c r="A41" s="21" t="s">
        <v>60</v>
      </c>
      <c r="B41" s="28">
        <f>B39/B40</f>
        <v>1.2143565138853025</v>
      </c>
      <c r="C41" s="28">
        <f>C39/C40</f>
        <v>0.9945309148002177</v>
      </c>
    </row>
    <row r="42" ht="13.5">
      <c r="F42" s="33"/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1">
      <selection activeCell="A15" sqref="A1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2" t="s">
        <v>24</v>
      </c>
    </row>
    <row r="3" spans="1:7" ht="14.25">
      <c r="A3" s="23" t="s">
        <v>19</v>
      </c>
      <c r="E3" s="96" t="s">
        <v>17</v>
      </c>
      <c r="F3" s="96"/>
      <c r="G3" s="96"/>
    </row>
    <row r="4" spans="1:10" ht="13.5">
      <c r="A4" s="1" t="s">
        <v>0</v>
      </c>
      <c r="B4" s="1" t="s">
        <v>5</v>
      </c>
      <c r="C4" s="1" t="s">
        <v>6</v>
      </c>
      <c r="E4" s="47"/>
      <c r="F4" s="44"/>
      <c r="G4" s="11"/>
      <c r="H4" s="35" t="s">
        <v>42</v>
      </c>
      <c r="I4" s="11" t="s">
        <v>35</v>
      </c>
      <c r="J4" s="12"/>
    </row>
    <row r="5" spans="1:10" ht="13.5">
      <c r="A5" s="2">
        <v>1</v>
      </c>
      <c r="B5" s="3">
        <v>141884</v>
      </c>
      <c r="C5" s="3">
        <v>26511429</v>
      </c>
      <c r="E5" s="48"/>
      <c r="F5" s="45"/>
      <c r="G5" s="1" t="s">
        <v>13</v>
      </c>
      <c r="H5" s="36" t="s">
        <v>14</v>
      </c>
      <c r="I5" s="1" t="s">
        <v>13</v>
      </c>
      <c r="J5" s="1" t="s">
        <v>14</v>
      </c>
    </row>
    <row r="6" spans="1:10" ht="13.5">
      <c r="A6" s="2">
        <v>2</v>
      </c>
      <c r="B6" s="3"/>
      <c r="C6" s="3"/>
      <c r="E6" s="97" t="s">
        <v>7</v>
      </c>
      <c r="F6" s="98"/>
      <c r="G6" s="14">
        <v>8382281</v>
      </c>
      <c r="H6" s="6">
        <v>338357565</v>
      </c>
      <c r="I6" s="14">
        <f>'１月'!G6+'２月'!G6</f>
        <v>12819242</v>
      </c>
      <c r="J6" s="6">
        <f>'１月'!H6+'２月'!H6</f>
        <v>728445913</v>
      </c>
    </row>
    <row r="7" spans="1:10" ht="13.5">
      <c r="A7" s="2">
        <v>3</v>
      </c>
      <c r="B7" s="3">
        <v>327147</v>
      </c>
      <c r="C7" s="3">
        <v>106103893</v>
      </c>
      <c r="E7" s="43"/>
      <c r="F7" s="46" t="s">
        <v>15</v>
      </c>
      <c r="G7" s="16">
        <v>3089330</v>
      </c>
      <c r="H7" s="17">
        <v>245376549</v>
      </c>
      <c r="I7" s="16">
        <f>'１月'!G7+'２月'!G7</f>
        <v>6326408</v>
      </c>
      <c r="J7" s="17">
        <f>'１月'!H7+'２月'!H7</f>
        <v>523311060</v>
      </c>
    </row>
    <row r="8" spans="1:10" ht="13.5">
      <c r="A8" s="2">
        <v>4</v>
      </c>
      <c r="B8" s="3">
        <v>190178</v>
      </c>
      <c r="C8" s="3">
        <v>35625818</v>
      </c>
      <c r="E8" s="97" t="s">
        <v>8</v>
      </c>
      <c r="F8" s="98"/>
      <c r="G8" s="15">
        <v>114993</v>
      </c>
      <c r="H8" s="15">
        <v>48252554</v>
      </c>
      <c r="I8" s="15">
        <f>'１月'!G8+'２月'!G8</f>
        <v>414291</v>
      </c>
      <c r="J8" s="15">
        <f>'１月'!H8+'２月'!H8</f>
        <v>165384258</v>
      </c>
    </row>
    <row r="9" spans="1:10" ht="13.5">
      <c r="A9" s="2">
        <v>5</v>
      </c>
      <c r="B9" s="3">
        <v>239309</v>
      </c>
      <c r="C9" s="3">
        <v>70899985</v>
      </c>
      <c r="E9" s="43"/>
      <c r="F9" s="46" t="s">
        <v>15</v>
      </c>
      <c r="G9" s="17">
        <v>121331</v>
      </c>
      <c r="H9" s="17">
        <v>50647582</v>
      </c>
      <c r="I9" s="17">
        <f>'１月'!G9+'２月'!G9</f>
        <v>444593</v>
      </c>
      <c r="J9" s="17">
        <f>'１月'!H9+'２月'!H9</f>
        <v>159900974</v>
      </c>
    </row>
    <row r="10" spans="1:10" ht="13.5">
      <c r="A10" s="2">
        <v>6</v>
      </c>
      <c r="B10" s="3">
        <v>68651</v>
      </c>
      <c r="C10" s="3">
        <v>31755850</v>
      </c>
      <c r="E10" s="97" t="s">
        <v>9</v>
      </c>
      <c r="F10" s="98"/>
      <c r="G10" s="15">
        <v>876240</v>
      </c>
      <c r="H10" s="15">
        <v>233799510</v>
      </c>
      <c r="I10" s="15">
        <f>'１月'!G10+'２月'!G10</f>
        <v>1550070</v>
      </c>
      <c r="J10" s="15">
        <f>'１月'!H10+'２月'!H10</f>
        <v>425671365</v>
      </c>
    </row>
    <row r="11" spans="1:10" ht="13.5">
      <c r="A11" s="2">
        <v>7</v>
      </c>
      <c r="B11" s="3">
        <v>101944</v>
      </c>
      <c r="C11" s="3">
        <v>47964360</v>
      </c>
      <c r="E11" s="43"/>
      <c r="F11" s="46" t="s">
        <v>15</v>
      </c>
      <c r="G11" s="17">
        <v>884340</v>
      </c>
      <c r="H11" s="17">
        <v>172473956</v>
      </c>
      <c r="I11" s="17">
        <f>'１月'!G11+'２月'!G11</f>
        <v>1519590</v>
      </c>
      <c r="J11" s="17">
        <f>'１月'!H11+'２月'!H11</f>
        <v>333712977</v>
      </c>
    </row>
    <row r="12" spans="1:10" ht="13.5">
      <c r="A12" s="2">
        <v>8</v>
      </c>
      <c r="B12" s="3">
        <v>199531</v>
      </c>
      <c r="C12" s="3">
        <v>50343723</v>
      </c>
      <c r="E12" s="97" t="s">
        <v>10</v>
      </c>
      <c r="F12" s="98"/>
      <c r="G12" s="15">
        <v>7681</v>
      </c>
      <c r="H12" s="15">
        <v>13051246</v>
      </c>
      <c r="I12" s="15">
        <f>'１月'!G12+'２月'!G12</f>
        <v>20537</v>
      </c>
      <c r="J12" s="15">
        <f>'１月'!H12+'２月'!H12</f>
        <v>34625739</v>
      </c>
    </row>
    <row r="13" spans="1:10" ht="13.5">
      <c r="A13" s="2">
        <v>9</v>
      </c>
      <c r="B13" s="3"/>
      <c r="C13" s="3"/>
      <c r="E13" s="43"/>
      <c r="F13" s="46" t="s">
        <v>15</v>
      </c>
      <c r="G13" s="17">
        <v>7241</v>
      </c>
      <c r="H13" s="17">
        <v>10185538</v>
      </c>
      <c r="I13" s="17">
        <f>'１月'!G13+'２月'!G13</f>
        <v>13606</v>
      </c>
      <c r="J13" s="17">
        <f>'１月'!H13+'２月'!H13</f>
        <v>19068098</v>
      </c>
    </row>
    <row r="14" spans="1:10" ht="13.5">
      <c r="A14" s="2">
        <v>10</v>
      </c>
      <c r="B14" s="3">
        <v>444507</v>
      </c>
      <c r="C14" s="3">
        <v>93213225</v>
      </c>
      <c r="E14" s="107" t="s">
        <v>18</v>
      </c>
      <c r="F14" s="108"/>
      <c r="G14" s="15">
        <v>903930</v>
      </c>
      <c r="H14" s="25">
        <v>176966528</v>
      </c>
      <c r="I14" s="15">
        <f>'１月'!G14+'２月'!G14</f>
        <v>1639170</v>
      </c>
      <c r="J14" s="25">
        <f>'１月'!H14+'２月'!H14</f>
        <v>338344493</v>
      </c>
    </row>
    <row r="15" spans="1:10" ht="13.5">
      <c r="A15" s="2">
        <v>11</v>
      </c>
      <c r="B15" s="3">
        <v>398143</v>
      </c>
      <c r="C15" s="3">
        <v>76178652</v>
      </c>
      <c r="E15" s="43"/>
      <c r="F15" s="46" t="s">
        <v>15</v>
      </c>
      <c r="G15" s="17">
        <v>857520</v>
      </c>
      <c r="H15" s="17">
        <v>138844125</v>
      </c>
      <c r="I15" s="17">
        <f>'１月'!G15+'２月'!G15</f>
        <v>1631520</v>
      </c>
      <c r="J15" s="17">
        <f>'１月'!H15+'２月'!H15</f>
        <v>301216755</v>
      </c>
    </row>
    <row r="16" spans="1:10" ht="13.5">
      <c r="A16" s="2">
        <v>12</v>
      </c>
      <c r="B16" s="3">
        <v>183314</v>
      </c>
      <c r="C16" s="3">
        <v>68594427</v>
      </c>
      <c r="E16" s="97" t="s">
        <v>11</v>
      </c>
      <c r="F16" s="98"/>
      <c r="G16" s="15">
        <v>0</v>
      </c>
      <c r="H16" s="15">
        <v>0</v>
      </c>
      <c r="I16" s="15">
        <f>'１月'!G16+'２月'!G16</f>
        <v>0</v>
      </c>
      <c r="J16" s="15">
        <f>'１月'!H16+'２月'!H16</f>
        <v>0</v>
      </c>
    </row>
    <row r="17" spans="1:10" ht="13.5">
      <c r="A17" s="2">
        <v>13</v>
      </c>
      <c r="B17" s="3">
        <v>204349</v>
      </c>
      <c r="C17" s="3">
        <v>46821578</v>
      </c>
      <c r="E17" s="43"/>
      <c r="F17" s="46" t="s">
        <v>15</v>
      </c>
      <c r="G17" s="17">
        <v>0</v>
      </c>
      <c r="H17" s="17">
        <v>0</v>
      </c>
      <c r="I17" s="17">
        <f>'１月'!G17+'２月'!G17</f>
        <v>0</v>
      </c>
      <c r="J17" s="17">
        <f>'１月'!H17+'２月'!H17</f>
        <v>0</v>
      </c>
    </row>
    <row r="18" spans="1:10" ht="13.5">
      <c r="A18" s="2">
        <v>14</v>
      </c>
      <c r="B18" s="3">
        <v>71962</v>
      </c>
      <c r="C18" s="3">
        <v>27864573</v>
      </c>
      <c r="E18" s="105" t="s">
        <v>31</v>
      </c>
      <c r="F18" s="106"/>
      <c r="G18" s="15">
        <v>401415</v>
      </c>
      <c r="H18" s="15">
        <v>288892591</v>
      </c>
      <c r="I18" s="15">
        <f>'１月'!G18+'２月'!G18</f>
        <v>717376</v>
      </c>
      <c r="J18" s="15">
        <f>'１月'!H18+'２月'!H18</f>
        <v>513651097</v>
      </c>
    </row>
    <row r="19" spans="1:10" ht="13.5">
      <c r="A19" s="2">
        <v>15</v>
      </c>
      <c r="B19" s="3">
        <v>180840</v>
      </c>
      <c r="C19" s="3">
        <v>61959008</v>
      </c>
      <c r="E19" s="43"/>
      <c r="F19" s="46" t="s">
        <v>26</v>
      </c>
      <c r="G19" s="50" t="s">
        <v>37</v>
      </c>
      <c r="H19" s="50" t="s">
        <v>37</v>
      </c>
      <c r="I19" s="50" t="s">
        <v>36</v>
      </c>
      <c r="J19" s="50" t="s">
        <v>36</v>
      </c>
    </row>
    <row r="20" spans="1:10" ht="13.5">
      <c r="A20" s="2">
        <v>16</v>
      </c>
      <c r="B20" s="3"/>
      <c r="C20" s="3"/>
      <c r="E20" s="97" t="s">
        <v>30</v>
      </c>
      <c r="F20" s="98"/>
      <c r="G20" s="13">
        <v>31301</v>
      </c>
      <c r="H20" s="13">
        <v>20674264</v>
      </c>
      <c r="I20" s="13">
        <f>'１月'!G20+'２月'!G20</f>
        <v>51619</v>
      </c>
      <c r="J20" s="13">
        <f>'１月'!H20+'２月'!H20</f>
        <v>31375674</v>
      </c>
    </row>
    <row r="21" spans="1:10" ht="13.5">
      <c r="A21" s="2">
        <v>17</v>
      </c>
      <c r="B21" s="3">
        <v>782482</v>
      </c>
      <c r="C21" s="3">
        <v>134751983</v>
      </c>
      <c r="E21" s="43"/>
      <c r="F21" s="46" t="s">
        <v>26</v>
      </c>
      <c r="G21" s="50" t="s">
        <v>37</v>
      </c>
      <c r="H21" s="50" t="s">
        <v>37</v>
      </c>
      <c r="I21" s="50" t="s">
        <v>36</v>
      </c>
      <c r="J21" s="50" t="s">
        <v>36</v>
      </c>
    </row>
    <row r="22" spans="1:10" ht="13.5">
      <c r="A22" s="2">
        <v>18</v>
      </c>
      <c r="B22" s="3">
        <v>364220</v>
      </c>
      <c r="C22" s="3">
        <v>45006283</v>
      </c>
      <c r="E22" s="97" t="s">
        <v>12</v>
      </c>
      <c r="F22" s="98"/>
      <c r="G22" s="15">
        <v>622080</v>
      </c>
      <c r="H22" s="25">
        <v>362889845</v>
      </c>
      <c r="I22" s="15">
        <f>'１月'!G22+'２月'!G22</f>
        <v>1071374</v>
      </c>
      <c r="J22" s="25">
        <f>'１月'!H22+'２月'!H22</f>
        <v>646888450</v>
      </c>
    </row>
    <row r="23" spans="1:10" ht="13.5">
      <c r="A23" s="2">
        <v>19</v>
      </c>
      <c r="B23" s="3">
        <v>743588</v>
      </c>
      <c r="C23" s="3">
        <v>65585067</v>
      </c>
      <c r="E23" s="43"/>
      <c r="F23" s="46" t="s">
        <v>15</v>
      </c>
      <c r="G23" s="50">
        <v>1081818</v>
      </c>
      <c r="H23" s="50">
        <v>596606395</v>
      </c>
      <c r="I23" s="17">
        <f>'１月'!G23+'２月'!G23</f>
        <v>1847557</v>
      </c>
      <c r="J23" s="17">
        <f>'１月'!H23+'２月'!H23</f>
        <v>1063809024</v>
      </c>
    </row>
    <row r="24" spans="1:10" ht="13.5">
      <c r="A24" s="2">
        <v>20</v>
      </c>
      <c r="B24" s="3">
        <v>1047472</v>
      </c>
      <c r="C24" s="3">
        <v>66290429</v>
      </c>
      <c r="E24" s="97" t="s">
        <v>28</v>
      </c>
      <c r="F24" s="98"/>
      <c r="G24" s="15">
        <f>G6+G8+G10+G12+G14+G16+G18+G20+G22</f>
        <v>11339921</v>
      </c>
      <c r="H24" s="15">
        <f>H6+H8+H10+H12+H14+H16+H18+H20+H22</f>
        <v>1482884103</v>
      </c>
      <c r="I24" s="15">
        <f>I6+I8+I10+I12+I14+I16+I18+I20+I22</f>
        <v>18283679</v>
      </c>
      <c r="J24" s="15">
        <f>J6+J8+J10+J12+J14+J16+J18+J20+J22</f>
        <v>2884386989</v>
      </c>
    </row>
    <row r="25" spans="1:10" ht="13.5">
      <c r="A25" s="2">
        <v>21</v>
      </c>
      <c r="B25" s="3">
        <v>103316</v>
      </c>
      <c r="C25" s="3">
        <v>31510637</v>
      </c>
      <c r="E25" s="43"/>
      <c r="F25" s="46" t="s">
        <v>29</v>
      </c>
      <c r="G25" s="17">
        <f>G7+G9+G11+G13+G15+G17+G23</f>
        <v>6041580</v>
      </c>
      <c r="H25" s="17">
        <f>H7+H9+H11+H13+H15+H17+H23</f>
        <v>1214134145</v>
      </c>
      <c r="I25" s="17">
        <f>I7+I9+I11+I13+I15+I17+I23</f>
        <v>11783274</v>
      </c>
      <c r="J25" s="17">
        <f>J7+J9+J11+J13+J15+J17+J23</f>
        <v>2401018888</v>
      </c>
    </row>
    <row r="26" spans="1:10" ht="13.5">
      <c r="A26" s="2">
        <v>22</v>
      </c>
      <c r="B26" s="3">
        <v>508009</v>
      </c>
      <c r="C26" s="3">
        <v>70134811</v>
      </c>
      <c r="E26" s="99" t="s">
        <v>20</v>
      </c>
      <c r="F26" s="100"/>
      <c r="G26" s="4">
        <f>G24/G25</f>
        <v>1.8769793663247032</v>
      </c>
      <c r="H26" s="4">
        <f>H24/H25</f>
        <v>1.2213511242614794</v>
      </c>
      <c r="I26" s="4">
        <f>I24/I25</f>
        <v>1.5516637396363693</v>
      </c>
      <c r="J26" s="4">
        <f>J24/J25</f>
        <v>1.2013179085828165</v>
      </c>
    </row>
    <row r="27" spans="1:10" ht="13.5" customHeight="1">
      <c r="A27" s="2">
        <v>23</v>
      </c>
      <c r="B27" s="3"/>
      <c r="C27" s="3"/>
      <c r="E27" s="49" t="s">
        <v>33</v>
      </c>
      <c r="F27" s="101" t="s">
        <v>34</v>
      </c>
      <c r="G27" s="101"/>
      <c r="H27" s="101"/>
      <c r="I27" s="101"/>
      <c r="J27" s="101"/>
    </row>
    <row r="28" spans="1:10" ht="13.5">
      <c r="A28" s="2">
        <v>24</v>
      </c>
      <c r="B28" s="3">
        <v>880530</v>
      </c>
      <c r="C28" s="3">
        <v>80407303</v>
      </c>
      <c r="F28" s="102"/>
      <c r="G28" s="102"/>
      <c r="H28" s="102"/>
      <c r="I28" s="102"/>
      <c r="J28" s="102"/>
    </row>
    <row r="29" spans="1:10" ht="13.5">
      <c r="A29" s="2">
        <v>25</v>
      </c>
      <c r="B29" s="3">
        <v>2063007</v>
      </c>
      <c r="C29" s="3">
        <v>94641248</v>
      </c>
      <c r="F29" s="102"/>
      <c r="G29" s="102"/>
      <c r="H29" s="102"/>
      <c r="I29" s="102"/>
      <c r="J29" s="102"/>
    </row>
    <row r="30" spans="1:10" ht="13.5">
      <c r="A30" s="2">
        <v>26</v>
      </c>
      <c r="B30" s="3">
        <v>530161</v>
      </c>
      <c r="C30" s="3">
        <v>48284109</v>
      </c>
      <c r="F30" s="52"/>
      <c r="G30" s="52"/>
      <c r="H30" s="52"/>
      <c r="I30" s="52"/>
      <c r="J30" s="52"/>
    </row>
    <row r="31" spans="1:10" ht="13.5">
      <c r="A31" s="2">
        <v>27</v>
      </c>
      <c r="B31" s="3">
        <v>1421299</v>
      </c>
      <c r="C31" s="3">
        <v>58230792</v>
      </c>
      <c r="F31" s="52"/>
      <c r="G31" s="52"/>
      <c r="H31" s="52"/>
      <c r="I31" s="52"/>
      <c r="J31" s="52"/>
    </row>
    <row r="32" spans="1:3" ht="13.5">
      <c r="A32" s="2">
        <v>28</v>
      </c>
      <c r="B32" s="3">
        <v>144078</v>
      </c>
      <c r="C32" s="3">
        <v>44204920</v>
      </c>
    </row>
    <row r="33" spans="1:8" ht="13.5">
      <c r="A33" s="2"/>
      <c r="B33" s="3"/>
      <c r="C33" s="3"/>
      <c r="F33" s="51"/>
      <c r="G33" s="51"/>
      <c r="H33" s="51"/>
    </row>
    <row r="34" spans="1:8" ht="13.5">
      <c r="A34" s="2"/>
      <c r="B34" s="3"/>
      <c r="C34" s="3"/>
      <c r="F34" s="51"/>
      <c r="G34" s="51"/>
      <c r="H34" s="51"/>
    </row>
    <row r="35" spans="1:3" ht="14.25" thickBot="1">
      <c r="A35" s="5"/>
      <c r="B35" s="6"/>
      <c r="C35" s="6"/>
    </row>
    <row r="36" spans="1:6" ht="14.25" thickBot="1">
      <c r="A36" s="18" t="s">
        <v>1</v>
      </c>
      <c r="B36" s="8">
        <f>SUM(B5:B35)</f>
        <v>11339921</v>
      </c>
      <c r="C36" s="8">
        <f>SUM(C5:C35)</f>
        <v>1482884103</v>
      </c>
      <c r="F36" s="26"/>
    </row>
    <row r="37" spans="1:7" ht="13.5">
      <c r="A37" s="19" t="s">
        <v>2</v>
      </c>
      <c r="B37" s="7">
        <v>6041580</v>
      </c>
      <c r="C37" s="7">
        <v>1214134145</v>
      </c>
      <c r="G37" s="33"/>
    </row>
    <row r="38" spans="1:5" ht="14.25" thickBot="1">
      <c r="A38" s="20" t="s">
        <v>3</v>
      </c>
      <c r="B38" s="10">
        <f>B36/B37</f>
        <v>1.8769793663247032</v>
      </c>
      <c r="C38" s="10">
        <f>C36/C37</f>
        <v>1.2213511242614794</v>
      </c>
      <c r="E38" s="31"/>
    </row>
    <row r="39" spans="1:3" ht="24.75" thickBot="1">
      <c r="A39" s="24" t="s">
        <v>25</v>
      </c>
      <c r="B39" s="8">
        <f>'１月'!B36+'２月'!B36</f>
        <v>18283679</v>
      </c>
      <c r="C39" s="30">
        <f>'１月'!C36+'２月'!C36</f>
        <v>2884386989</v>
      </c>
    </row>
    <row r="40" spans="1:3" ht="13.5">
      <c r="A40" s="27" t="s">
        <v>4</v>
      </c>
      <c r="B40" s="29">
        <f>'１月'!B37+'２月'!B37</f>
        <v>11783274</v>
      </c>
      <c r="C40" s="29">
        <f>'１月'!C37+'２月'!C37</f>
        <v>2401018888</v>
      </c>
    </row>
    <row r="41" spans="1:3" ht="13.5">
      <c r="A41" s="21" t="s">
        <v>16</v>
      </c>
      <c r="B41" s="28">
        <f>B39/B40</f>
        <v>1.5516637396363693</v>
      </c>
      <c r="C41" s="28">
        <f>C39/C40</f>
        <v>1.2013179085828165</v>
      </c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5" sqref="A1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2" t="s">
        <v>61</v>
      </c>
    </row>
    <row r="3" spans="1:7" ht="14.25">
      <c r="A3" s="23" t="s">
        <v>43</v>
      </c>
      <c r="E3" s="96" t="s">
        <v>44</v>
      </c>
      <c r="F3" s="96"/>
      <c r="G3" s="96"/>
    </row>
    <row r="4" spans="1:10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63</v>
      </c>
      <c r="I4" s="11" t="s">
        <v>64</v>
      </c>
      <c r="J4" s="12"/>
    </row>
    <row r="5" spans="1:10" ht="13.5">
      <c r="A5" s="11">
        <v>1</v>
      </c>
      <c r="B5" s="53">
        <v>260652</v>
      </c>
      <c r="C5" s="54">
        <v>114973747</v>
      </c>
      <c r="E5" s="48"/>
      <c r="F5" s="45"/>
      <c r="G5" s="1" t="s">
        <v>48</v>
      </c>
      <c r="H5" s="36" t="s">
        <v>47</v>
      </c>
      <c r="I5" s="1" t="s">
        <v>48</v>
      </c>
      <c r="J5" s="1" t="s">
        <v>47</v>
      </c>
    </row>
    <row r="6" spans="1:10" ht="13.5">
      <c r="A6" s="11">
        <v>2</v>
      </c>
      <c r="B6" s="53">
        <v>0</v>
      </c>
      <c r="C6" s="54">
        <v>0</v>
      </c>
      <c r="E6" s="97" t="s">
        <v>49</v>
      </c>
      <c r="F6" s="98"/>
      <c r="G6" s="57">
        <v>9497929</v>
      </c>
      <c r="H6" s="58">
        <v>511381332</v>
      </c>
      <c r="I6" s="57">
        <f>'２月'!I6+'３月'!G6</f>
        <v>22317171</v>
      </c>
      <c r="J6" s="57">
        <f>'２月'!J6+'３月'!H6</f>
        <v>1239827245</v>
      </c>
    </row>
    <row r="7" spans="1:10" ht="13.5">
      <c r="A7" s="11">
        <v>3</v>
      </c>
      <c r="B7" s="53">
        <v>1212217</v>
      </c>
      <c r="C7" s="54">
        <v>86010165</v>
      </c>
      <c r="E7" s="43"/>
      <c r="F7" s="46" t="s">
        <v>26</v>
      </c>
      <c r="G7" s="59">
        <v>2775135</v>
      </c>
      <c r="H7" s="60">
        <v>227658521</v>
      </c>
      <c r="I7" s="61">
        <f>'２月'!I7+'３月'!G7</f>
        <v>9101543</v>
      </c>
      <c r="J7" s="61">
        <f>'２月'!J7+'３月'!H7</f>
        <v>750969581</v>
      </c>
    </row>
    <row r="8" spans="1:10" ht="13.5">
      <c r="A8" s="11">
        <v>4</v>
      </c>
      <c r="B8" s="53">
        <v>775947</v>
      </c>
      <c r="C8" s="54">
        <v>70542383</v>
      </c>
      <c r="E8" s="97" t="s">
        <v>50</v>
      </c>
      <c r="F8" s="98"/>
      <c r="G8" s="62">
        <v>178291</v>
      </c>
      <c r="H8" s="62">
        <v>92936369</v>
      </c>
      <c r="I8" s="63">
        <f>'２月'!I8+'３月'!G8</f>
        <v>592582</v>
      </c>
      <c r="J8" s="63">
        <f>'２月'!J8+'３月'!H8</f>
        <v>258320627</v>
      </c>
    </row>
    <row r="9" spans="1:10" ht="13.5">
      <c r="A9" s="11">
        <v>5</v>
      </c>
      <c r="B9" s="53">
        <v>120374</v>
      </c>
      <c r="C9" s="54">
        <v>38276278</v>
      </c>
      <c r="E9" s="43"/>
      <c r="F9" s="46" t="s">
        <v>26</v>
      </c>
      <c r="G9" s="60">
        <v>93894</v>
      </c>
      <c r="H9" s="60">
        <v>50473674</v>
      </c>
      <c r="I9" s="64">
        <f>'２月'!I9+'３月'!G9</f>
        <v>538487</v>
      </c>
      <c r="J9" s="64">
        <f>'２月'!J9+'３月'!H9</f>
        <v>210374648</v>
      </c>
    </row>
    <row r="10" spans="1:10" ht="13.5">
      <c r="A10" s="11">
        <v>6</v>
      </c>
      <c r="B10" s="53">
        <v>136949</v>
      </c>
      <c r="C10" s="54">
        <v>50885282</v>
      </c>
      <c r="E10" s="97" t="s">
        <v>51</v>
      </c>
      <c r="F10" s="98"/>
      <c r="G10" s="62">
        <v>1082300</v>
      </c>
      <c r="H10" s="62">
        <v>245541975</v>
      </c>
      <c r="I10" s="57">
        <f>'２月'!I10+'３月'!G10</f>
        <v>2632370</v>
      </c>
      <c r="J10" s="57">
        <f>'２月'!J10+'３月'!H10</f>
        <v>671213340</v>
      </c>
    </row>
    <row r="11" spans="1:10" ht="13.5">
      <c r="A11" s="11">
        <v>7</v>
      </c>
      <c r="B11" s="53">
        <v>948347</v>
      </c>
      <c r="C11" s="54">
        <v>68866485</v>
      </c>
      <c r="E11" s="43"/>
      <c r="F11" s="46" t="s">
        <v>26</v>
      </c>
      <c r="G11" s="60">
        <v>935130</v>
      </c>
      <c r="H11" s="60">
        <v>185881185</v>
      </c>
      <c r="I11" s="61">
        <f>'２月'!I11+'３月'!G11</f>
        <v>2454720</v>
      </c>
      <c r="J11" s="61">
        <f>'２月'!J11+'３月'!H11</f>
        <v>519594162</v>
      </c>
    </row>
    <row r="12" spans="1:10" ht="13.5">
      <c r="A12" s="11">
        <v>8</v>
      </c>
      <c r="B12" s="53">
        <v>236131</v>
      </c>
      <c r="C12" s="54">
        <v>56652510</v>
      </c>
      <c r="E12" s="97" t="s">
        <v>52</v>
      </c>
      <c r="F12" s="98"/>
      <c r="G12" s="62">
        <v>7622</v>
      </c>
      <c r="H12" s="62">
        <v>12873110</v>
      </c>
      <c r="I12" s="63">
        <f>'２月'!I12+'３月'!G12</f>
        <v>28159</v>
      </c>
      <c r="J12" s="63">
        <f>'２月'!J12+'３月'!H12</f>
        <v>47498849</v>
      </c>
    </row>
    <row r="13" spans="1:10" ht="13.5">
      <c r="A13" s="11">
        <v>9</v>
      </c>
      <c r="B13" s="53">
        <v>0</v>
      </c>
      <c r="C13" s="54">
        <v>0</v>
      </c>
      <c r="E13" s="43"/>
      <c r="F13" s="46" t="s">
        <v>26</v>
      </c>
      <c r="G13" s="60">
        <v>7270</v>
      </c>
      <c r="H13" s="60">
        <v>11866542</v>
      </c>
      <c r="I13" s="64">
        <f>'２月'!I13+'３月'!G13</f>
        <v>20876</v>
      </c>
      <c r="J13" s="64">
        <f>'２月'!J13+'３月'!H13</f>
        <v>30934640</v>
      </c>
    </row>
    <row r="14" spans="1:10" ht="13.5">
      <c r="A14" s="11">
        <v>10</v>
      </c>
      <c r="B14" s="53">
        <v>46815</v>
      </c>
      <c r="C14" s="54">
        <v>25000894</v>
      </c>
      <c r="E14" s="107" t="s">
        <v>27</v>
      </c>
      <c r="F14" s="108"/>
      <c r="G14" s="62">
        <v>1044240</v>
      </c>
      <c r="H14" s="65">
        <v>173638815</v>
      </c>
      <c r="I14" s="57">
        <f>'２月'!I14+'３月'!G14</f>
        <v>2683410</v>
      </c>
      <c r="J14" s="57">
        <f>'２月'!J14+'３月'!H14</f>
        <v>511983308</v>
      </c>
    </row>
    <row r="15" spans="1:10" ht="13.5">
      <c r="A15" s="11">
        <v>11</v>
      </c>
      <c r="B15" s="53">
        <v>120621</v>
      </c>
      <c r="C15" s="54">
        <v>28261465</v>
      </c>
      <c r="E15" s="43"/>
      <c r="F15" s="46" t="s">
        <v>26</v>
      </c>
      <c r="G15" s="60">
        <v>943650</v>
      </c>
      <c r="H15" s="60">
        <v>156234619</v>
      </c>
      <c r="I15" s="61">
        <f>'２月'!I15+'３月'!G15</f>
        <v>2575170</v>
      </c>
      <c r="J15" s="61">
        <f>'２月'!J15+'３月'!H15</f>
        <v>457451374</v>
      </c>
    </row>
    <row r="16" spans="1:10" ht="13.5">
      <c r="A16" s="11">
        <v>12</v>
      </c>
      <c r="B16" s="53">
        <v>319392</v>
      </c>
      <c r="C16" s="54">
        <v>79085102</v>
      </c>
      <c r="E16" s="97" t="s">
        <v>53</v>
      </c>
      <c r="F16" s="98"/>
      <c r="G16" s="62">
        <v>0</v>
      </c>
      <c r="H16" s="62">
        <v>0</v>
      </c>
      <c r="I16" s="63">
        <f>'２月'!I16+'３月'!G16</f>
        <v>0</v>
      </c>
      <c r="J16" s="63">
        <f>'２月'!J16+'３月'!H16</f>
        <v>0</v>
      </c>
    </row>
    <row r="17" spans="1:10" ht="13.5">
      <c r="A17" s="11">
        <v>13</v>
      </c>
      <c r="B17" s="53">
        <v>449786</v>
      </c>
      <c r="C17" s="54">
        <v>65408413</v>
      </c>
      <c r="E17" s="43"/>
      <c r="F17" s="46" t="s">
        <v>26</v>
      </c>
      <c r="G17" s="60">
        <v>0</v>
      </c>
      <c r="H17" s="60">
        <v>0</v>
      </c>
      <c r="I17" s="64">
        <f>'２月'!I17+'３月'!G17</f>
        <v>0</v>
      </c>
      <c r="J17" s="64">
        <f>'２月'!J17+'３月'!H17</f>
        <v>0</v>
      </c>
    </row>
    <row r="18" spans="1:10" ht="13.5">
      <c r="A18" s="11">
        <v>14</v>
      </c>
      <c r="B18" s="53">
        <v>688129</v>
      </c>
      <c r="C18" s="54">
        <v>64641408</v>
      </c>
      <c r="E18" s="109" t="s">
        <v>31</v>
      </c>
      <c r="F18" s="110"/>
      <c r="G18" s="15">
        <v>347791</v>
      </c>
      <c r="H18" s="15">
        <v>210203218</v>
      </c>
      <c r="I18" s="14">
        <f>'２月'!I18+'３月'!G18</f>
        <v>1065167</v>
      </c>
      <c r="J18" s="14">
        <f>'２月'!J18+'３月'!H18</f>
        <v>723854315</v>
      </c>
    </row>
    <row r="19" spans="1:10" ht="13.5">
      <c r="A19" s="11">
        <v>15</v>
      </c>
      <c r="B19" s="53">
        <v>503528</v>
      </c>
      <c r="C19" s="54">
        <v>77825323</v>
      </c>
      <c r="E19" s="43"/>
      <c r="F19" s="46" t="s">
        <v>26</v>
      </c>
      <c r="G19" s="50" t="s">
        <v>54</v>
      </c>
      <c r="H19" s="50" t="s">
        <v>54</v>
      </c>
      <c r="I19" s="50" t="s">
        <v>54</v>
      </c>
      <c r="J19" s="50" t="s">
        <v>54</v>
      </c>
    </row>
    <row r="20" spans="1:10" ht="13.5">
      <c r="A20" s="11">
        <v>16</v>
      </c>
      <c r="B20" s="53">
        <v>0</v>
      </c>
      <c r="C20" s="54">
        <v>0</v>
      </c>
      <c r="E20" s="97" t="s">
        <v>30</v>
      </c>
      <c r="F20" s="98"/>
      <c r="G20" s="15">
        <v>18977</v>
      </c>
      <c r="H20" s="15">
        <v>10972895</v>
      </c>
      <c r="I20" s="14">
        <f>'２月'!I20+'３月'!G20</f>
        <v>70596</v>
      </c>
      <c r="J20" s="14">
        <f>'２月'!J20+'３月'!H20</f>
        <v>42348569</v>
      </c>
    </row>
    <row r="21" spans="1:10" ht="13.5">
      <c r="A21" s="11">
        <v>17</v>
      </c>
      <c r="B21" s="53">
        <v>955919</v>
      </c>
      <c r="C21" s="54">
        <v>70072578</v>
      </c>
      <c r="E21" s="43"/>
      <c r="F21" s="46" t="s">
        <v>26</v>
      </c>
      <c r="G21" s="50" t="s">
        <v>54</v>
      </c>
      <c r="H21" s="50" t="s">
        <v>54</v>
      </c>
      <c r="I21" s="50" t="s">
        <v>54</v>
      </c>
      <c r="J21" s="50" t="s">
        <v>54</v>
      </c>
    </row>
    <row r="22" spans="1:10" ht="13.5">
      <c r="A22" s="11">
        <v>18</v>
      </c>
      <c r="B22" s="53">
        <v>974583</v>
      </c>
      <c r="C22" s="54">
        <v>95685167</v>
      </c>
      <c r="E22" s="97" t="s">
        <v>55</v>
      </c>
      <c r="F22" s="98"/>
      <c r="G22" s="62">
        <v>736677</v>
      </c>
      <c r="H22" s="65">
        <v>400735612</v>
      </c>
      <c r="I22" s="57">
        <f>'２月'!I22+'３月'!G22</f>
        <v>1808051</v>
      </c>
      <c r="J22" s="57">
        <f>'２月'!J22+'３月'!H22</f>
        <v>1047624062</v>
      </c>
    </row>
    <row r="23" spans="1:10" ht="13.5">
      <c r="A23" s="11">
        <v>19</v>
      </c>
      <c r="B23" s="53">
        <v>356735</v>
      </c>
      <c r="C23" s="54">
        <v>52644627</v>
      </c>
      <c r="E23" s="43"/>
      <c r="F23" s="46" t="s">
        <v>26</v>
      </c>
      <c r="G23" s="60">
        <v>882710</v>
      </c>
      <c r="H23" s="60">
        <v>545720576</v>
      </c>
      <c r="I23" s="61">
        <f>'２月'!I23+'３月'!G23</f>
        <v>2730267</v>
      </c>
      <c r="J23" s="61">
        <f>'２月'!J23+'３月'!H23</f>
        <v>1609529600</v>
      </c>
    </row>
    <row r="24" spans="1:10" ht="13.5">
      <c r="A24" s="11">
        <v>20</v>
      </c>
      <c r="B24" s="53">
        <v>539972</v>
      </c>
      <c r="C24" s="54">
        <v>58970464</v>
      </c>
      <c r="E24" s="97" t="s">
        <v>28</v>
      </c>
      <c r="F24" s="98"/>
      <c r="G24" s="62">
        <f>G6+G8+G10+G12+G14+G16+G18+G20+G22</f>
        <v>12913827</v>
      </c>
      <c r="H24" s="62">
        <f>H6+H8+H10+H12+H14+H16+H18+H20+H22</f>
        <v>1658283326</v>
      </c>
      <c r="I24" s="66">
        <f>I6+I8+I10+I12+I14+I16+I18+I20+I22</f>
        <v>31197506</v>
      </c>
      <c r="J24" s="66">
        <f>J6+J8+J10+J12+J14+J16+J18+J20+J22</f>
        <v>4542670315</v>
      </c>
    </row>
    <row r="25" spans="1:10" ht="13.5">
      <c r="A25" s="11">
        <v>21</v>
      </c>
      <c r="B25" s="53">
        <v>763116</v>
      </c>
      <c r="C25" s="54">
        <v>76220525</v>
      </c>
      <c r="E25" s="43"/>
      <c r="F25" s="46" t="s">
        <v>29</v>
      </c>
      <c r="G25" s="60">
        <f>G7+G9+G11+G13+G15+G17+G23</f>
        <v>5637789</v>
      </c>
      <c r="H25" s="60">
        <f>H7+H9+H11+H13+H15+H17+H23</f>
        <v>1177835117</v>
      </c>
      <c r="I25" s="60">
        <f>I7+I9+I11+I13+I15+I17+I23</f>
        <v>17421063</v>
      </c>
      <c r="J25" s="60">
        <f>J7+J9+J11+J13+J15+J17+J23</f>
        <v>3578854005</v>
      </c>
    </row>
    <row r="26" spans="1:10" ht="13.5">
      <c r="A26" s="11">
        <v>22</v>
      </c>
      <c r="B26" s="53">
        <v>447317</v>
      </c>
      <c r="C26" s="54">
        <v>58144469</v>
      </c>
      <c r="E26" s="99" t="s">
        <v>56</v>
      </c>
      <c r="F26" s="100"/>
      <c r="G26" s="4">
        <f>G24/G25</f>
        <v>2.2905835958032483</v>
      </c>
      <c r="H26" s="4">
        <f>H24/H25</f>
        <v>1.4079078659360433</v>
      </c>
      <c r="I26" s="4">
        <f>I24/I25</f>
        <v>1.7907923299513928</v>
      </c>
      <c r="J26" s="4">
        <f>J24/J25</f>
        <v>1.2693086414403765</v>
      </c>
    </row>
    <row r="27" spans="1:10" ht="13.5" customHeight="1">
      <c r="A27" s="11">
        <v>23</v>
      </c>
      <c r="B27" s="53">
        <v>0</v>
      </c>
      <c r="C27" s="54">
        <v>0</v>
      </c>
      <c r="E27" s="49" t="s">
        <v>57</v>
      </c>
      <c r="F27" s="101" t="s">
        <v>34</v>
      </c>
      <c r="G27" s="101"/>
      <c r="H27" s="101"/>
      <c r="I27" s="101"/>
      <c r="J27" s="101"/>
    </row>
    <row r="28" spans="1:10" ht="13.5">
      <c r="A28" s="11">
        <v>24</v>
      </c>
      <c r="B28" s="53">
        <v>824734</v>
      </c>
      <c r="C28" s="54">
        <v>84500473</v>
      </c>
      <c r="F28" s="102"/>
      <c r="G28" s="102"/>
      <c r="H28" s="102"/>
      <c r="I28" s="102"/>
      <c r="J28" s="102"/>
    </row>
    <row r="29" spans="1:10" ht="13.5">
      <c r="A29" s="11">
        <v>25</v>
      </c>
      <c r="B29" s="53">
        <v>735325</v>
      </c>
      <c r="C29" s="54">
        <v>62710367</v>
      </c>
      <c r="F29" s="102"/>
      <c r="G29" s="102"/>
      <c r="H29" s="102"/>
      <c r="I29" s="102"/>
      <c r="J29" s="102"/>
    </row>
    <row r="30" spans="1:10" ht="13.5">
      <c r="A30" s="11">
        <v>26</v>
      </c>
      <c r="B30" s="53">
        <v>454834</v>
      </c>
      <c r="C30" s="54">
        <v>71128557</v>
      </c>
      <c r="F30" s="52"/>
      <c r="G30" s="52"/>
      <c r="H30" s="52"/>
      <c r="I30" s="52"/>
      <c r="J30" s="52"/>
    </row>
    <row r="31" spans="1:10" ht="13.5">
      <c r="A31" s="11">
        <v>27</v>
      </c>
      <c r="B31" s="53">
        <v>202716</v>
      </c>
      <c r="C31" s="54">
        <v>67448971</v>
      </c>
      <c r="F31" s="52"/>
      <c r="G31" s="52"/>
      <c r="H31" s="52"/>
      <c r="I31" s="52"/>
      <c r="J31" s="52"/>
    </row>
    <row r="32" spans="1:3" ht="13.5">
      <c r="A32" s="11">
        <v>28</v>
      </c>
      <c r="B32" s="53">
        <v>370898</v>
      </c>
      <c r="C32" s="54">
        <v>35769983</v>
      </c>
    </row>
    <row r="33" spans="1:8" ht="13.5">
      <c r="A33" s="11">
        <v>29</v>
      </c>
      <c r="B33" s="53">
        <v>199737</v>
      </c>
      <c r="C33" s="54">
        <v>41254060</v>
      </c>
      <c r="F33" s="51"/>
      <c r="G33" s="51"/>
      <c r="H33" s="51"/>
    </row>
    <row r="34" spans="1:8" ht="13.5">
      <c r="A34" s="11">
        <v>30</v>
      </c>
      <c r="B34" s="53">
        <v>0</v>
      </c>
      <c r="C34" s="54">
        <v>0</v>
      </c>
      <c r="F34" s="51"/>
      <c r="G34" s="51"/>
      <c r="H34" s="51"/>
    </row>
    <row r="35" spans="1:3" ht="14.25" thickBot="1">
      <c r="A35" s="11">
        <v>31</v>
      </c>
      <c r="B35" s="55">
        <v>269053</v>
      </c>
      <c r="C35" s="56">
        <v>57303630</v>
      </c>
    </row>
    <row r="36" spans="1:6" ht="14.25" thickBot="1">
      <c r="A36" s="18" t="s">
        <v>28</v>
      </c>
      <c r="B36" s="8">
        <f>SUM(B5:B35)</f>
        <v>12913827</v>
      </c>
      <c r="C36" s="8">
        <f>SUM(C5:C35)</f>
        <v>1658283326</v>
      </c>
      <c r="F36" s="26"/>
    </row>
    <row r="37" spans="1:7" ht="13.5">
      <c r="A37" s="19" t="s">
        <v>29</v>
      </c>
      <c r="B37" s="7">
        <v>5637789</v>
      </c>
      <c r="C37" s="7">
        <v>1177835117</v>
      </c>
      <c r="G37" s="33"/>
    </row>
    <row r="38" spans="1:5" ht="14.25" thickBot="1">
      <c r="A38" s="20" t="s">
        <v>58</v>
      </c>
      <c r="B38" s="10">
        <f>B36/B37</f>
        <v>2.2905835958032483</v>
      </c>
      <c r="C38" s="10">
        <f>C36/C37</f>
        <v>1.4079078659360433</v>
      </c>
      <c r="E38" s="31"/>
    </row>
    <row r="39" spans="1:3" ht="24.75" thickBot="1">
      <c r="A39" s="24" t="s">
        <v>62</v>
      </c>
      <c r="B39" s="8">
        <f>'２月'!B39+'３月'!B36</f>
        <v>31197506</v>
      </c>
      <c r="C39" s="8">
        <f>'２月'!C39+'３月'!C36</f>
        <v>4542670315</v>
      </c>
    </row>
    <row r="40" spans="1:3" ht="13.5">
      <c r="A40" s="27" t="s">
        <v>59</v>
      </c>
      <c r="B40" s="29">
        <f>'２月'!B40+'３月'!B37</f>
        <v>17421063</v>
      </c>
      <c r="C40" s="29">
        <f>'２月'!C40+'３月'!C37</f>
        <v>3578854005</v>
      </c>
    </row>
    <row r="41" spans="1:3" ht="13.5">
      <c r="A41" s="21" t="s">
        <v>60</v>
      </c>
      <c r="B41" s="28">
        <f>B39/B40</f>
        <v>1.7907923299513928</v>
      </c>
      <c r="C41" s="28">
        <f>C39/C40</f>
        <v>1.2693086414403765</v>
      </c>
    </row>
  </sheetData>
  <mergeCells count="13">
    <mergeCell ref="E3:G3"/>
    <mergeCell ref="E6:F6"/>
    <mergeCell ref="E8:F8"/>
    <mergeCell ref="E10:F10"/>
    <mergeCell ref="E12:F12"/>
    <mergeCell ref="E14:F14"/>
    <mergeCell ref="E16:F16"/>
    <mergeCell ref="E18:F18"/>
    <mergeCell ref="F27:J29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7">
      <selection activeCell="A15" sqref="A1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2" t="s">
        <v>68</v>
      </c>
    </row>
    <row r="3" spans="1:7" ht="14.25">
      <c r="A3" s="23" t="s">
        <v>43</v>
      </c>
      <c r="E3" s="96" t="s">
        <v>44</v>
      </c>
      <c r="F3" s="96"/>
      <c r="G3" s="96"/>
    </row>
    <row r="4" spans="1:10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69</v>
      </c>
      <c r="I4" s="11" t="s">
        <v>70</v>
      </c>
      <c r="J4" s="12"/>
    </row>
    <row r="5" spans="1:10" ht="13.5">
      <c r="A5" s="11">
        <v>1</v>
      </c>
      <c r="B5" s="67">
        <v>126536</v>
      </c>
      <c r="C5" s="68">
        <v>21225724</v>
      </c>
      <c r="E5" s="48"/>
      <c r="F5" s="45"/>
      <c r="G5" s="1" t="s">
        <v>48</v>
      </c>
      <c r="H5" s="36" t="s">
        <v>47</v>
      </c>
      <c r="I5" s="1" t="s">
        <v>48</v>
      </c>
      <c r="J5" s="1" t="s">
        <v>47</v>
      </c>
    </row>
    <row r="6" spans="1:10" ht="13.5">
      <c r="A6" s="11">
        <v>2</v>
      </c>
      <c r="B6" s="67">
        <v>287420</v>
      </c>
      <c r="C6" s="68">
        <v>34311783</v>
      </c>
      <c r="E6" s="97" t="s">
        <v>49</v>
      </c>
      <c r="F6" s="98"/>
      <c r="G6" s="57">
        <v>3484537</v>
      </c>
      <c r="H6" s="58">
        <v>240203046</v>
      </c>
      <c r="I6" s="57">
        <v>25801708</v>
      </c>
      <c r="J6" s="57">
        <v>1480030291</v>
      </c>
    </row>
    <row r="7" spans="1:10" ht="13.5">
      <c r="A7" s="11">
        <v>3</v>
      </c>
      <c r="B7" s="67">
        <v>151426</v>
      </c>
      <c r="C7" s="68">
        <v>39987266</v>
      </c>
      <c r="E7" s="43"/>
      <c r="F7" s="46" t="s">
        <v>26</v>
      </c>
      <c r="G7" s="59">
        <v>2040691</v>
      </c>
      <c r="H7" s="60">
        <v>394215376</v>
      </c>
      <c r="I7" s="61">
        <v>11142234</v>
      </c>
      <c r="J7" s="61">
        <f>'３月'!J7+'４月'!H7</f>
        <v>1145184957</v>
      </c>
    </row>
    <row r="8" spans="1:10" ht="13.5">
      <c r="A8" s="11">
        <v>4</v>
      </c>
      <c r="B8" s="67">
        <v>197607</v>
      </c>
      <c r="C8" s="68">
        <v>41868120</v>
      </c>
      <c r="E8" s="97" t="s">
        <v>65</v>
      </c>
      <c r="F8" s="98"/>
      <c r="G8" s="62">
        <v>573315</v>
      </c>
      <c r="H8" s="62">
        <v>249236195</v>
      </c>
      <c r="I8" s="63">
        <v>1165897</v>
      </c>
      <c r="J8" s="63">
        <v>507556822</v>
      </c>
    </row>
    <row r="9" spans="1:10" ht="13.5">
      <c r="A9" s="11">
        <v>5</v>
      </c>
      <c r="B9" s="67">
        <v>139673</v>
      </c>
      <c r="C9" s="68">
        <v>34924548</v>
      </c>
      <c r="E9" s="43"/>
      <c r="F9" s="46" t="s">
        <v>26</v>
      </c>
      <c r="G9" s="60">
        <v>556789</v>
      </c>
      <c r="H9" s="60">
        <v>299491373</v>
      </c>
      <c r="I9" s="64">
        <v>1095276</v>
      </c>
      <c r="J9" s="64">
        <f>'３月'!J9+'４月'!H9</f>
        <v>509866021</v>
      </c>
    </row>
    <row r="10" spans="1:10" ht="13.5">
      <c r="A10" s="11">
        <v>6</v>
      </c>
      <c r="B10" s="67"/>
      <c r="C10" s="68"/>
      <c r="E10" s="97" t="s">
        <v>66</v>
      </c>
      <c r="F10" s="98"/>
      <c r="G10" s="62">
        <v>1035030</v>
      </c>
      <c r="H10" s="62">
        <v>186707869</v>
      </c>
      <c r="I10" s="57">
        <v>3667400</v>
      </c>
      <c r="J10" s="57">
        <v>857921209</v>
      </c>
    </row>
    <row r="11" spans="1:10" ht="13.5">
      <c r="A11" s="11">
        <v>7</v>
      </c>
      <c r="B11" s="67">
        <v>373455</v>
      </c>
      <c r="C11" s="68">
        <v>58300738</v>
      </c>
      <c r="E11" s="43"/>
      <c r="F11" s="46" t="s">
        <v>26</v>
      </c>
      <c r="G11" s="60">
        <v>1046030</v>
      </c>
      <c r="H11" s="60">
        <v>175854000</v>
      </c>
      <c r="I11" s="61">
        <v>3500750</v>
      </c>
      <c r="J11" s="61">
        <f>'３月'!J11+'４月'!H11</f>
        <v>695448162</v>
      </c>
    </row>
    <row r="12" spans="1:10" ht="13.5">
      <c r="A12" s="11">
        <v>8</v>
      </c>
      <c r="B12" s="67">
        <v>531120</v>
      </c>
      <c r="C12" s="68">
        <v>46711333</v>
      </c>
      <c r="E12" s="97" t="s">
        <v>52</v>
      </c>
      <c r="F12" s="98"/>
      <c r="G12" s="62">
        <v>12001</v>
      </c>
      <c r="H12" s="62">
        <v>15546840</v>
      </c>
      <c r="I12" s="63">
        <v>40160</v>
      </c>
      <c r="J12" s="63">
        <v>63045689</v>
      </c>
    </row>
    <row r="13" spans="1:10" ht="13.5">
      <c r="A13" s="11">
        <v>9</v>
      </c>
      <c r="B13" s="67">
        <v>299747</v>
      </c>
      <c r="C13" s="68">
        <v>39721108</v>
      </c>
      <c r="E13" s="43"/>
      <c r="F13" s="46" t="s">
        <v>26</v>
      </c>
      <c r="G13" s="60">
        <v>12264</v>
      </c>
      <c r="H13" s="60">
        <v>14913240</v>
      </c>
      <c r="I13" s="64">
        <v>33140</v>
      </c>
      <c r="J13" s="64">
        <f>'３月'!J13+'４月'!H13</f>
        <v>45847880</v>
      </c>
    </row>
    <row r="14" spans="1:10" ht="13.5">
      <c r="A14" s="11">
        <v>10</v>
      </c>
      <c r="B14" s="67">
        <v>160982</v>
      </c>
      <c r="C14" s="68">
        <v>34995910</v>
      </c>
      <c r="E14" s="107" t="s">
        <v>27</v>
      </c>
      <c r="F14" s="108"/>
      <c r="G14" s="62">
        <v>966420</v>
      </c>
      <c r="H14" s="69">
        <v>149766540</v>
      </c>
      <c r="I14" s="57">
        <v>3649830</v>
      </c>
      <c r="J14" s="57">
        <v>661749848</v>
      </c>
    </row>
    <row r="15" spans="1:10" ht="13.5">
      <c r="A15" s="11">
        <v>11</v>
      </c>
      <c r="B15" s="67">
        <v>179074</v>
      </c>
      <c r="C15" s="68">
        <v>35807374</v>
      </c>
      <c r="E15" s="43"/>
      <c r="F15" s="46" t="s">
        <v>26</v>
      </c>
      <c r="G15" s="60">
        <v>947610</v>
      </c>
      <c r="H15" s="60">
        <v>140007000</v>
      </c>
      <c r="I15" s="61">
        <v>3522780</v>
      </c>
      <c r="J15" s="61">
        <f>'３月'!J15+'４月'!H15</f>
        <v>597458374</v>
      </c>
    </row>
    <row r="16" spans="1:10" ht="13.5">
      <c r="A16" s="11">
        <v>12</v>
      </c>
      <c r="B16" s="67">
        <v>137106</v>
      </c>
      <c r="C16" s="68">
        <v>44891182</v>
      </c>
      <c r="E16" s="97" t="s">
        <v>53</v>
      </c>
      <c r="F16" s="98"/>
      <c r="G16" s="62">
        <v>0</v>
      </c>
      <c r="H16" s="62">
        <v>0</v>
      </c>
      <c r="I16" s="63">
        <f>'２月'!I16+'４月'!G16</f>
        <v>0</v>
      </c>
      <c r="J16" s="63">
        <f>'２月'!J16+'４月'!H16</f>
        <v>0</v>
      </c>
    </row>
    <row r="17" spans="1:10" ht="13.5">
      <c r="A17" s="11">
        <v>13</v>
      </c>
      <c r="B17" s="67"/>
      <c r="C17" s="68"/>
      <c r="E17" s="43"/>
      <c r="F17" s="46" t="s">
        <v>26</v>
      </c>
      <c r="G17" s="60">
        <v>0</v>
      </c>
      <c r="H17" s="60">
        <v>0</v>
      </c>
      <c r="I17" s="64">
        <f>'２月'!I17+'４月'!G17</f>
        <v>0</v>
      </c>
      <c r="J17" s="64">
        <f>'３月'!J17+'４月'!H17</f>
        <v>0</v>
      </c>
    </row>
    <row r="18" spans="1:10" ht="13.5">
      <c r="A18" s="11">
        <v>14</v>
      </c>
      <c r="B18" s="67">
        <v>351921</v>
      </c>
      <c r="C18" s="68">
        <v>90632111</v>
      </c>
      <c r="E18" s="105" t="s">
        <v>31</v>
      </c>
      <c r="F18" s="106"/>
      <c r="G18" s="15">
        <v>260859</v>
      </c>
      <c r="H18" s="15">
        <v>133318666</v>
      </c>
      <c r="I18" s="14">
        <v>1326026</v>
      </c>
      <c r="J18" s="14">
        <v>857172981</v>
      </c>
    </row>
    <row r="19" spans="1:10" ht="13.5">
      <c r="A19" s="11">
        <v>15</v>
      </c>
      <c r="B19" s="67">
        <v>222488</v>
      </c>
      <c r="C19" s="68">
        <v>52606262</v>
      </c>
      <c r="E19" s="43"/>
      <c r="F19" s="46" t="s">
        <v>26</v>
      </c>
      <c r="G19" s="50" t="s">
        <v>67</v>
      </c>
      <c r="H19" s="50" t="s">
        <v>67</v>
      </c>
      <c r="I19" s="50" t="s">
        <v>67</v>
      </c>
      <c r="J19" s="50" t="s">
        <v>67</v>
      </c>
    </row>
    <row r="20" spans="1:10" ht="13.5">
      <c r="A20" s="11">
        <v>16</v>
      </c>
      <c r="B20" s="67">
        <v>297648</v>
      </c>
      <c r="C20" s="68">
        <v>55313512</v>
      </c>
      <c r="E20" s="97" t="s">
        <v>30</v>
      </c>
      <c r="F20" s="98"/>
      <c r="G20" s="15">
        <v>43647</v>
      </c>
      <c r="H20" s="15">
        <v>12986123</v>
      </c>
      <c r="I20" s="14">
        <v>114243</v>
      </c>
      <c r="J20" s="14">
        <v>55334692</v>
      </c>
    </row>
    <row r="21" spans="1:10" ht="13.5">
      <c r="A21" s="11">
        <v>74</v>
      </c>
      <c r="B21" s="67">
        <v>156876</v>
      </c>
      <c r="C21" s="68">
        <v>40823754</v>
      </c>
      <c r="E21" s="43"/>
      <c r="F21" s="46" t="s">
        <v>26</v>
      </c>
      <c r="G21" s="50" t="s">
        <v>67</v>
      </c>
      <c r="H21" s="50" t="s">
        <v>67</v>
      </c>
      <c r="I21" s="50" t="s">
        <v>67</v>
      </c>
      <c r="J21" s="50" t="s">
        <v>67</v>
      </c>
    </row>
    <row r="22" spans="1:10" ht="13.5">
      <c r="A22" s="11">
        <v>18</v>
      </c>
      <c r="B22" s="67">
        <v>155295</v>
      </c>
      <c r="C22" s="68">
        <v>51618899</v>
      </c>
      <c r="E22" s="97" t="s">
        <v>55</v>
      </c>
      <c r="F22" s="98"/>
      <c r="G22" s="62">
        <v>572967</v>
      </c>
      <c r="H22" s="69">
        <v>356342774</v>
      </c>
      <c r="I22" s="57">
        <v>2381018</v>
      </c>
      <c r="J22" s="57">
        <v>1403966836</v>
      </c>
    </row>
    <row r="23" spans="1:10" ht="13.5">
      <c r="A23" s="11">
        <v>19</v>
      </c>
      <c r="B23" s="67">
        <v>283497</v>
      </c>
      <c r="C23" s="68">
        <v>74724744</v>
      </c>
      <c r="E23" s="43"/>
      <c r="F23" s="46" t="s">
        <v>26</v>
      </c>
      <c r="G23" s="60">
        <v>1068270</v>
      </c>
      <c r="H23" s="60">
        <v>476119978</v>
      </c>
      <c r="I23" s="61">
        <v>3798537</v>
      </c>
      <c r="J23" s="61">
        <f>'３月'!J23+'４月'!H23</f>
        <v>2085649578</v>
      </c>
    </row>
    <row r="24" spans="1:10" ht="13.5">
      <c r="A24" s="11">
        <v>20</v>
      </c>
      <c r="B24" s="67"/>
      <c r="C24" s="68"/>
      <c r="E24" s="97" t="s">
        <v>28</v>
      </c>
      <c r="F24" s="98"/>
      <c r="G24" s="62">
        <f>G6+G8+G10+G12+G14+G16+G18+G20+G22</f>
        <v>6948776</v>
      </c>
      <c r="H24" s="62">
        <f>H6+H8+H10+H12+H14+H16+H18+H20+H22</f>
        <v>1344108053</v>
      </c>
      <c r="I24" s="66">
        <f>I6+I8+I10+I12+I14+I16+I18+I20+I22</f>
        <v>38146282</v>
      </c>
      <c r="J24" s="66">
        <f>J6+J8+J10+J12+J14+J16+J18+J20+J22</f>
        <v>5886778368</v>
      </c>
    </row>
    <row r="25" spans="1:10" ht="13.5">
      <c r="A25" s="11">
        <v>21</v>
      </c>
      <c r="B25" s="67">
        <v>249009</v>
      </c>
      <c r="C25" s="68">
        <v>41532136</v>
      </c>
      <c r="E25" s="43"/>
      <c r="F25" s="46" t="s">
        <v>29</v>
      </c>
      <c r="G25" s="60">
        <f>G7+G9+G11+G13+G15+G17+G23</f>
        <v>5671654</v>
      </c>
      <c r="H25" s="60">
        <f>H7+H9+H11+H13+H15+H17+H23</f>
        <v>1500600967</v>
      </c>
      <c r="I25" s="60">
        <f>I7+I9+I11+I13+I15+I17+I23</f>
        <v>23092717</v>
      </c>
      <c r="J25" s="60">
        <f>J7+J9+J11+J13+J15+J17+J23</f>
        <v>5079454972</v>
      </c>
    </row>
    <row r="26" spans="1:10" ht="13.5">
      <c r="A26" s="11">
        <v>22</v>
      </c>
      <c r="B26" s="67">
        <v>92821</v>
      </c>
      <c r="C26" s="68">
        <v>49998558</v>
      </c>
      <c r="E26" s="99" t="s">
        <v>56</v>
      </c>
      <c r="F26" s="100"/>
      <c r="G26" s="4">
        <f>G24/G25</f>
        <v>1.22517628896262</v>
      </c>
      <c r="H26" s="4">
        <f>H24/H25</f>
        <v>0.8957131726278569</v>
      </c>
      <c r="I26" s="4">
        <f>I24/I25</f>
        <v>1.651875004573953</v>
      </c>
      <c r="J26" s="4">
        <f>J24/J25</f>
        <v>1.1589389807470076</v>
      </c>
    </row>
    <row r="27" spans="1:10" ht="13.5" customHeight="1">
      <c r="A27" s="11">
        <v>23</v>
      </c>
      <c r="B27" s="67">
        <v>217228</v>
      </c>
      <c r="C27" s="68">
        <v>54372654</v>
      </c>
      <c r="E27" s="49" t="s">
        <v>57</v>
      </c>
      <c r="F27" s="101" t="s">
        <v>34</v>
      </c>
      <c r="G27" s="101"/>
      <c r="H27" s="101"/>
      <c r="I27" s="101"/>
      <c r="J27" s="101"/>
    </row>
    <row r="28" spans="1:10" ht="13.5">
      <c r="A28" s="11">
        <v>24</v>
      </c>
      <c r="B28" s="67">
        <v>426448</v>
      </c>
      <c r="C28" s="68">
        <v>60786331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296849</v>
      </c>
      <c r="C29" s="68">
        <v>59170515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279614</v>
      </c>
      <c r="C30" s="68">
        <v>50119653</v>
      </c>
      <c r="F30" s="52"/>
      <c r="G30" s="52"/>
      <c r="H30" s="52"/>
      <c r="I30" s="52"/>
      <c r="J30" s="52"/>
    </row>
    <row r="31" spans="1:10" ht="13.5">
      <c r="A31" s="11">
        <v>27</v>
      </c>
      <c r="B31" s="67"/>
      <c r="C31" s="68"/>
      <c r="F31" s="52"/>
      <c r="G31" s="52"/>
      <c r="H31" s="52"/>
      <c r="I31" s="52"/>
      <c r="J31" s="52"/>
    </row>
    <row r="32" spans="1:3" ht="13.5">
      <c r="A32" s="11">
        <v>28</v>
      </c>
      <c r="B32" s="67">
        <v>270133</v>
      </c>
      <c r="C32" s="68">
        <v>61231111</v>
      </c>
    </row>
    <row r="33" spans="1:8" ht="13.5">
      <c r="A33" s="11">
        <v>29</v>
      </c>
      <c r="B33" s="67">
        <v>473765</v>
      </c>
      <c r="C33" s="68">
        <v>60897814</v>
      </c>
      <c r="F33" s="51"/>
      <c r="G33" s="51"/>
      <c r="H33" s="51"/>
    </row>
    <row r="34" spans="1:8" ht="13.5">
      <c r="A34" s="11">
        <v>30</v>
      </c>
      <c r="B34" s="67">
        <v>411483</v>
      </c>
      <c r="C34" s="68">
        <v>32542259</v>
      </c>
      <c r="F34" s="51"/>
      <c r="G34" s="51"/>
      <c r="H34" s="51"/>
    </row>
    <row r="35" spans="1:3" ht="14.25" thickBot="1">
      <c r="A35" s="11">
        <v>31</v>
      </c>
      <c r="B35" s="70"/>
      <c r="C35" s="71"/>
    </row>
    <row r="36" spans="1:6" ht="14.25" thickBot="1">
      <c r="A36" s="18" t="s">
        <v>28</v>
      </c>
      <c r="B36" s="8">
        <v>6948776</v>
      </c>
      <c r="C36" s="8">
        <v>1344108053</v>
      </c>
      <c r="F36" s="26"/>
    </row>
    <row r="37" spans="1:7" ht="13.5">
      <c r="A37" s="19" t="s">
        <v>29</v>
      </c>
      <c r="B37" s="7">
        <v>5671654</v>
      </c>
      <c r="C37" s="7">
        <v>1500600967</v>
      </c>
      <c r="G37" s="33"/>
    </row>
    <row r="38" spans="1:5" ht="14.25" thickBot="1">
      <c r="A38" s="20" t="s">
        <v>58</v>
      </c>
      <c r="B38" s="10">
        <f>B36/B37</f>
        <v>1.22517628896262</v>
      </c>
      <c r="C38" s="10">
        <f>C36/C37</f>
        <v>0.8957131726278569</v>
      </c>
      <c r="E38" s="31"/>
    </row>
    <row r="39" spans="1:4" ht="24.75" thickBot="1">
      <c r="A39" s="24" t="s">
        <v>71</v>
      </c>
      <c r="B39" s="8">
        <v>38146282</v>
      </c>
      <c r="C39" s="8">
        <v>5886778368</v>
      </c>
      <c r="D39">
        <v>5886778368</v>
      </c>
    </row>
    <row r="40" spans="1:3" ht="13.5">
      <c r="A40" s="27" t="s">
        <v>59</v>
      </c>
      <c r="B40" s="29">
        <v>23092717</v>
      </c>
      <c r="C40" s="29">
        <v>5079454972</v>
      </c>
    </row>
    <row r="41" spans="1:3" ht="13.5">
      <c r="A41" s="21" t="s">
        <v>60</v>
      </c>
      <c r="B41" s="28">
        <f>B39/B40</f>
        <v>1.651875004573953</v>
      </c>
      <c r="C41" s="28">
        <f>C39/C40</f>
        <v>1.1589389807470076</v>
      </c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4">
      <selection activeCell="A15" sqref="A1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2" t="s">
        <v>74</v>
      </c>
    </row>
    <row r="3" spans="1:7" ht="14.25">
      <c r="A3" s="23" t="s">
        <v>43</v>
      </c>
      <c r="E3" s="96" t="s">
        <v>44</v>
      </c>
      <c r="F3" s="96"/>
      <c r="G3" s="96"/>
    </row>
    <row r="4" spans="1:10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75</v>
      </c>
      <c r="I4" s="11" t="s">
        <v>76</v>
      </c>
      <c r="J4" s="12"/>
    </row>
    <row r="5" spans="1:10" ht="13.5">
      <c r="A5" s="11">
        <v>1</v>
      </c>
      <c r="B5" s="67">
        <v>277779</v>
      </c>
      <c r="C5" s="68">
        <v>60629020</v>
      </c>
      <c r="E5" s="48"/>
      <c r="F5" s="45"/>
      <c r="G5" s="1" t="s">
        <v>48</v>
      </c>
      <c r="H5" s="36" t="s">
        <v>47</v>
      </c>
      <c r="I5" s="9" t="s">
        <v>48</v>
      </c>
      <c r="J5" s="1" t="s">
        <v>47</v>
      </c>
    </row>
    <row r="6" spans="1:10" ht="13.5">
      <c r="A6" s="11">
        <v>2</v>
      </c>
      <c r="B6" s="67">
        <v>310952</v>
      </c>
      <c r="C6" s="68">
        <v>67062227</v>
      </c>
      <c r="E6" s="97" t="s">
        <v>49</v>
      </c>
      <c r="F6" s="98"/>
      <c r="G6" s="57">
        <v>6998743</v>
      </c>
      <c r="H6" s="72">
        <v>407160378</v>
      </c>
      <c r="I6" s="3">
        <f>'１月'!G6+'２月'!G6+'３月'!G6+'４月'!G6+'５月'!G6</f>
        <v>32800451</v>
      </c>
      <c r="J6" s="3">
        <f>'１月'!H6+'２月'!H6+'３月'!H6+'４月'!H6+'５月'!H6</f>
        <v>1887190669</v>
      </c>
    </row>
    <row r="7" spans="1:10" ht="13.5">
      <c r="A7" s="11">
        <v>3</v>
      </c>
      <c r="B7" s="67"/>
      <c r="C7" s="68"/>
      <c r="E7" s="43"/>
      <c r="F7" s="46" t="s">
        <v>26</v>
      </c>
      <c r="G7" s="59">
        <v>1401811</v>
      </c>
      <c r="H7" s="73">
        <v>304749092</v>
      </c>
      <c r="I7" s="79">
        <v>12544045</v>
      </c>
      <c r="J7" s="77">
        <v>1449934049</v>
      </c>
    </row>
    <row r="8" spans="1:10" ht="13.5">
      <c r="A8" s="11">
        <v>4</v>
      </c>
      <c r="B8" s="67"/>
      <c r="C8" s="68"/>
      <c r="E8" s="97" t="s">
        <v>72</v>
      </c>
      <c r="F8" s="98"/>
      <c r="G8" s="62">
        <v>216162</v>
      </c>
      <c r="H8" s="74">
        <v>92780272</v>
      </c>
      <c r="I8" s="3">
        <f>'１月'!G8+'２月'!G8+'３月'!G8+'４月'!G8+'５月'!G8</f>
        <v>1382059</v>
      </c>
      <c r="J8" s="3">
        <f>'１月'!H8+'２月'!H8+'３月'!H8+'４月'!H8+'５月'!H8</f>
        <v>600337094</v>
      </c>
    </row>
    <row r="9" spans="1:10" ht="13.5">
      <c r="A9" s="11">
        <v>5</v>
      </c>
      <c r="B9" s="67"/>
      <c r="C9" s="68"/>
      <c r="E9" s="43"/>
      <c r="F9" s="46" t="s">
        <v>26</v>
      </c>
      <c r="G9" s="60">
        <v>654457</v>
      </c>
      <c r="H9" s="73">
        <v>262640506</v>
      </c>
      <c r="I9" s="79">
        <v>1749733</v>
      </c>
      <c r="J9" s="78">
        <v>772506527</v>
      </c>
    </row>
    <row r="10" spans="1:10" ht="13.5">
      <c r="A10" s="11">
        <v>6</v>
      </c>
      <c r="B10" s="67">
        <v>576155</v>
      </c>
      <c r="C10" s="68">
        <v>82462826</v>
      </c>
      <c r="E10" s="97" t="s">
        <v>73</v>
      </c>
      <c r="F10" s="98"/>
      <c r="G10" s="62">
        <v>930840</v>
      </c>
      <c r="H10" s="74">
        <v>224376075</v>
      </c>
      <c r="I10" s="3">
        <f>'１月'!G10+'２月'!G10+'３月'!G10+'４月'!G10+'５月'!G10</f>
        <v>4598240</v>
      </c>
      <c r="J10" s="3">
        <f>'１月'!H10+'２月'!H10+'３月'!H10+'４月'!H10+'５月'!H10</f>
        <v>1082297284</v>
      </c>
    </row>
    <row r="11" spans="1:10" ht="13.5">
      <c r="A11" s="11">
        <v>7</v>
      </c>
      <c r="B11" s="67">
        <v>753279</v>
      </c>
      <c r="C11" s="68">
        <v>89992505</v>
      </c>
      <c r="E11" s="43"/>
      <c r="F11" s="46" t="s">
        <v>26</v>
      </c>
      <c r="G11" s="60">
        <v>1012350</v>
      </c>
      <c r="H11" s="73">
        <v>189464940</v>
      </c>
      <c r="I11" s="79">
        <v>4513100</v>
      </c>
      <c r="J11" s="77">
        <v>884913102</v>
      </c>
    </row>
    <row r="12" spans="1:10" ht="13.5">
      <c r="A12" s="11">
        <v>8</v>
      </c>
      <c r="B12" s="67">
        <v>66168</v>
      </c>
      <c r="C12" s="68">
        <v>23729018</v>
      </c>
      <c r="E12" s="97" t="s">
        <v>52</v>
      </c>
      <c r="F12" s="98"/>
      <c r="G12" s="62">
        <v>6074</v>
      </c>
      <c r="H12" s="74">
        <v>8102360</v>
      </c>
      <c r="I12" s="3">
        <f>'１月'!G12+'２月'!G12+'３月'!G12+'４月'!G12+'５月'!G12</f>
        <v>46234</v>
      </c>
      <c r="J12" s="3">
        <f>'１月'!H12+'２月'!H12+'３月'!H12+'４月'!H12+'５月'!H12</f>
        <v>71148049</v>
      </c>
    </row>
    <row r="13" spans="1:10" ht="13.5">
      <c r="A13" s="11">
        <v>9</v>
      </c>
      <c r="B13" s="67">
        <v>127435</v>
      </c>
      <c r="C13" s="68">
        <v>40561067</v>
      </c>
      <c r="E13" s="43"/>
      <c r="F13" s="46" t="s">
        <v>26</v>
      </c>
      <c r="G13" s="60">
        <v>7278</v>
      </c>
      <c r="H13" s="73">
        <v>9643945</v>
      </c>
      <c r="I13" s="79">
        <v>40418</v>
      </c>
      <c r="J13" s="78">
        <v>55491825</v>
      </c>
    </row>
    <row r="14" spans="1:10" ht="13.5">
      <c r="A14" s="11">
        <v>10</v>
      </c>
      <c r="B14" s="67">
        <v>242598</v>
      </c>
      <c r="C14" s="68">
        <v>45695967</v>
      </c>
      <c r="E14" s="107" t="s">
        <v>27</v>
      </c>
      <c r="F14" s="108"/>
      <c r="G14" s="62">
        <v>611850</v>
      </c>
      <c r="H14" s="75">
        <v>107481885</v>
      </c>
      <c r="I14" s="3">
        <f>'１月'!G14+'２月'!G14+'３月'!G14+'４月'!G14+'５月'!G14</f>
        <v>4261680</v>
      </c>
      <c r="J14" s="3">
        <f>'１月'!H14+'２月'!H14+'３月'!H14+'４月'!H14+'５月'!H14</f>
        <v>769231733</v>
      </c>
    </row>
    <row r="15" spans="1:10" ht="13.5">
      <c r="A15" s="11">
        <v>11</v>
      </c>
      <c r="B15" s="67"/>
      <c r="C15" s="68"/>
      <c r="E15" s="43"/>
      <c r="F15" s="46" t="s">
        <v>26</v>
      </c>
      <c r="G15" s="60">
        <v>1001820</v>
      </c>
      <c r="H15" s="73">
        <v>157210095</v>
      </c>
      <c r="I15" s="79">
        <v>4524600</v>
      </c>
      <c r="J15" s="77">
        <v>754668469</v>
      </c>
    </row>
    <row r="16" spans="1:10" ht="13.5">
      <c r="A16" s="11">
        <v>12</v>
      </c>
      <c r="B16" s="67">
        <v>271896</v>
      </c>
      <c r="C16" s="68">
        <v>59987804</v>
      </c>
      <c r="E16" s="97" t="s">
        <v>53</v>
      </c>
      <c r="F16" s="98"/>
      <c r="G16" s="62">
        <v>0</v>
      </c>
      <c r="H16" s="74">
        <v>0</v>
      </c>
      <c r="I16" s="3">
        <f>'１月'!G16+'２月'!G16+'３月'!G16+'４月'!G16+'５月'!G16</f>
        <v>0</v>
      </c>
      <c r="J16" s="3">
        <f>'１月'!H16+'２月'!H16+'３月'!H16+'４月'!H16+'５月'!H16</f>
        <v>0</v>
      </c>
    </row>
    <row r="17" spans="1:10" ht="13.5">
      <c r="A17" s="11">
        <v>13</v>
      </c>
      <c r="B17" s="67">
        <v>351264</v>
      </c>
      <c r="C17" s="68">
        <v>52932332</v>
      </c>
      <c r="E17" s="43"/>
      <c r="F17" s="46" t="s">
        <v>26</v>
      </c>
      <c r="G17" s="60"/>
      <c r="H17" s="73"/>
      <c r="I17" s="79"/>
      <c r="J17" s="3"/>
    </row>
    <row r="18" spans="1:10" ht="13.5">
      <c r="A18" s="11">
        <v>14</v>
      </c>
      <c r="B18" s="67">
        <v>618449</v>
      </c>
      <c r="C18" s="68">
        <v>66008631</v>
      </c>
      <c r="E18" s="105" t="s">
        <v>31</v>
      </c>
      <c r="F18" s="106"/>
      <c r="G18" s="15">
        <v>360298</v>
      </c>
      <c r="H18" s="76">
        <v>164047599</v>
      </c>
      <c r="I18" s="3">
        <f>'１月'!G18+'２月'!G18+'３月'!G18+'４月'!G18+'５月'!G18</f>
        <v>1686324</v>
      </c>
      <c r="J18" s="3">
        <f>'１月'!H18+'２月'!H18+'３月'!H18+'４月'!H18+'５月'!H18</f>
        <v>1021220580</v>
      </c>
    </row>
    <row r="19" spans="1:10" ht="13.5">
      <c r="A19" s="11">
        <v>15</v>
      </c>
      <c r="B19" s="67">
        <v>492073</v>
      </c>
      <c r="C19" s="68">
        <v>61757576</v>
      </c>
      <c r="E19" s="43"/>
      <c r="F19" s="46" t="s">
        <v>26</v>
      </c>
      <c r="G19" s="50" t="s">
        <v>67</v>
      </c>
      <c r="H19" s="50" t="s">
        <v>67</v>
      </c>
      <c r="I19" s="50" t="s">
        <v>67</v>
      </c>
      <c r="J19" s="50" t="s">
        <v>67</v>
      </c>
    </row>
    <row r="20" spans="1:10" ht="13.5">
      <c r="A20" s="11">
        <v>16</v>
      </c>
      <c r="B20" s="67">
        <v>115944</v>
      </c>
      <c r="C20" s="68">
        <v>20833921</v>
      </c>
      <c r="E20" s="97" t="s">
        <v>30</v>
      </c>
      <c r="F20" s="98"/>
      <c r="G20" s="15">
        <v>34275</v>
      </c>
      <c r="H20" s="76">
        <v>12947462</v>
      </c>
      <c r="I20" s="3">
        <f>'１月'!G20+'２月'!G20+'３月'!G20+'４月'!G20+'５月'!G20</f>
        <v>148518</v>
      </c>
      <c r="J20" s="3">
        <f>'１月'!H20+'２月'!H20+'３月'!H20+'４月'!H20+'５月'!H20</f>
        <v>68282154</v>
      </c>
    </row>
    <row r="21" spans="1:10" ht="13.5">
      <c r="A21" s="11">
        <v>17</v>
      </c>
      <c r="B21" s="67">
        <v>359734</v>
      </c>
      <c r="C21" s="68">
        <v>68538032</v>
      </c>
      <c r="E21" s="43"/>
      <c r="F21" s="46" t="s">
        <v>26</v>
      </c>
      <c r="G21" s="50" t="s">
        <v>54</v>
      </c>
      <c r="H21" s="50" t="s">
        <v>54</v>
      </c>
      <c r="I21" s="50" t="s">
        <v>54</v>
      </c>
      <c r="J21" s="50" t="s">
        <v>54</v>
      </c>
    </row>
    <row r="22" spans="1:10" ht="13.5">
      <c r="A22" s="11">
        <v>18</v>
      </c>
      <c r="B22" s="67"/>
      <c r="C22" s="68"/>
      <c r="E22" s="97" t="s">
        <v>55</v>
      </c>
      <c r="F22" s="98"/>
      <c r="G22" s="62">
        <v>721205</v>
      </c>
      <c r="H22" s="75">
        <v>353817944</v>
      </c>
      <c r="I22" s="3">
        <f>'１月'!G22+'２月'!G22+'３月'!G22+'４月'!G22+'５月'!G22</f>
        <v>3102223</v>
      </c>
      <c r="J22" s="3">
        <f>'１月'!H22+'２月'!H22+'３月'!H22+'４月'!H22+'５月'!H22</f>
        <v>1757784780</v>
      </c>
    </row>
    <row r="23" spans="1:10" ht="13.5">
      <c r="A23" s="11">
        <v>19</v>
      </c>
      <c r="B23" s="67">
        <v>488832</v>
      </c>
      <c r="C23" s="67">
        <v>68665186</v>
      </c>
      <c r="E23" s="43"/>
      <c r="F23" s="46" t="s">
        <v>26</v>
      </c>
      <c r="G23" s="60">
        <v>1059623</v>
      </c>
      <c r="H23" s="60">
        <v>501326619</v>
      </c>
      <c r="I23" s="3">
        <v>4858160</v>
      </c>
      <c r="J23" s="3">
        <v>2586976197</v>
      </c>
    </row>
    <row r="24" spans="1:10" ht="13.5">
      <c r="A24" s="11">
        <v>20</v>
      </c>
      <c r="B24" s="67">
        <v>315174</v>
      </c>
      <c r="C24" s="68">
        <v>39502553</v>
      </c>
      <c r="E24" s="97" t="s">
        <v>28</v>
      </c>
      <c r="F24" s="98"/>
      <c r="G24" s="15">
        <f>G6+G8+G10+G12+G14+G16+G18+G20+G22</f>
        <v>9879447</v>
      </c>
      <c r="H24" s="15">
        <f>H6+H8+H10+H12+H14+H16+H18+H20+H22</f>
        <v>1370713975</v>
      </c>
      <c r="I24" s="15">
        <f>I6+I8+I10+I12+I14+I16+I18+I20+I22</f>
        <v>48025729</v>
      </c>
      <c r="J24" s="15">
        <f>J6+J8+J10+J12+J14+J16+J18+J20+J22</f>
        <v>7257492343</v>
      </c>
    </row>
    <row r="25" spans="1:10" ht="13.5">
      <c r="A25" s="11">
        <v>21</v>
      </c>
      <c r="B25" s="67">
        <v>803912</v>
      </c>
      <c r="C25" s="68">
        <v>54173921</v>
      </c>
      <c r="E25" s="43"/>
      <c r="F25" s="46" t="s">
        <v>29</v>
      </c>
      <c r="G25" s="17">
        <f>G7+G9+G11+G13+G15+G17+G23</f>
        <v>5137339</v>
      </c>
      <c r="H25" s="17">
        <f>H7+H9+H11+H13+H15+H17+H23</f>
        <v>1425035197</v>
      </c>
      <c r="I25" s="17">
        <f>I7+I9+I11+I13+I15+I17+I23</f>
        <v>28230056</v>
      </c>
      <c r="J25" s="17">
        <f>J7+J9+J11+J13+J15+J17+J23</f>
        <v>6504490169</v>
      </c>
    </row>
    <row r="26" spans="1:10" ht="13.5">
      <c r="A26" s="11">
        <v>22</v>
      </c>
      <c r="B26" s="67">
        <v>777252</v>
      </c>
      <c r="C26" s="68">
        <v>53316750</v>
      </c>
      <c r="E26" s="99" t="s">
        <v>56</v>
      </c>
      <c r="F26" s="100"/>
      <c r="G26" s="4">
        <f>G24/G25</f>
        <v>1.9230669807851886</v>
      </c>
      <c r="H26" s="4">
        <f>H24/H25</f>
        <v>0.9618807857417433</v>
      </c>
      <c r="I26" s="4">
        <f>I24/I25</f>
        <v>1.7012268413495177</v>
      </c>
      <c r="J26" s="4">
        <f>J24/J25</f>
        <v>1.1157665173496245</v>
      </c>
    </row>
    <row r="27" spans="1:10" ht="13.5" customHeight="1">
      <c r="A27" s="11">
        <v>23</v>
      </c>
      <c r="B27" s="67">
        <v>861190</v>
      </c>
      <c r="C27" s="68">
        <v>66697783</v>
      </c>
      <c r="E27" s="49" t="s">
        <v>57</v>
      </c>
      <c r="F27" s="101" t="s">
        <v>34</v>
      </c>
      <c r="G27" s="101"/>
      <c r="H27" s="101"/>
      <c r="I27" s="101"/>
      <c r="J27" s="101"/>
    </row>
    <row r="28" spans="1:10" ht="13.5">
      <c r="A28" s="11">
        <v>24</v>
      </c>
      <c r="B28" s="67">
        <v>696466</v>
      </c>
      <c r="C28" s="68">
        <v>64667282</v>
      </c>
      <c r="F28" s="102"/>
      <c r="G28" s="102"/>
      <c r="H28" s="102"/>
      <c r="I28" s="102"/>
      <c r="J28" s="102"/>
    </row>
    <row r="29" spans="1:10" ht="13.5">
      <c r="A29" s="11">
        <v>25</v>
      </c>
      <c r="B29" s="67"/>
      <c r="C29" s="68"/>
      <c r="F29" s="102"/>
      <c r="G29" s="102"/>
      <c r="H29" s="102"/>
      <c r="I29" s="102"/>
      <c r="J29" s="102"/>
    </row>
    <row r="30" spans="1:10" ht="13.5">
      <c r="A30" s="11">
        <v>26</v>
      </c>
      <c r="B30" s="67">
        <v>337970</v>
      </c>
      <c r="C30" s="68">
        <v>51730945</v>
      </c>
      <c r="F30" s="52"/>
      <c r="G30" s="52"/>
      <c r="H30" s="52"/>
      <c r="I30" s="52"/>
      <c r="J30" s="52"/>
    </row>
    <row r="31" spans="1:10" ht="13.5">
      <c r="A31" s="11">
        <v>27</v>
      </c>
      <c r="B31" s="67">
        <v>199850</v>
      </c>
      <c r="C31" s="68">
        <v>37582537</v>
      </c>
      <c r="F31" s="52"/>
      <c r="G31" s="52"/>
      <c r="H31" s="52"/>
      <c r="I31" s="52"/>
      <c r="J31" s="52"/>
    </row>
    <row r="32" spans="1:3" ht="13.5">
      <c r="A32" s="11">
        <v>28</v>
      </c>
      <c r="B32" s="67">
        <v>244725</v>
      </c>
      <c r="C32" s="68">
        <v>60578234</v>
      </c>
    </row>
    <row r="33" spans="1:8" ht="13.5">
      <c r="A33" s="11">
        <v>29</v>
      </c>
      <c r="B33" s="67">
        <v>335592</v>
      </c>
      <c r="C33" s="68">
        <v>54850084</v>
      </c>
      <c r="F33" s="51"/>
      <c r="G33" s="51"/>
      <c r="H33" s="51"/>
    </row>
    <row r="34" spans="1:8" ht="13.5">
      <c r="A34" s="11">
        <v>30</v>
      </c>
      <c r="B34" s="67">
        <v>175233</v>
      </c>
      <c r="C34" s="68">
        <v>52655225</v>
      </c>
      <c r="F34" s="51"/>
      <c r="G34" s="51"/>
      <c r="H34" s="51"/>
    </row>
    <row r="35" spans="1:3" ht="14.25" thickBot="1">
      <c r="A35" s="11">
        <v>31</v>
      </c>
      <c r="B35" s="70">
        <v>79525</v>
      </c>
      <c r="C35" s="71">
        <v>26102549</v>
      </c>
    </row>
    <row r="36" spans="1:6" ht="14.25" thickBot="1">
      <c r="A36" s="18" t="s">
        <v>28</v>
      </c>
      <c r="B36" s="8">
        <f>SUM(B5:B35)</f>
        <v>9879447</v>
      </c>
      <c r="C36" s="8">
        <f>SUM(C5:C35)</f>
        <v>1370713975</v>
      </c>
      <c r="F36" s="26"/>
    </row>
    <row r="37" spans="1:7" ht="13.5">
      <c r="A37" s="19" t="s">
        <v>29</v>
      </c>
      <c r="B37" s="7">
        <v>5137339</v>
      </c>
      <c r="C37" s="7">
        <v>1425035197</v>
      </c>
      <c r="G37" s="33"/>
    </row>
    <row r="38" spans="1:5" ht="14.25" thickBot="1">
      <c r="A38" s="20" t="s">
        <v>58</v>
      </c>
      <c r="B38" s="4">
        <f>B36/B37</f>
        <v>1.9230669807851886</v>
      </c>
      <c r="C38" s="4">
        <f>C36/C37</f>
        <v>0.9618807857417433</v>
      </c>
      <c r="E38" s="31"/>
    </row>
    <row r="39" spans="1:4" ht="24.75" thickBot="1">
      <c r="A39" s="24" t="s">
        <v>77</v>
      </c>
      <c r="B39" s="8">
        <f>'１月'!B36+'２月'!B36+'３月'!B36+'４月'!B36+'５月'!B36</f>
        <v>48025729</v>
      </c>
      <c r="C39" s="8">
        <f>'１月'!C36+'２月'!C36+'３月'!C36+'４月'!C36+'５月'!C36</f>
        <v>7257492343</v>
      </c>
      <c r="D39">
        <v>5886778368</v>
      </c>
    </row>
    <row r="40" spans="1:4" ht="13.5">
      <c r="A40" s="27" t="s">
        <v>59</v>
      </c>
      <c r="B40" s="29">
        <f>'１月'!B37+'２月'!B37+'３月'!B37+'４月'!B37+'５月'!B37</f>
        <v>28230056</v>
      </c>
      <c r="C40" s="29">
        <v>6504490169</v>
      </c>
      <c r="D40">
        <v>6504490169</v>
      </c>
    </row>
    <row r="41" spans="1:3" ht="13.5">
      <c r="A41" s="21" t="s">
        <v>60</v>
      </c>
      <c r="B41" s="28">
        <f>B39/B40</f>
        <v>1.7012268413495177</v>
      </c>
      <c r="C41" s="28">
        <f>C39/C40</f>
        <v>1.1157665173496245</v>
      </c>
    </row>
  </sheetData>
  <mergeCells count="13">
    <mergeCell ref="E3:G3"/>
    <mergeCell ref="E6:F6"/>
    <mergeCell ref="E8:F8"/>
    <mergeCell ref="E10:F10"/>
    <mergeCell ref="E12:F12"/>
    <mergeCell ref="E14:F14"/>
    <mergeCell ref="E16:F16"/>
    <mergeCell ref="E18:F18"/>
    <mergeCell ref="F27:J29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1">
      <selection activeCell="A15" sqref="A1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2" t="s">
        <v>82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83</v>
      </c>
      <c r="I4" s="11" t="s">
        <v>81</v>
      </c>
      <c r="J4" s="12"/>
      <c r="K4" s="37"/>
    </row>
    <row r="5" spans="1:11" ht="13.5">
      <c r="A5" s="11">
        <v>1</v>
      </c>
      <c r="B5" s="67"/>
      <c r="C5" s="68"/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215780</v>
      </c>
      <c r="C6" s="68">
        <v>47294150</v>
      </c>
      <c r="E6" s="97" t="s">
        <v>49</v>
      </c>
      <c r="F6" s="98"/>
      <c r="G6" s="14">
        <v>3274753</v>
      </c>
      <c r="H6" s="80">
        <v>622106570</v>
      </c>
      <c r="I6" s="87">
        <f>'１月'!G6+'２月'!G6+'３月'!G6+'４月'!G6+'５月'!G6+'６月'!G6</f>
        <v>36075204</v>
      </c>
      <c r="J6" s="87">
        <f>'１月'!H6+'２月'!H6+'３月'!H6+'４月'!H6+'５月'!H6+'６月'!H6</f>
        <v>2509297239</v>
      </c>
      <c r="K6" s="37"/>
    </row>
    <row r="7" spans="1:12" ht="13.5">
      <c r="A7" s="11">
        <v>3</v>
      </c>
      <c r="B7" s="67">
        <v>357240</v>
      </c>
      <c r="C7" s="68">
        <v>30902529</v>
      </c>
      <c r="E7" s="43"/>
      <c r="F7" s="46" t="s">
        <v>26</v>
      </c>
      <c r="G7" s="16">
        <v>1640949</v>
      </c>
      <c r="H7" s="81">
        <v>677663037</v>
      </c>
      <c r="I7" s="88">
        <v>14184994</v>
      </c>
      <c r="J7" s="90">
        <v>2127597086</v>
      </c>
      <c r="K7" s="37"/>
      <c r="L7" s="33"/>
    </row>
    <row r="8" spans="1:11" ht="13.5">
      <c r="A8" s="11">
        <v>4</v>
      </c>
      <c r="B8" s="67">
        <v>390983</v>
      </c>
      <c r="C8" s="68">
        <v>52461325</v>
      </c>
      <c r="E8" s="97" t="s">
        <v>78</v>
      </c>
      <c r="F8" s="98"/>
      <c r="G8" s="82">
        <v>8216</v>
      </c>
      <c r="H8" s="83">
        <v>2896375</v>
      </c>
      <c r="I8" s="58">
        <f>'１月'!G8+'２月'!G8+'３月'!G8+'４月'!G8+'５月'!G8+'６月'!G8</f>
        <v>1390275</v>
      </c>
      <c r="J8" s="58">
        <f>'１月'!H8+'２月'!H8+'３月'!H8+'４月'!H8+'５月'!H8+'６月'!H8</f>
        <v>603233469</v>
      </c>
      <c r="K8" s="37"/>
    </row>
    <row r="9" spans="1:11" ht="13.5">
      <c r="A9" s="11">
        <v>5</v>
      </c>
      <c r="B9" s="67">
        <v>254560</v>
      </c>
      <c r="C9" s="68">
        <v>36133117</v>
      </c>
      <c r="E9" s="43"/>
      <c r="F9" s="46" t="s">
        <v>26</v>
      </c>
      <c r="G9" s="84">
        <v>46035</v>
      </c>
      <c r="H9" s="81">
        <v>15769418</v>
      </c>
      <c r="I9" s="60">
        <v>1795768</v>
      </c>
      <c r="J9" s="91">
        <v>788275945</v>
      </c>
      <c r="K9" s="37"/>
    </row>
    <row r="10" spans="1:11" ht="13.5">
      <c r="A10" s="11">
        <v>6</v>
      </c>
      <c r="B10" s="67">
        <v>330749</v>
      </c>
      <c r="C10" s="68">
        <v>46580227</v>
      </c>
      <c r="E10" s="97" t="s">
        <v>79</v>
      </c>
      <c r="F10" s="98"/>
      <c r="G10" s="82">
        <v>882060</v>
      </c>
      <c r="H10" s="83">
        <v>242984805</v>
      </c>
      <c r="I10" s="87">
        <f>'１月'!G10+'２月'!G10+'３月'!G10+'４月'!G10+'５月'!G10+'６月'!G10</f>
        <v>5480300</v>
      </c>
      <c r="J10" s="87">
        <f>'１月'!H10+'２月'!H10+'３月'!H10+'４月'!H10+'５月'!H10+'６月'!H10</f>
        <v>1325282089</v>
      </c>
      <c r="K10" s="37"/>
    </row>
    <row r="11" spans="1:11" ht="13.5">
      <c r="A11" s="11">
        <v>7</v>
      </c>
      <c r="B11" s="67">
        <v>305187</v>
      </c>
      <c r="C11" s="68">
        <v>38507837</v>
      </c>
      <c r="E11" s="43"/>
      <c r="F11" s="46" t="s">
        <v>26</v>
      </c>
      <c r="G11" s="84">
        <v>935430</v>
      </c>
      <c r="H11" s="81">
        <v>181885515</v>
      </c>
      <c r="I11" s="88">
        <v>5448530</v>
      </c>
      <c r="J11" s="90">
        <v>1066798617</v>
      </c>
      <c r="K11" s="37"/>
    </row>
    <row r="12" spans="1:11" ht="13.5">
      <c r="A12" s="11">
        <v>8</v>
      </c>
      <c r="B12" s="67"/>
      <c r="C12" s="68"/>
      <c r="E12" s="97" t="s">
        <v>52</v>
      </c>
      <c r="F12" s="98"/>
      <c r="G12" s="82">
        <v>5312</v>
      </c>
      <c r="H12" s="83">
        <v>7464120</v>
      </c>
      <c r="I12" s="58">
        <f>'１月'!G12+'２月'!G12+'３月'!G12+'４月'!G12+'５月'!G12+'６月'!G12</f>
        <v>51546</v>
      </c>
      <c r="J12" s="58">
        <f>'１月'!H12+'２月'!H12+'３月'!H12+'４月'!H12+'５月'!H12+'６月'!H12</f>
        <v>78612169</v>
      </c>
      <c r="K12" s="33"/>
    </row>
    <row r="13" spans="1:11" ht="13.5">
      <c r="A13" s="11">
        <v>9</v>
      </c>
      <c r="B13" s="67">
        <v>513074</v>
      </c>
      <c r="C13" s="68">
        <v>72934564</v>
      </c>
      <c r="E13" s="43"/>
      <c r="F13" s="46" t="s">
        <v>26</v>
      </c>
      <c r="G13" s="84">
        <v>5689</v>
      </c>
      <c r="H13" s="81">
        <v>7518228</v>
      </c>
      <c r="I13" s="60">
        <v>46107</v>
      </c>
      <c r="J13" s="91">
        <v>63010053</v>
      </c>
      <c r="K13" s="37"/>
    </row>
    <row r="14" spans="1:11" ht="13.5">
      <c r="A14" s="11">
        <v>10</v>
      </c>
      <c r="B14" s="67">
        <v>323647</v>
      </c>
      <c r="C14" s="68">
        <v>52012514</v>
      </c>
      <c r="E14" s="107" t="s">
        <v>27</v>
      </c>
      <c r="F14" s="108"/>
      <c r="G14" s="82">
        <v>583410</v>
      </c>
      <c r="H14" s="85">
        <v>125544090</v>
      </c>
      <c r="I14" s="87">
        <f>'１月'!G14+'２月'!G14+'３月'!G14+'４月'!G14+'５月'!G14+'６月'!G14</f>
        <v>4845090</v>
      </c>
      <c r="J14" s="87">
        <f>'１月'!H14+'２月'!H14+'３月'!H14+'４月'!H14+'５月'!H14+'６月'!H14</f>
        <v>894775823</v>
      </c>
      <c r="K14" s="37"/>
    </row>
    <row r="15" spans="1:11" ht="13.5">
      <c r="A15" s="11">
        <v>11</v>
      </c>
      <c r="B15" s="67">
        <v>186214</v>
      </c>
      <c r="C15" s="68">
        <v>48819630</v>
      </c>
      <c r="E15" s="43"/>
      <c r="F15" s="46" t="s">
        <v>26</v>
      </c>
      <c r="G15" s="84">
        <v>677820</v>
      </c>
      <c r="H15" s="81">
        <v>111430305</v>
      </c>
      <c r="I15" s="88">
        <v>5202420</v>
      </c>
      <c r="J15" s="90">
        <v>866098774</v>
      </c>
      <c r="K15" s="37"/>
    </row>
    <row r="16" spans="1:11" ht="13.5">
      <c r="A16" s="11">
        <v>12</v>
      </c>
      <c r="B16" s="67">
        <v>95442</v>
      </c>
      <c r="C16" s="68">
        <v>26122912</v>
      </c>
      <c r="E16" s="97" t="s">
        <v>53</v>
      </c>
      <c r="F16" s="98"/>
      <c r="G16" s="82">
        <v>0</v>
      </c>
      <c r="H16" s="83">
        <v>0</v>
      </c>
      <c r="I16" s="58">
        <f>'１月'!G16+'２月'!G16+'３月'!G16+'４月'!G16+'５月'!G16+'６月'!G16</f>
        <v>0</v>
      </c>
      <c r="J16" s="58">
        <f>'１月'!H16+'２月'!H16+'３月'!H16+'４月'!H16+'５月'!H16+'６月'!H16</f>
        <v>0</v>
      </c>
      <c r="K16" s="37"/>
    </row>
    <row r="17" spans="1:11" ht="13.5">
      <c r="A17" s="11">
        <v>13</v>
      </c>
      <c r="B17" s="67">
        <v>151482</v>
      </c>
      <c r="C17" s="68">
        <v>59686672</v>
      </c>
      <c r="E17" s="43"/>
      <c r="F17" s="46" t="s">
        <v>26</v>
      </c>
      <c r="G17" s="84">
        <v>0</v>
      </c>
      <c r="H17" s="81">
        <v>0</v>
      </c>
      <c r="I17" s="60">
        <v>0</v>
      </c>
      <c r="J17" s="89"/>
      <c r="K17" s="37"/>
    </row>
    <row r="18" spans="1:11" ht="13.5">
      <c r="A18" s="11">
        <v>14</v>
      </c>
      <c r="B18" s="67">
        <v>257771</v>
      </c>
      <c r="C18" s="68">
        <v>77449821</v>
      </c>
      <c r="E18" s="105" t="s">
        <v>31</v>
      </c>
      <c r="F18" s="106"/>
      <c r="G18" s="82">
        <v>0</v>
      </c>
      <c r="H18" s="83">
        <v>0</v>
      </c>
      <c r="I18" s="87">
        <f>'１月'!G18+'２月'!G18+'３月'!G18+'４月'!G18+'５月'!G18+'６月'!G18</f>
        <v>1686324</v>
      </c>
      <c r="J18" s="87">
        <f>'１月'!H18+'２月'!H18+'３月'!H18+'４月'!H18+'５月'!H18+'６月'!H18</f>
        <v>1021220580</v>
      </c>
      <c r="K18" s="37"/>
    </row>
    <row r="19" spans="1:11" ht="13.5">
      <c r="A19" s="11">
        <v>15</v>
      </c>
      <c r="B19" s="67"/>
      <c r="C19" s="68"/>
      <c r="E19" s="43"/>
      <c r="F19" s="46" t="s">
        <v>26</v>
      </c>
      <c r="G19" s="84">
        <v>0</v>
      </c>
      <c r="H19" s="84">
        <v>0</v>
      </c>
      <c r="I19" s="88" t="s">
        <v>85</v>
      </c>
      <c r="J19" s="88" t="s">
        <v>67</v>
      </c>
      <c r="K19" s="37"/>
    </row>
    <row r="20" spans="1:11" ht="13.5">
      <c r="A20" s="11">
        <v>16</v>
      </c>
      <c r="B20" s="67">
        <v>499533</v>
      </c>
      <c r="C20" s="68">
        <v>118963755</v>
      </c>
      <c r="E20" s="97" t="s">
        <v>30</v>
      </c>
      <c r="F20" s="98"/>
      <c r="G20" s="82">
        <v>297962</v>
      </c>
      <c r="H20" s="83">
        <v>31158002</v>
      </c>
      <c r="I20" s="58">
        <f>'１月'!G20+'２月'!G20+'３月'!G20+'４月'!G20+'５月'!G20+'６月'!G20</f>
        <v>446480</v>
      </c>
      <c r="J20" s="58">
        <f>'１月'!H20+'２月'!H20+'３月'!H20+'４月'!H20+'５月'!H20+'６月'!H20</f>
        <v>99440156</v>
      </c>
      <c r="K20" s="37"/>
    </row>
    <row r="21" spans="1:11" ht="13.5">
      <c r="A21" s="11">
        <v>17</v>
      </c>
      <c r="B21" s="67">
        <v>273274</v>
      </c>
      <c r="C21" s="68">
        <v>79491561</v>
      </c>
      <c r="E21" s="43"/>
      <c r="F21" s="46" t="s">
        <v>26</v>
      </c>
      <c r="G21" s="84">
        <v>46967</v>
      </c>
      <c r="H21" s="84">
        <v>18262060</v>
      </c>
      <c r="I21" s="60" t="s">
        <v>84</v>
      </c>
      <c r="J21" s="60" t="s">
        <v>85</v>
      </c>
      <c r="K21" s="37"/>
    </row>
    <row r="22" spans="1:11" ht="13.5">
      <c r="A22" s="11">
        <v>18</v>
      </c>
      <c r="B22" s="67">
        <v>356049</v>
      </c>
      <c r="C22" s="68">
        <v>82129590</v>
      </c>
      <c r="E22" s="97" t="s">
        <v>55</v>
      </c>
      <c r="F22" s="98"/>
      <c r="G22" s="82">
        <v>1430629</v>
      </c>
      <c r="H22" s="85">
        <v>345736848</v>
      </c>
      <c r="I22" s="87">
        <f>'１月'!G22+'２月'!G22+'３月'!G22+'４月'!G22+'５月'!G22+'６月'!G22</f>
        <v>4532852</v>
      </c>
      <c r="J22" s="87">
        <f>'１月'!H22+'２月'!H22+'３月'!H22+'４月'!H22+'５月'!H22+'６月'!H22</f>
        <v>2103521628</v>
      </c>
      <c r="K22" s="37"/>
    </row>
    <row r="23" spans="1:11" ht="13.5">
      <c r="A23" s="11">
        <v>19</v>
      </c>
      <c r="B23" s="67">
        <v>342896</v>
      </c>
      <c r="C23" s="67">
        <v>78330806</v>
      </c>
      <c r="E23" s="43"/>
      <c r="F23" s="46" t="s">
        <v>26</v>
      </c>
      <c r="G23" s="84">
        <v>1792500</v>
      </c>
      <c r="H23" s="84">
        <v>352927471</v>
      </c>
      <c r="I23" s="86">
        <v>6697627</v>
      </c>
      <c r="J23" s="86">
        <v>2958165728</v>
      </c>
      <c r="K23" s="37"/>
    </row>
    <row r="24" spans="1:11" ht="13.5">
      <c r="A24" s="11">
        <v>20</v>
      </c>
      <c r="B24" s="67">
        <v>77884</v>
      </c>
      <c r="C24" s="68">
        <v>23461507</v>
      </c>
      <c r="E24" s="97" t="s">
        <v>28</v>
      </c>
      <c r="F24" s="98"/>
      <c r="G24" s="82">
        <f>G6+G8+G10+G12+G14+G16+G18+G20+G22</f>
        <v>6482342</v>
      </c>
      <c r="H24" s="82">
        <f>H6+H8+H10+H12+H14+H16+H18+H20+H22</f>
        <v>1377890810</v>
      </c>
      <c r="I24" s="62">
        <f>I6+I8+I10+I12+I14+I16+I18+I20+I22</f>
        <v>54508071</v>
      </c>
      <c r="J24" s="62">
        <f>J6+J8+J10+J12+J14+J16+J18+J20+J22</f>
        <v>8635383153</v>
      </c>
      <c r="K24" s="37"/>
    </row>
    <row r="25" spans="1:11" ht="13.5">
      <c r="A25" s="11">
        <v>21</v>
      </c>
      <c r="B25" s="67">
        <v>72185</v>
      </c>
      <c r="C25" s="68">
        <v>22336746</v>
      </c>
      <c r="E25" s="43"/>
      <c r="F25" s="46" t="s">
        <v>29</v>
      </c>
      <c r="G25" s="84">
        <f>G7+G9+G11+G13+G15+G17+G21+G23</f>
        <v>5145390</v>
      </c>
      <c r="H25" s="84">
        <f>H7+H9+H11+H13+H15+H17+H21+H23</f>
        <v>1365456034</v>
      </c>
      <c r="I25" s="60">
        <v>33375446</v>
      </c>
      <c r="J25" s="60">
        <f>J7+J9+J11+J13+J15+J17+J23</f>
        <v>7869946203</v>
      </c>
      <c r="K25" s="37"/>
    </row>
    <row r="26" spans="1:11" ht="13.5">
      <c r="A26" s="11">
        <v>22</v>
      </c>
      <c r="B26" s="67"/>
      <c r="C26" s="68"/>
      <c r="E26" s="99" t="s">
        <v>56</v>
      </c>
      <c r="F26" s="100"/>
      <c r="G26" s="4">
        <f>G24/G25</f>
        <v>1.2598349201906949</v>
      </c>
      <c r="H26" s="4">
        <f>H24/H25</f>
        <v>1.0091066835477474</v>
      </c>
      <c r="I26" s="4">
        <f>I24/I25</f>
        <v>1.6331788045618927</v>
      </c>
      <c r="J26" s="4">
        <f>J24/J25</f>
        <v>1.097260760144487</v>
      </c>
      <c r="K26" s="37"/>
    </row>
    <row r="27" spans="1:10" ht="13.5" customHeight="1">
      <c r="A27" s="11">
        <v>23</v>
      </c>
      <c r="B27" s="67">
        <v>308086</v>
      </c>
      <c r="C27" s="68">
        <v>81359130</v>
      </c>
      <c r="E27" s="49" t="s">
        <v>57</v>
      </c>
      <c r="F27" s="101" t="s">
        <v>34</v>
      </c>
      <c r="G27" s="101"/>
      <c r="H27" s="101"/>
      <c r="I27" s="101"/>
      <c r="J27" s="101"/>
    </row>
    <row r="28" spans="1:10" ht="13.5">
      <c r="A28" s="11">
        <v>24</v>
      </c>
      <c r="B28" s="67">
        <v>293544</v>
      </c>
      <c r="C28" s="68">
        <v>61580189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146798</v>
      </c>
      <c r="C29" s="68">
        <v>39919406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81479</v>
      </c>
      <c r="C30" s="68">
        <v>24061000</v>
      </c>
      <c r="F30" s="52"/>
      <c r="G30" s="52"/>
      <c r="H30" s="52"/>
      <c r="I30" s="52"/>
      <c r="J30" s="52"/>
    </row>
    <row r="31" spans="1:10" ht="13.5">
      <c r="A31" s="11">
        <v>27</v>
      </c>
      <c r="B31" s="67">
        <v>152262</v>
      </c>
      <c r="C31" s="68">
        <v>40864943</v>
      </c>
      <c r="F31" s="52"/>
      <c r="G31" s="52"/>
      <c r="H31" s="52"/>
      <c r="I31" s="52"/>
      <c r="J31" s="52"/>
    </row>
    <row r="32" spans="1:3" ht="13.5">
      <c r="A32" s="11">
        <v>28</v>
      </c>
      <c r="B32" s="67">
        <v>244872</v>
      </c>
      <c r="C32" s="68">
        <v>69105585</v>
      </c>
    </row>
    <row r="33" spans="1:8" ht="13.5">
      <c r="A33" s="11">
        <v>29</v>
      </c>
      <c r="B33" s="67"/>
      <c r="C33" s="68"/>
      <c r="F33" s="51"/>
      <c r="G33" s="51"/>
      <c r="H33" s="51"/>
    </row>
    <row r="34" spans="1:8" ht="13.5">
      <c r="A34" s="11">
        <v>30</v>
      </c>
      <c r="B34" s="67">
        <v>261938</v>
      </c>
      <c r="C34" s="68">
        <v>68453858</v>
      </c>
      <c r="F34" s="51"/>
      <c r="G34" s="51"/>
      <c r="H34" s="51"/>
    </row>
    <row r="35" spans="1:3" ht="14.25" thickBot="1">
      <c r="A35" s="11">
        <v>31</v>
      </c>
      <c r="B35" s="70"/>
      <c r="C35" s="71"/>
    </row>
    <row r="36" spans="1:6" ht="14.25" thickBot="1">
      <c r="A36" s="18" t="s">
        <v>28</v>
      </c>
      <c r="B36" s="8">
        <v>6482342</v>
      </c>
      <c r="C36" s="8">
        <v>1377890810</v>
      </c>
      <c r="F36" s="26"/>
    </row>
    <row r="37" spans="1:7" ht="13.5">
      <c r="A37" s="19" t="s">
        <v>29</v>
      </c>
      <c r="B37" s="7">
        <v>5145390</v>
      </c>
      <c r="C37" s="7">
        <v>1365456034</v>
      </c>
      <c r="G37" s="33"/>
    </row>
    <row r="38" spans="1:5" ht="14.25" thickBot="1">
      <c r="A38" s="20" t="s">
        <v>58</v>
      </c>
      <c r="B38" s="4">
        <f>B36/B37</f>
        <v>1.2598349201906949</v>
      </c>
      <c r="C38" s="4">
        <f>C36/C37</f>
        <v>1.0091066835477474</v>
      </c>
      <c r="E38" s="31"/>
    </row>
    <row r="39" spans="1:4" ht="24.75" thickBot="1">
      <c r="A39" s="24" t="s">
        <v>80</v>
      </c>
      <c r="B39" s="8">
        <f>'１月'!B36+'２月'!B36+'３月'!B36+'４月'!B36+'５月'!B36+'６月'!B36</f>
        <v>54508071</v>
      </c>
      <c r="C39" s="8">
        <f>'１月'!C36+'２月'!C36+'３月'!C36+'４月'!C36+'５月'!C36+'６月'!C36</f>
        <v>8635383153</v>
      </c>
      <c r="D39">
        <v>5886778368</v>
      </c>
    </row>
    <row r="40" spans="1:4" ht="13.5">
      <c r="A40" s="27" t="s">
        <v>59</v>
      </c>
      <c r="B40" s="29">
        <v>33375446</v>
      </c>
      <c r="C40" s="29">
        <v>7869946203</v>
      </c>
      <c r="D40">
        <v>6504490169</v>
      </c>
    </row>
    <row r="41" spans="1:3" ht="13.5">
      <c r="A41" s="21" t="s">
        <v>60</v>
      </c>
      <c r="B41" s="28">
        <f>B39/B40</f>
        <v>1.6331788045618927</v>
      </c>
      <c r="C41" s="28">
        <f>C39/C40</f>
        <v>1.097260760144487</v>
      </c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5" sqref="A1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2" t="s">
        <v>89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90</v>
      </c>
      <c r="I4" s="11" t="s">
        <v>91</v>
      </c>
      <c r="J4" s="12"/>
      <c r="K4" s="37"/>
    </row>
    <row r="5" spans="1:11" ht="13.5">
      <c r="A5" s="11">
        <v>1</v>
      </c>
      <c r="B5" s="67">
        <v>297022</v>
      </c>
      <c r="C5" s="68">
        <v>56275704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156126</v>
      </c>
      <c r="C6" s="68">
        <v>20284233</v>
      </c>
      <c r="E6" s="97" t="s">
        <v>49</v>
      </c>
      <c r="F6" s="98"/>
      <c r="G6" s="82">
        <v>2703462</v>
      </c>
      <c r="H6" s="80">
        <v>814375713</v>
      </c>
      <c r="I6" s="87">
        <f>'１月'!G6+'２月'!G6+'３月'!G6+'４月'!G6+'５月'!G6+'６月'!G6+'7月'!G6</f>
        <v>38778666</v>
      </c>
      <c r="J6" s="87">
        <f>'１月'!H6+'２月'!H6+'３月'!H6+'４月'!H6+'５月'!H6+'６月'!H6+'7月'!H6</f>
        <v>3323672952</v>
      </c>
      <c r="K6" s="37"/>
    </row>
    <row r="7" spans="1:12" ht="13.5">
      <c r="A7" s="11">
        <v>3</v>
      </c>
      <c r="B7" s="67">
        <v>219127</v>
      </c>
      <c r="C7" s="68">
        <v>39533176</v>
      </c>
      <c r="E7" s="43"/>
      <c r="F7" s="46" t="s">
        <v>26</v>
      </c>
      <c r="G7" s="84">
        <v>4507196</v>
      </c>
      <c r="H7" s="81">
        <v>1070467627</v>
      </c>
      <c r="I7" s="88">
        <v>18692190</v>
      </c>
      <c r="J7" s="90">
        <v>3198064713</v>
      </c>
      <c r="K7" s="37"/>
      <c r="L7" s="33"/>
    </row>
    <row r="8" spans="1:11" ht="13.5">
      <c r="A8" s="11">
        <v>4</v>
      </c>
      <c r="B8" s="67">
        <v>142487</v>
      </c>
      <c r="C8" s="68">
        <v>40193477</v>
      </c>
      <c r="E8" s="97" t="s">
        <v>86</v>
      </c>
      <c r="F8" s="98"/>
      <c r="G8" s="82">
        <v>1990</v>
      </c>
      <c r="H8" s="83">
        <v>1773692</v>
      </c>
      <c r="I8" s="87">
        <f>'１月'!G8+'２月'!G8+'３月'!G8+'４月'!G8+'５月'!G8+'６月'!G8+'7月'!G8</f>
        <v>1392265</v>
      </c>
      <c r="J8" s="87">
        <f>'１月'!H8+'２月'!H8+'３月'!H8+'４月'!H8+'５月'!H8+'６月'!H8+'7月'!H8</f>
        <v>605007161</v>
      </c>
      <c r="K8" s="37"/>
    </row>
    <row r="9" spans="1:11" ht="13.5">
      <c r="A9" s="11">
        <v>5</v>
      </c>
      <c r="B9" s="67">
        <v>135012</v>
      </c>
      <c r="C9" s="68">
        <v>42837346</v>
      </c>
      <c r="E9" s="43"/>
      <c r="F9" s="46" t="s">
        <v>26</v>
      </c>
      <c r="G9" s="84">
        <v>3579</v>
      </c>
      <c r="H9" s="81">
        <v>1267319</v>
      </c>
      <c r="I9" s="60">
        <v>1799347</v>
      </c>
      <c r="J9" s="91">
        <v>789543264</v>
      </c>
      <c r="K9" s="37"/>
    </row>
    <row r="10" spans="1:11" ht="13.5">
      <c r="A10" s="11">
        <v>6</v>
      </c>
      <c r="B10" s="67"/>
      <c r="C10" s="68"/>
      <c r="E10" s="97" t="s">
        <v>87</v>
      </c>
      <c r="F10" s="98"/>
      <c r="G10" s="82">
        <v>150660</v>
      </c>
      <c r="H10" s="83">
        <v>33832260</v>
      </c>
      <c r="I10" s="87">
        <f>'１月'!G10+'２月'!G10+'３月'!G10+'４月'!G10+'５月'!G10+'６月'!G10+'7月'!G10</f>
        <v>5630960</v>
      </c>
      <c r="J10" s="87">
        <f>'１月'!H10+'２月'!H10+'３月'!H10+'４月'!H10+'５月'!H10+'６月'!H10+'7月'!H10</f>
        <v>1359114349</v>
      </c>
      <c r="K10" s="37"/>
    </row>
    <row r="11" spans="1:11" ht="13.5">
      <c r="A11" s="11">
        <v>7</v>
      </c>
      <c r="B11" s="67">
        <v>288674</v>
      </c>
      <c r="C11" s="68">
        <v>51522666</v>
      </c>
      <c r="E11" s="43"/>
      <c r="F11" s="46" t="s">
        <v>26</v>
      </c>
      <c r="G11" s="84">
        <v>137490</v>
      </c>
      <c r="H11" s="81">
        <v>30367575</v>
      </c>
      <c r="I11" s="88">
        <v>5586020</v>
      </c>
      <c r="J11" s="90">
        <v>1097166192</v>
      </c>
      <c r="K11" s="37"/>
    </row>
    <row r="12" spans="1:11" ht="13.5">
      <c r="A12" s="11">
        <v>8</v>
      </c>
      <c r="B12" s="67">
        <v>309477</v>
      </c>
      <c r="C12" s="68">
        <v>49235238</v>
      </c>
      <c r="E12" s="97" t="s">
        <v>52</v>
      </c>
      <c r="F12" s="98"/>
      <c r="G12" s="82">
        <v>10122</v>
      </c>
      <c r="H12" s="83">
        <v>9646184</v>
      </c>
      <c r="I12" s="87">
        <f>'１月'!G12+'２月'!G12+'３月'!G12+'４月'!G12+'５月'!G12+'６月'!G12+'7月'!G12</f>
        <v>61668</v>
      </c>
      <c r="J12" s="87">
        <f>'１月'!H12+'２月'!H12+'３月'!H12+'４月'!H12+'５月'!H12+'６月'!H12+'7月'!H12</f>
        <v>88258353</v>
      </c>
      <c r="K12" s="33"/>
    </row>
    <row r="13" spans="1:11" ht="13.5">
      <c r="A13" s="11">
        <v>9</v>
      </c>
      <c r="B13" s="67">
        <v>199241</v>
      </c>
      <c r="C13" s="68">
        <v>30269935</v>
      </c>
      <c r="E13" s="43"/>
      <c r="F13" s="46" t="s">
        <v>26</v>
      </c>
      <c r="G13" s="84">
        <v>14452</v>
      </c>
      <c r="H13" s="81">
        <v>14856292</v>
      </c>
      <c r="I13" s="60">
        <v>60559</v>
      </c>
      <c r="J13" s="91">
        <v>77866345</v>
      </c>
      <c r="K13" s="37"/>
    </row>
    <row r="14" spans="1:11" ht="13.5">
      <c r="A14" s="11">
        <v>10</v>
      </c>
      <c r="B14" s="67">
        <v>260689</v>
      </c>
      <c r="C14" s="68">
        <v>61478706</v>
      </c>
      <c r="E14" s="107" t="s">
        <v>27</v>
      </c>
      <c r="F14" s="108"/>
      <c r="G14" s="82">
        <v>630780</v>
      </c>
      <c r="H14" s="85">
        <v>139571355</v>
      </c>
      <c r="I14" s="87">
        <f>'１月'!G14+'２月'!G14+'３月'!G14+'４月'!G14+'５月'!G14+'６月'!G14+'7月'!G14</f>
        <v>5475870</v>
      </c>
      <c r="J14" s="87">
        <f>'１月'!H14+'２月'!H14+'３月'!H14+'４月'!H14+'５月'!H14+'６月'!H14+'7月'!H14</f>
        <v>1034347178</v>
      </c>
      <c r="K14" s="37"/>
    </row>
    <row r="15" spans="1:11" ht="13.5">
      <c r="A15" s="11">
        <v>11</v>
      </c>
      <c r="B15" s="67">
        <v>87026</v>
      </c>
      <c r="C15" s="68">
        <v>23624045</v>
      </c>
      <c r="E15" s="43"/>
      <c r="F15" s="46" t="s">
        <v>26</v>
      </c>
      <c r="G15" s="84">
        <v>540960</v>
      </c>
      <c r="H15" s="81">
        <v>125410215</v>
      </c>
      <c r="I15" s="88">
        <v>5743380</v>
      </c>
      <c r="J15" s="90">
        <v>991508989</v>
      </c>
      <c r="K15" s="37"/>
    </row>
    <row r="16" spans="1:11" ht="13.5">
      <c r="A16" s="11">
        <v>12</v>
      </c>
      <c r="B16" s="67">
        <v>92190</v>
      </c>
      <c r="C16" s="68">
        <v>72904135</v>
      </c>
      <c r="E16" s="97" t="s">
        <v>53</v>
      </c>
      <c r="F16" s="98"/>
      <c r="G16" s="82">
        <v>0</v>
      </c>
      <c r="H16" s="83">
        <v>0</v>
      </c>
      <c r="I16" s="87">
        <f>'１月'!G16+'２月'!G16+'３月'!G16+'４月'!G16+'５月'!G16+'６月'!G16+'7月'!G16</f>
        <v>0</v>
      </c>
      <c r="J16" s="87">
        <f>'１月'!H16+'２月'!H16+'３月'!H16+'４月'!H16+'５月'!H16+'６月'!H16+'7月'!H16</f>
        <v>0</v>
      </c>
      <c r="K16" s="37"/>
    </row>
    <row r="17" spans="1:11" ht="13.5">
      <c r="A17" s="11">
        <v>13</v>
      </c>
      <c r="B17" s="67"/>
      <c r="C17" s="68"/>
      <c r="E17" s="43"/>
      <c r="F17" s="46" t="s">
        <v>26</v>
      </c>
      <c r="G17" s="84">
        <v>0</v>
      </c>
      <c r="H17" s="81">
        <v>0</v>
      </c>
      <c r="I17" s="60">
        <v>0</v>
      </c>
      <c r="J17" s="89">
        <v>0</v>
      </c>
      <c r="K17" s="37"/>
    </row>
    <row r="18" spans="1:11" ht="13.5">
      <c r="A18" s="11">
        <v>14</v>
      </c>
      <c r="B18" s="67">
        <v>55717</v>
      </c>
      <c r="C18" s="68">
        <v>29322525</v>
      </c>
      <c r="E18" s="105" t="s">
        <v>31</v>
      </c>
      <c r="F18" s="106"/>
      <c r="G18" s="82">
        <v>0</v>
      </c>
      <c r="H18" s="83">
        <v>0</v>
      </c>
      <c r="I18" s="87">
        <f>'１月'!G18+'２月'!G18+'３月'!G18+'４月'!G18+'５月'!G18+'６月'!G18+'7月'!G18</f>
        <v>1686324</v>
      </c>
      <c r="J18" s="87">
        <f>'１月'!H18+'２月'!H18+'３月'!H18+'４月'!H18+'５月'!H18+'６月'!H18+'7月'!H18</f>
        <v>1021220580</v>
      </c>
      <c r="K18" s="37"/>
    </row>
    <row r="19" spans="1:11" ht="13.5">
      <c r="A19" s="11">
        <v>15</v>
      </c>
      <c r="B19" s="67">
        <v>85606</v>
      </c>
      <c r="C19" s="68">
        <v>32056339</v>
      </c>
      <c r="E19" s="43"/>
      <c r="F19" s="46" t="s">
        <v>26</v>
      </c>
      <c r="G19" s="84">
        <v>0</v>
      </c>
      <c r="H19" s="84">
        <v>0</v>
      </c>
      <c r="I19" s="88" t="s">
        <v>88</v>
      </c>
      <c r="J19" s="88" t="s">
        <v>88</v>
      </c>
      <c r="K19" s="37"/>
    </row>
    <row r="20" spans="1:11" ht="13.5">
      <c r="A20" s="11">
        <v>16</v>
      </c>
      <c r="B20" s="67">
        <v>159138</v>
      </c>
      <c r="C20" s="68">
        <v>62238971</v>
      </c>
      <c r="E20" s="97" t="s">
        <v>30</v>
      </c>
      <c r="F20" s="98"/>
      <c r="G20" s="82">
        <v>41989</v>
      </c>
      <c r="H20" s="83">
        <v>15717486</v>
      </c>
      <c r="I20" s="87">
        <f>'１月'!G20+'２月'!G20+'３月'!G20+'４月'!G20+'５月'!G20+'６月'!G20+'7月'!G20</f>
        <v>488469</v>
      </c>
      <c r="J20" s="87">
        <f>'１月'!H20+'２月'!H20+'３月'!H20+'４月'!H20+'５月'!H20+'６月'!H20+'7月'!H20</f>
        <v>115157642</v>
      </c>
      <c r="K20" s="37"/>
    </row>
    <row r="21" spans="1:11" ht="13.5">
      <c r="A21" s="11">
        <v>17</v>
      </c>
      <c r="B21" s="67">
        <v>195217</v>
      </c>
      <c r="C21" s="68">
        <v>98685628</v>
      </c>
      <c r="E21" s="43"/>
      <c r="F21" s="46" t="s">
        <v>26</v>
      </c>
      <c r="G21" s="84"/>
      <c r="H21" s="84"/>
      <c r="I21" s="60" t="s">
        <v>88</v>
      </c>
      <c r="J21" s="60" t="s">
        <v>88</v>
      </c>
      <c r="K21" s="37"/>
    </row>
    <row r="22" spans="1:11" ht="13.5">
      <c r="A22" s="11">
        <v>18</v>
      </c>
      <c r="B22" s="67">
        <v>220516</v>
      </c>
      <c r="C22" s="68">
        <v>142319903</v>
      </c>
      <c r="E22" s="97" t="s">
        <v>55</v>
      </c>
      <c r="F22" s="98"/>
      <c r="G22" s="82">
        <v>1233877</v>
      </c>
      <c r="H22" s="85">
        <v>447701444</v>
      </c>
      <c r="I22" s="87">
        <f>'１月'!G22+'２月'!G22+'３月'!G22+'４月'!G22+'５月'!G22+'６月'!G22+'7月'!G22</f>
        <v>5766729</v>
      </c>
      <c r="J22" s="87">
        <f>'１月'!H22+'２月'!H22+'３月'!H22+'４月'!H22+'５月'!H22+'６月'!H22+'7月'!H22</f>
        <v>2551223072</v>
      </c>
      <c r="K22" s="37"/>
    </row>
    <row r="23" spans="1:11" ht="13.5">
      <c r="A23" s="11">
        <v>19</v>
      </c>
      <c r="B23" s="67">
        <v>82451</v>
      </c>
      <c r="C23" s="67">
        <v>43027193</v>
      </c>
      <c r="E23" s="43"/>
      <c r="F23" s="46" t="s">
        <v>26</v>
      </c>
      <c r="G23" s="84"/>
      <c r="H23" s="84"/>
      <c r="I23" s="86">
        <v>7813271</v>
      </c>
      <c r="J23" s="86">
        <v>3445056766</v>
      </c>
      <c r="K23" s="37"/>
    </row>
    <row r="24" spans="1:11" ht="13.5">
      <c r="A24" s="11">
        <v>20</v>
      </c>
      <c r="B24" s="67"/>
      <c r="C24" s="68"/>
      <c r="E24" s="97" t="s">
        <v>28</v>
      </c>
      <c r="F24" s="98"/>
      <c r="G24" s="82">
        <v>4772880</v>
      </c>
      <c r="H24" s="82">
        <f>H6+H8+H10+H12+H14+H16+H18+H20+H22</f>
        <v>1462618134</v>
      </c>
      <c r="I24" s="62">
        <f>I6+I8+I10+I12+I14+I16+I18+I20+I22</f>
        <v>59280951</v>
      </c>
      <c r="J24" s="62">
        <f>J6+J8+J10+J12+J14+J16+J18+J20+J22</f>
        <v>10098001287</v>
      </c>
      <c r="K24" s="37"/>
    </row>
    <row r="25" spans="1:11" ht="13.5">
      <c r="A25" s="11">
        <v>21</v>
      </c>
      <c r="B25" s="67">
        <v>124346</v>
      </c>
      <c r="C25" s="68">
        <v>43998506</v>
      </c>
      <c r="E25" s="43"/>
      <c r="F25" s="46" t="s">
        <v>29</v>
      </c>
      <c r="G25" s="84">
        <v>6319321</v>
      </c>
      <c r="H25" s="84">
        <v>1729260066</v>
      </c>
      <c r="I25" s="60">
        <f>I7+I9+I11+I13+I15+I17+I23</f>
        <v>39694767</v>
      </c>
      <c r="J25" s="60">
        <f>J7+J9+J11+J13+J15+J17+J23</f>
        <v>9599206269</v>
      </c>
      <c r="K25" s="37"/>
    </row>
    <row r="26" spans="1:11" ht="13.5">
      <c r="A26" s="11">
        <v>22</v>
      </c>
      <c r="B26" s="67">
        <v>154903</v>
      </c>
      <c r="C26" s="68">
        <v>49261107</v>
      </c>
      <c r="E26" s="99" t="s">
        <v>56</v>
      </c>
      <c r="F26" s="100"/>
      <c r="G26" s="4">
        <f>G24/G25</f>
        <v>0.7552836768380654</v>
      </c>
      <c r="H26" s="4">
        <f>H24/H25</f>
        <v>0.8458057655741875</v>
      </c>
      <c r="I26" s="4">
        <f>I24/I25</f>
        <v>1.4934198001464525</v>
      </c>
      <c r="J26" s="4">
        <f>J24/J25</f>
        <v>1.0519621106185442</v>
      </c>
      <c r="K26" s="37"/>
    </row>
    <row r="27" spans="1:10" ht="13.5" customHeight="1">
      <c r="A27" s="11">
        <v>23</v>
      </c>
      <c r="B27" s="67">
        <v>288593</v>
      </c>
      <c r="C27" s="68">
        <v>68899342</v>
      </c>
      <c r="E27" s="49" t="s">
        <v>57</v>
      </c>
      <c r="F27" s="101" t="s">
        <v>34</v>
      </c>
      <c r="G27" s="101"/>
      <c r="H27" s="101"/>
      <c r="I27" s="101"/>
      <c r="J27" s="101"/>
    </row>
    <row r="28" spans="1:10" ht="13.5">
      <c r="A28" s="11">
        <v>24</v>
      </c>
      <c r="B28" s="67">
        <v>93835</v>
      </c>
      <c r="C28" s="68">
        <v>25766065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202834</v>
      </c>
      <c r="C29" s="68">
        <v>41448359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129538</v>
      </c>
      <c r="C30" s="68">
        <v>25766107</v>
      </c>
      <c r="F30" s="52"/>
      <c r="G30" s="52"/>
      <c r="H30" s="52"/>
      <c r="I30" s="52"/>
      <c r="J30" s="52"/>
    </row>
    <row r="31" spans="1:10" ht="13.5">
      <c r="A31" s="11">
        <v>27</v>
      </c>
      <c r="B31" s="67"/>
      <c r="C31" s="68"/>
      <c r="F31" s="52"/>
      <c r="G31" s="52"/>
      <c r="H31" s="52"/>
      <c r="I31" s="52"/>
      <c r="J31" s="52"/>
    </row>
    <row r="32" spans="1:3" ht="13.5">
      <c r="A32" s="11">
        <v>28</v>
      </c>
      <c r="B32" s="67">
        <v>115091</v>
      </c>
      <c r="C32" s="68">
        <v>72124315</v>
      </c>
    </row>
    <row r="33" spans="1:8" ht="13.5">
      <c r="A33" s="11">
        <v>29</v>
      </c>
      <c r="B33" s="67">
        <v>184875</v>
      </c>
      <c r="C33" s="68">
        <v>95571889</v>
      </c>
      <c r="F33" s="51"/>
      <c r="G33" s="51"/>
      <c r="H33" s="51"/>
    </row>
    <row r="34" spans="1:8" ht="13.5">
      <c r="A34" s="11">
        <v>30</v>
      </c>
      <c r="B34" s="67">
        <v>223872</v>
      </c>
      <c r="C34" s="68">
        <v>66680354</v>
      </c>
      <c r="F34" s="51"/>
      <c r="G34" s="51"/>
      <c r="H34" s="51"/>
    </row>
    <row r="35" spans="1:3" ht="14.25" thickBot="1">
      <c r="A35" s="11">
        <v>31</v>
      </c>
      <c r="B35" s="70">
        <v>274269</v>
      </c>
      <c r="C35" s="71">
        <v>77292870</v>
      </c>
    </row>
    <row r="36" spans="1:6" ht="14.25" thickBot="1">
      <c r="A36" s="18" t="s">
        <v>28</v>
      </c>
      <c r="B36" s="8">
        <v>4772880</v>
      </c>
      <c r="C36" s="8">
        <v>1462618134</v>
      </c>
      <c r="F36" s="26"/>
    </row>
    <row r="37" spans="1:7" ht="13.5">
      <c r="A37" s="19" t="s">
        <v>29</v>
      </c>
      <c r="B37" s="7">
        <v>6319321</v>
      </c>
      <c r="C37" s="7">
        <v>1729260066</v>
      </c>
      <c r="G37" s="33"/>
    </row>
    <row r="38" spans="1:5" ht="14.25" thickBot="1">
      <c r="A38" s="20" t="s">
        <v>58</v>
      </c>
      <c r="B38" s="4">
        <f>B36/B37</f>
        <v>0.7552836768380654</v>
      </c>
      <c r="C38" s="4">
        <f>C36/C37</f>
        <v>0.8458057655741875</v>
      </c>
      <c r="E38" s="31"/>
    </row>
    <row r="39" spans="1:4" ht="24.75" thickBot="1">
      <c r="A39" s="24" t="s">
        <v>92</v>
      </c>
      <c r="B39" s="8">
        <f>'１月'!B36+'２月'!B36+'３月'!B36+'４月'!B36+'５月'!B36+'６月'!B36+'7月'!B36</f>
        <v>59280951</v>
      </c>
      <c r="C39" s="8">
        <f>'１月'!C36+'２月'!C36+'３月'!C36+'４月'!C36+'５月'!C36+'６月'!C36+'7月'!C36</f>
        <v>10098001287</v>
      </c>
      <c r="D39">
        <v>5886778368</v>
      </c>
    </row>
    <row r="40" spans="1:7" ht="13.5">
      <c r="A40" s="27" t="s">
        <v>59</v>
      </c>
      <c r="B40" s="29">
        <v>39694767</v>
      </c>
      <c r="C40" s="29">
        <v>9599206269</v>
      </c>
      <c r="D40">
        <v>6504490169</v>
      </c>
      <c r="G40" s="33"/>
    </row>
    <row r="41" spans="1:3" ht="13.5">
      <c r="A41" s="21" t="s">
        <v>60</v>
      </c>
      <c r="B41" s="28">
        <f>B39/B40</f>
        <v>1.4934198001464525</v>
      </c>
      <c r="C41" s="28">
        <f>C39/C40</f>
        <v>1.0519621106185442</v>
      </c>
    </row>
  </sheetData>
  <mergeCells count="13">
    <mergeCell ref="E3:G3"/>
    <mergeCell ref="E6:F6"/>
    <mergeCell ref="E8:F8"/>
    <mergeCell ref="E10:F10"/>
    <mergeCell ref="E12:F12"/>
    <mergeCell ref="E14:F14"/>
    <mergeCell ref="E16:F16"/>
    <mergeCell ref="E18:F18"/>
    <mergeCell ref="F27:J29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B36" sqref="B3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2" t="s">
        <v>96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98</v>
      </c>
      <c r="I4" s="11" t="s">
        <v>99</v>
      </c>
      <c r="J4" s="12"/>
      <c r="K4" s="37"/>
    </row>
    <row r="5" spans="1:11" ht="13.5">
      <c r="A5" s="11">
        <v>1</v>
      </c>
      <c r="B5" s="67">
        <v>161050</v>
      </c>
      <c r="C5" s="68">
        <v>44964993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155814</v>
      </c>
      <c r="C6" s="68">
        <v>53540756</v>
      </c>
      <c r="E6" s="97" t="s">
        <v>49</v>
      </c>
      <c r="F6" s="98"/>
      <c r="G6" s="82">
        <v>3230301</v>
      </c>
      <c r="H6" s="80">
        <v>580534981</v>
      </c>
      <c r="I6" s="87">
        <f>'１月'!G6+'２月'!G6+'３月'!G6+'４月'!G6+'５月'!G6+'６月'!G6+'7月'!G6+'８月'!G6</f>
        <v>42008967</v>
      </c>
      <c r="J6" s="87">
        <f>'１月'!H6+'２月'!H6+'３月'!H6+'４月'!H6+'５月'!H6+'６月'!H6+'7月'!H6+'８月'!H6</f>
        <v>3904207933</v>
      </c>
      <c r="K6" s="37"/>
    </row>
    <row r="7" spans="1:12" ht="13.5">
      <c r="A7" s="11">
        <v>3</v>
      </c>
      <c r="B7" s="67">
        <v>0</v>
      </c>
      <c r="C7" s="68">
        <v>0</v>
      </c>
      <c r="E7" s="43"/>
      <c r="F7" s="46" t="s">
        <v>26</v>
      </c>
      <c r="G7" s="84">
        <v>4715991</v>
      </c>
      <c r="H7" s="81">
        <v>708149973</v>
      </c>
      <c r="I7" s="88">
        <v>23408181</v>
      </c>
      <c r="J7" s="90">
        <v>3906214686</v>
      </c>
      <c r="K7" s="37"/>
      <c r="L7" s="33"/>
    </row>
    <row r="8" spans="1:11" ht="13.5">
      <c r="A8" s="11">
        <v>4</v>
      </c>
      <c r="B8" s="67">
        <v>226358</v>
      </c>
      <c r="C8" s="68">
        <v>96903328</v>
      </c>
      <c r="E8" s="97" t="s">
        <v>93</v>
      </c>
      <c r="F8" s="98"/>
      <c r="G8" s="82">
        <v>8433</v>
      </c>
      <c r="H8" s="83">
        <v>5564624</v>
      </c>
      <c r="I8" s="87">
        <f>'１月'!G8+'２月'!G8+'３月'!G8+'４月'!G8+'５月'!G8+'６月'!G8+'7月'!G8+'８月'!G8</f>
        <v>1400698</v>
      </c>
      <c r="J8" s="87">
        <f>'１月'!H8+'２月'!H8+'３月'!H8+'４月'!H8+'５月'!H8+'６月'!H8+'7月'!H8+'８月'!H8</f>
        <v>610571785</v>
      </c>
      <c r="K8" s="37"/>
    </row>
    <row r="9" spans="1:11" ht="13.5">
      <c r="A9" s="11">
        <v>5</v>
      </c>
      <c r="B9" s="67">
        <v>221365</v>
      </c>
      <c r="C9" s="68">
        <v>65866376</v>
      </c>
      <c r="E9" s="43"/>
      <c r="F9" s="46" t="s">
        <v>26</v>
      </c>
      <c r="G9" s="84">
        <v>114269</v>
      </c>
      <c r="H9" s="81">
        <v>41551057</v>
      </c>
      <c r="I9" s="60">
        <v>1913616</v>
      </c>
      <c r="J9" s="91">
        <v>831094321</v>
      </c>
      <c r="K9" s="37"/>
    </row>
    <row r="10" spans="1:11" ht="13.5">
      <c r="A10" s="11">
        <v>6</v>
      </c>
      <c r="B10" s="67">
        <v>192443</v>
      </c>
      <c r="C10" s="68">
        <v>55466677</v>
      </c>
      <c r="E10" s="97" t="s">
        <v>94</v>
      </c>
      <c r="F10" s="98"/>
      <c r="G10" s="82">
        <v>0</v>
      </c>
      <c r="H10" s="83">
        <v>0</v>
      </c>
      <c r="I10" s="87">
        <f>'１月'!G10+'２月'!G10+'３月'!G10+'４月'!G10+'５月'!G10+'６月'!G10+'7月'!G10+'８月'!G10</f>
        <v>5630960</v>
      </c>
      <c r="J10" s="87">
        <f>'１月'!H10+'２月'!H10+'３月'!H10+'４月'!H10+'５月'!H10+'６月'!H10+'7月'!H10+'８月'!H10</f>
        <v>1359114349</v>
      </c>
      <c r="K10" s="37"/>
    </row>
    <row r="11" spans="1:11" ht="13.5">
      <c r="A11" s="11">
        <v>7</v>
      </c>
      <c r="B11" s="67">
        <v>97797</v>
      </c>
      <c r="C11" s="68">
        <v>33507216</v>
      </c>
      <c r="E11" s="43"/>
      <c r="F11" s="46" t="s">
        <v>26</v>
      </c>
      <c r="G11" s="84">
        <v>0</v>
      </c>
      <c r="H11" s="81">
        <v>0</v>
      </c>
      <c r="I11" s="88">
        <v>5586020</v>
      </c>
      <c r="J11" s="90">
        <v>1097166192</v>
      </c>
      <c r="K11" s="37"/>
    </row>
    <row r="12" spans="1:11" ht="13.5">
      <c r="A12" s="11">
        <v>8</v>
      </c>
      <c r="B12" s="67">
        <v>24879</v>
      </c>
      <c r="C12" s="68">
        <v>16322863</v>
      </c>
      <c r="E12" s="97" t="s">
        <v>52</v>
      </c>
      <c r="F12" s="98"/>
      <c r="G12" s="82">
        <v>9874</v>
      </c>
      <c r="H12" s="83">
        <v>10273247</v>
      </c>
      <c r="I12" s="87">
        <f>'１月'!G12+'２月'!G12+'３月'!G12+'４月'!G12+'５月'!G12+'６月'!G12+'7月'!G12+'８月'!G12</f>
        <v>71542</v>
      </c>
      <c r="J12" s="87">
        <f>'１月'!H12+'２月'!H12+'３月'!H12+'４月'!H12+'５月'!H12+'６月'!H12+'7月'!H12+'８月'!H12</f>
        <v>98531600</v>
      </c>
      <c r="K12" s="33"/>
    </row>
    <row r="13" spans="1:11" ht="13.5">
      <c r="A13" s="11">
        <v>9</v>
      </c>
      <c r="B13" s="67">
        <v>5844</v>
      </c>
      <c r="C13" s="68">
        <v>4214619</v>
      </c>
      <c r="E13" s="43"/>
      <c r="F13" s="46" t="s">
        <v>26</v>
      </c>
      <c r="G13" s="84">
        <v>11739</v>
      </c>
      <c r="H13" s="81">
        <v>14302265</v>
      </c>
      <c r="I13" s="60">
        <v>72298</v>
      </c>
      <c r="J13" s="91">
        <v>92168610</v>
      </c>
      <c r="K13" s="37"/>
    </row>
    <row r="14" spans="1:11" ht="13.5">
      <c r="A14" s="11">
        <v>10</v>
      </c>
      <c r="B14" s="67">
        <v>0</v>
      </c>
      <c r="C14" s="68">
        <v>0</v>
      </c>
      <c r="E14" s="107" t="s">
        <v>27</v>
      </c>
      <c r="F14" s="108"/>
      <c r="G14" s="82">
        <v>555350</v>
      </c>
      <c r="H14" s="85">
        <v>112177485</v>
      </c>
      <c r="I14" s="87">
        <f>'１月'!G14+'２月'!G14+'３月'!G14+'４月'!G14+'５月'!G14+'６月'!G14+'7月'!G14+'８月'!G14</f>
        <v>6031220</v>
      </c>
      <c r="J14" s="87">
        <f>'１月'!H14+'２月'!H14+'３月'!H14+'４月'!H14+'５月'!H14+'６月'!H14+'7月'!H14+'８月'!H14</f>
        <v>1146524663</v>
      </c>
      <c r="K14" s="37"/>
    </row>
    <row r="15" spans="1:11" ht="13.5">
      <c r="A15" s="11">
        <v>11</v>
      </c>
      <c r="B15" s="67">
        <v>160010</v>
      </c>
      <c r="C15" s="68">
        <v>95278882</v>
      </c>
      <c r="E15" s="43"/>
      <c r="F15" s="46" t="s">
        <v>26</v>
      </c>
      <c r="G15" s="84">
        <v>579750</v>
      </c>
      <c r="H15" s="81">
        <v>134904210</v>
      </c>
      <c r="I15" s="88">
        <v>6323130</v>
      </c>
      <c r="J15" s="90">
        <v>1126413199</v>
      </c>
      <c r="K15" s="37"/>
    </row>
    <row r="16" spans="1:11" ht="13.5">
      <c r="A16" s="11">
        <v>12</v>
      </c>
      <c r="B16" s="67">
        <v>244020</v>
      </c>
      <c r="C16" s="68">
        <v>69910865</v>
      </c>
      <c r="E16" s="97" t="s">
        <v>53</v>
      </c>
      <c r="F16" s="98"/>
      <c r="G16" s="82">
        <v>0</v>
      </c>
      <c r="H16" s="83">
        <v>0</v>
      </c>
      <c r="I16" s="87">
        <v>0</v>
      </c>
      <c r="J16" s="87">
        <f>'１月'!H16+'２月'!H16+'３月'!H16+'４月'!H16+'５月'!H16+'６月'!H16+'7月'!H16+'８月'!H16</f>
        <v>0</v>
      </c>
      <c r="K16" s="37"/>
    </row>
    <row r="17" spans="1:11" ht="13.5">
      <c r="A17" s="11">
        <v>13</v>
      </c>
      <c r="B17" s="67">
        <v>108940</v>
      </c>
      <c r="C17" s="68">
        <v>108890214</v>
      </c>
      <c r="E17" s="43"/>
      <c r="F17" s="46" t="s">
        <v>26</v>
      </c>
      <c r="G17" s="84">
        <v>0</v>
      </c>
      <c r="H17" s="81">
        <v>0</v>
      </c>
      <c r="I17" s="60">
        <v>0</v>
      </c>
      <c r="J17" s="89">
        <v>0</v>
      </c>
      <c r="K17" s="37"/>
    </row>
    <row r="18" spans="1:11" ht="13.5">
      <c r="A18" s="11">
        <v>14</v>
      </c>
      <c r="B18" s="67">
        <v>0</v>
      </c>
      <c r="C18" s="68">
        <v>0</v>
      </c>
      <c r="E18" s="105" t="s">
        <v>31</v>
      </c>
      <c r="F18" s="106"/>
      <c r="G18" s="62">
        <v>20675</v>
      </c>
      <c r="H18" s="83">
        <v>11414095</v>
      </c>
      <c r="I18" s="87">
        <f>'１月'!G18+'２月'!G18+'３月'!G18+'４月'!G18+'５月'!G18+'６月'!G18+'7月'!G18+'８月'!G18</f>
        <v>1706999</v>
      </c>
      <c r="J18" s="87">
        <f>'１月'!H18+'２月'!H18+'３月'!H18+'４月'!H18+'５月'!H18+'６月'!H18+'7月'!H18+'８月'!H18</f>
        <v>1032634675</v>
      </c>
      <c r="K18" s="37"/>
    </row>
    <row r="19" spans="1:11" ht="13.5">
      <c r="A19" s="11">
        <v>15</v>
      </c>
      <c r="B19" s="67">
        <v>0</v>
      </c>
      <c r="C19" s="68">
        <v>0</v>
      </c>
      <c r="E19" s="43"/>
      <c r="F19" s="46" t="s">
        <v>26</v>
      </c>
      <c r="G19" s="60" t="s">
        <v>85</v>
      </c>
      <c r="H19" s="84">
        <v>11166548</v>
      </c>
      <c r="I19" s="88" t="s">
        <v>95</v>
      </c>
      <c r="J19" s="88" t="s">
        <v>95</v>
      </c>
      <c r="K19" s="37"/>
    </row>
    <row r="20" spans="1:11" ht="13.5">
      <c r="A20" s="11">
        <v>16</v>
      </c>
      <c r="B20" s="67">
        <v>0</v>
      </c>
      <c r="C20" s="68">
        <v>0</v>
      </c>
      <c r="E20" s="97" t="s">
        <v>30</v>
      </c>
      <c r="F20" s="98"/>
      <c r="G20" s="82">
        <v>35283</v>
      </c>
      <c r="H20" s="83">
        <v>16570904</v>
      </c>
      <c r="I20" s="87">
        <f>'１月'!G20+'２月'!G20+'３月'!G20+'４月'!G20+'５月'!G20+'６月'!G20+'7月'!G20+'８月'!G20</f>
        <v>523752</v>
      </c>
      <c r="J20" s="87">
        <f>'１月'!H20+'２月'!H20+'３月'!H20+'４月'!H20+'５月'!H20+'６月'!H20+'7月'!H20+'８月'!H20</f>
        <v>131728546</v>
      </c>
      <c r="K20" s="37"/>
    </row>
    <row r="21" spans="1:11" ht="13.5">
      <c r="A21" s="11">
        <v>17</v>
      </c>
      <c r="B21" s="67">
        <v>0</v>
      </c>
      <c r="C21" s="68">
        <v>0</v>
      </c>
      <c r="E21" s="43"/>
      <c r="F21" s="46" t="s">
        <v>26</v>
      </c>
      <c r="G21" s="84">
        <v>48521</v>
      </c>
      <c r="H21" s="84">
        <v>28355679</v>
      </c>
      <c r="I21" s="60" t="s">
        <v>95</v>
      </c>
      <c r="J21" s="60" t="s">
        <v>95</v>
      </c>
      <c r="K21" s="37"/>
    </row>
    <row r="22" spans="1:11" ht="13.5">
      <c r="A22" s="11">
        <v>18</v>
      </c>
      <c r="B22" s="67">
        <v>299037</v>
      </c>
      <c r="C22" s="68">
        <v>48469982</v>
      </c>
      <c r="E22" s="97" t="s">
        <v>55</v>
      </c>
      <c r="F22" s="98"/>
      <c r="G22" s="82">
        <v>658950</v>
      </c>
      <c r="H22" s="85">
        <v>332921385</v>
      </c>
      <c r="I22" s="87">
        <f>'１月'!G22+'２月'!G22+'３月'!G22+'４月'!G22+'５月'!G22+'６月'!G22+'7月'!G22+'８月'!G22</f>
        <v>6425679</v>
      </c>
      <c r="J22" s="87">
        <f>'１月'!H22+'２月'!H22+'３月'!H22+'４月'!H22+'５月'!H22+'６月'!H22+'7月'!H22+'８月'!H22</f>
        <v>2884144457</v>
      </c>
      <c r="K22" s="37"/>
    </row>
    <row r="23" spans="1:11" ht="13.5">
      <c r="A23" s="11">
        <v>19</v>
      </c>
      <c r="B23" s="67">
        <v>505599</v>
      </c>
      <c r="C23" s="68">
        <v>49578286</v>
      </c>
      <c r="E23" s="43"/>
      <c r="F23" s="46" t="s">
        <v>26</v>
      </c>
      <c r="G23" s="84">
        <v>520798</v>
      </c>
      <c r="H23" s="84">
        <v>369873968</v>
      </c>
      <c r="I23" s="86">
        <v>8382590</v>
      </c>
      <c r="J23" s="86">
        <v>3854452961</v>
      </c>
      <c r="K23" s="37"/>
    </row>
    <row r="24" spans="1:11" ht="13.5">
      <c r="A24" s="11">
        <v>20</v>
      </c>
      <c r="B24" s="67">
        <v>340266</v>
      </c>
      <c r="C24" s="68">
        <v>47072193</v>
      </c>
      <c r="E24" s="97" t="s">
        <v>28</v>
      </c>
      <c r="F24" s="98"/>
      <c r="G24" s="82">
        <f>G6+G8+G10+G12+G14+G16+G18+G20+G22</f>
        <v>4518866</v>
      </c>
      <c r="H24" s="82">
        <f>H6+H8+H10+H12+H14+H16+H18+H20+H22</f>
        <v>1069456721</v>
      </c>
      <c r="I24" s="62">
        <f>I6+I8+I10+I12+I14+I16+I18+I20+I22</f>
        <v>63799817</v>
      </c>
      <c r="J24" s="62">
        <f>J6+J8+J10+J12+J14+J16+J18+J20+J22</f>
        <v>11167458008</v>
      </c>
      <c r="K24" s="37"/>
    </row>
    <row r="25" spans="1:11" ht="13.5">
      <c r="A25" s="11">
        <v>21</v>
      </c>
      <c r="B25" s="67">
        <v>291646</v>
      </c>
      <c r="C25" s="68">
        <v>30365605</v>
      </c>
      <c r="E25" s="43"/>
      <c r="F25" s="46" t="s">
        <v>29</v>
      </c>
      <c r="G25" s="84">
        <v>5991068</v>
      </c>
      <c r="H25" s="84">
        <v>1308303700</v>
      </c>
      <c r="I25" s="60">
        <v>45685835</v>
      </c>
      <c r="J25" s="62">
        <f>J7+J9+J11+J13+J15+J17+J23</f>
        <v>10907509969</v>
      </c>
      <c r="K25" s="37"/>
    </row>
    <row r="26" spans="1:11" ht="13.5">
      <c r="A26" s="11">
        <v>22</v>
      </c>
      <c r="B26" s="67">
        <v>372498</v>
      </c>
      <c r="C26" s="92">
        <v>59742564</v>
      </c>
      <c r="E26" s="99" t="s">
        <v>56</v>
      </c>
      <c r="F26" s="100"/>
      <c r="G26" s="4">
        <f>G24/G25</f>
        <v>0.7542671857505207</v>
      </c>
      <c r="H26" s="4">
        <f>H24/H25</f>
        <v>0.8174376645116879</v>
      </c>
      <c r="I26" s="4">
        <f>I24/I25</f>
        <v>1.3964901155905327</v>
      </c>
      <c r="J26" s="4">
        <f>J24/J25</f>
        <v>1.0238320239668626</v>
      </c>
      <c r="K26" s="37"/>
    </row>
    <row r="27" spans="1:10" ht="13.5" customHeight="1">
      <c r="A27" s="11">
        <v>23</v>
      </c>
      <c r="B27" s="67">
        <v>73240</v>
      </c>
      <c r="C27" s="68">
        <v>20176454</v>
      </c>
      <c r="E27" s="49" t="s">
        <v>57</v>
      </c>
      <c r="F27" s="101" t="s">
        <v>100</v>
      </c>
      <c r="G27" s="101"/>
      <c r="H27" s="101"/>
      <c r="I27" s="101"/>
      <c r="J27" s="101"/>
    </row>
    <row r="28" spans="1:10" ht="13.5">
      <c r="A28" s="11">
        <v>24</v>
      </c>
      <c r="B28" s="67">
        <v>0</v>
      </c>
      <c r="C28" s="68">
        <v>0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292612</v>
      </c>
      <c r="C29" s="68">
        <v>35622185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140912</v>
      </c>
      <c r="C30" s="68">
        <v>28222028</v>
      </c>
      <c r="F30" s="52"/>
      <c r="G30" s="52"/>
      <c r="H30" s="52"/>
      <c r="I30" s="52"/>
      <c r="J30" s="52"/>
    </row>
    <row r="31" spans="1:10" ht="13.5">
      <c r="A31" s="11">
        <v>27</v>
      </c>
      <c r="B31" s="67">
        <v>153768</v>
      </c>
      <c r="C31" s="68">
        <v>29771691</v>
      </c>
      <c r="F31" s="52"/>
      <c r="G31" s="52"/>
      <c r="H31" s="52"/>
      <c r="I31" s="52"/>
      <c r="J31" s="52"/>
    </row>
    <row r="32" spans="1:3" ht="13.5">
      <c r="A32" s="11">
        <v>28</v>
      </c>
      <c r="B32" s="67">
        <v>201637</v>
      </c>
      <c r="C32" s="68">
        <v>34259249</v>
      </c>
    </row>
    <row r="33" spans="1:8" ht="13.5">
      <c r="A33" s="11">
        <v>29</v>
      </c>
      <c r="B33" s="67">
        <v>131225</v>
      </c>
      <c r="C33" s="68">
        <v>19473490</v>
      </c>
      <c r="F33" s="51"/>
      <c r="G33" s="51"/>
      <c r="H33" s="51"/>
    </row>
    <row r="34" spans="1:8" ht="13.5">
      <c r="A34" s="11">
        <v>30</v>
      </c>
      <c r="B34" s="67">
        <v>117906</v>
      </c>
      <c r="C34" s="68">
        <v>21836205</v>
      </c>
      <c r="F34" s="51"/>
      <c r="G34" s="51"/>
      <c r="H34" s="51"/>
    </row>
    <row r="35" spans="1:3" ht="14.25" thickBot="1">
      <c r="A35" s="11">
        <v>31</v>
      </c>
      <c r="B35" s="70"/>
      <c r="C35" s="71"/>
    </row>
    <row r="36" spans="1:6" ht="14.25" thickBot="1">
      <c r="A36" s="18" t="s">
        <v>28</v>
      </c>
      <c r="B36" s="8">
        <v>4518866</v>
      </c>
      <c r="C36" s="8">
        <v>1069456721</v>
      </c>
      <c r="F36" s="26"/>
    </row>
    <row r="37" spans="1:7" ht="13.5">
      <c r="A37" s="19" t="s">
        <v>29</v>
      </c>
      <c r="B37" s="7">
        <v>5991068</v>
      </c>
      <c r="C37" s="7">
        <v>1308303700</v>
      </c>
      <c r="G37" s="33"/>
    </row>
    <row r="38" spans="1:5" ht="14.25" thickBot="1">
      <c r="A38" s="20" t="s">
        <v>58</v>
      </c>
      <c r="B38" s="4">
        <f>B36/B37</f>
        <v>0.7542671857505207</v>
      </c>
      <c r="C38" s="4">
        <f>C36/C37</f>
        <v>0.8174376645116879</v>
      </c>
      <c r="E38" s="31"/>
    </row>
    <row r="39" spans="1:4" ht="24.75" thickBot="1">
      <c r="A39" s="24" t="s">
        <v>97</v>
      </c>
      <c r="B39" s="8">
        <f>'１月'!B36+'２月'!B36+'３月'!B36+'４月'!B36+'５月'!B36+'６月'!B36+'7月'!B36+'８月'!B36</f>
        <v>63799817</v>
      </c>
      <c r="C39" s="8">
        <f>'１月'!C36+'２月'!C36+'３月'!C36+'４月'!C36+'５月'!C36+'６月'!C36+'7月'!C36+'８月'!C36</f>
        <v>11167458008</v>
      </c>
      <c r="D39">
        <v>5886778368</v>
      </c>
    </row>
    <row r="40" spans="1:7" ht="13.5">
      <c r="A40" s="27" t="s">
        <v>59</v>
      </c>
      <c r="B40" s="29">
        <v>45685835</v>
      </c>
      <c r="C40" s="29">
        <v>10907509969</v>
      </c>
      <c r="D40">
        <v>6504490169</v>
      </c>
      <c r="G40" s="33"/>
    </row>
    <row r="41" spans="1:3" ht="13.5">
      <c r="A41" s="21" t="s">
        <v>60</v>
      </c>
      <c r="B41" s="28">
        <f>B39/B40</f>
        <v>1.3964901155905327</v>
      </c>
      <c r="C41" s="28">
        <f>C39/C40</f>
        <v>1.0238320239668626</v>
      </c>
    </row>
  </sheetData>
  <mergeCells count="13">
    <mergeCell ref="F27:J29"/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C38" sqref="C38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2" t="s">
        <v>103</v>
      </c>
    </row>
    <row r="3" spans="1:7" ht="14.25">
      <c r="A3" s="23" t="s">
        <v>43</v>
      </c>
      <c r="E3" s="96" t="s">
        <v>44</v>
      </c>
      <c r="F3" s="96"/>
      <c r="G3" s="96"/>
    </row>
    <row r="4" spans="1:11" ht="13.5">
      <c r="A4" s="1" t="s">
        <v>45</v>
      </c>
      <c r="B4" s="1" t="s">
        <v>46</v>
      </c>
      <c r="C4" s="1" t="s">
        <v>47</v>
      </c>
      <c r="E4" s="47"/>
      <c r="F4" s="44"/>
      <c r="G4" s="11"/>
      <c r="H4" s="35" t="s">
        <v>104</v>
      </c>
      <c r="I4" s="11" t="s">
        <v>105</v>
      </c>
      <c r="J4" s="12"/>
      <c r="K4" s="37"/>
    </row>
    <row r="5" spans="1:11" ht="13.5">
      <c r="A5" s="11">
        <v>1</v>
      </c>
      <c r="B5" s="67">
        <v>268729</v>
      </c>
      <c r="C5" s="68">
        <v>35703112</v>
      </c>
      <c r="E5" s="48"/>
      <c r="F5" s="45"/>
      <c r="G5" s="9" t="s">
        <v>48</v>
      </c>
      <c r="H5" s="36" t="s">
        <v>47</v>
      </c>
      <c r="I5" s="9" t="s">
        <v>48</v>
      </c>
      <c r="J5" s="1" t="s">
        <v>47</v>
      </c>
      <c r="K5" s="37"/>
    </row>
    <row r="6" spans="1:11" ht="13.5">
      <c r="A6" s="11">
        <v>2</v>
      </c>
      <c r="B6" s="67">
        <v>133978</v>
      </c>
      <c r="C6" s="68">
        <v>14693775</v>
      </c>
      <c r="E6" s="97" t="s">
        <v>49</v>
      </c>
      <c r="F6" s="98"/>
      <c r="G6" s="82">
        <v>9356587</v>
      </c>
      <c r="H6" s="80">
        <v>666996356</v>
      </c>
      <c r="I6" s="87">
        <f>'１月'!G6+'２月'!G6+'３月'!G6+'４月'!G6+'５月'!G6+'６月'!G6+'7月'!G6+'８月'!G6+'９月'!G6</f>
        <v>51365554</v>
      </c>
      <c r="J6" s="87">
        <f>'１月'!H6+'２月'!H6+'３月'!H6+'４月'!H6+'５月'!H6+'６月'!H6+'7月'!H6+'８月'!H6+'９月'!H6</f>
        <v>4571204289</v>
      </c>
      <c r="K6" s="37"/>
    </row>
    <row r="7" spans="1:12" ht="13.5">
      <c r="A7" s="11">
        <v>3</v>
      </c>
      <c r="B7" s="67">
        <v>525673</v>
      </c>
      <c r="C7" s="68">
        <v>64636572</v>
      </c>
      <c r="E7" s="43"/>
      <c r="F7" s="46" t="s">
        <v>26</v>
      </c>
      <c r="G7" s="84">
        <v>15448061</v>
      </c>
      <c r="H7" s="81">
        <v>703717632</v>
      </c>
      <c r="I7" s="88">
        <v>38856242</v>
      </c>
      <c r="J7" s="90">
        <v>4609932318</v>
      </c>
      <c r="K7" s="37"/>
      <c r="L7" s="33"/>
    </row>
    <row r="8" spans="1:11" ht="13.5">
      <c r="A8" s="11">
        <v>4</v>
      </c>
      <c r="B8" s="67">
        <v>408389</v>
      </c>
      <c r="C8" s="68">
        <v>47510621</v>
      </c>
      <c r="E8" s="97" t="s">
        <v>101</v>
      </c>
      <c r="F8" s="98"/>
      <c r="G8" s="82">
        <v>34952</v>
      </c>
      <c r="H8" s="83">
        <v>18944390</v>
      </c>
      <c r="I8" s="87">
        <f>'１月'!G8+'２月'!G8+'３月'!G8+'４月'!G8+'５月'!G8+'６月'!G8+'7月'!G8+'８月'!G8+'９月'!G8</f>
        <v>1435650</v>
      </c>
      <c r="J8" s="87">
        <f>'１月'!H8+'２月'!H8+'３月'!H8+'４月'!H8+'５月'!H8+'６月'!H8+'7月'!H8+'８月'!H8+'９月'!H8</f>
        <v>629516175</v>
      </c>
      <c r="K8" s="37"/>
    </row>
    <row r="9" spans="1:11" ht="13.5">
      <c r="A9" s="11">
        <v>5</v>
      </c>
      <c r="B9" s="67">
        <v>420506</v>
      </c>
      <c r="C9" s="68">
        <v>42882952</v>
      </c>
      <c r="E9" s="43"/>
      <c r="F9" s="46" t="s">
        <v>26</v>
      </c>
      <c r="G9" s="84">
        <v>155127</v>
      </c>
      <c r="H9" s="81">
        <v>37468280</v>
      </c>
      <c r="I9" s="60">
        <v>2068743</v>
      </c>
      <c r="J9" s="91">
        <v>868562601</v>
      </c>
      <c r="K9" s="37"/>
    </row>
    <row r="10" spans="1:11" ht="13.5">
      <c r="A10" s="11">
        <v>6</v>
      </c>
      <c r="B10" s="67">
        <v>506466</v>
      </c>
      <c r="C10" s="68">
        <v>67438431</v>
      </c>
      <c r="E10" s="97" t="s">
        <v>102</v>
      </c>
      <c r="F10" s="98"/>
      <c r="G10" s="82">
        <v>474290</v>
      </c>
      <c r="H10" s="83">
        <v>131211675</v>
      </c>
      <c r="I10" s="87">
        <f>'１月'!G10+'２月'!G10+'３月'!G10+'４月'!G10+'５月'!G10+'６月'!G10+'7月'!G10+'８月'!G10+'９月'!G10</f>
        <v>6105250</v>
      </c>
      <c r="J10" s="87">
        <f>'１月'!H10+'２月'!H10+'３月'!H10+'４月'!H10+'５月'!H10+'６月'!H10+'7月'!H10+'８月'!H10+'９月'!H10</f>
        <v>1490326024</v>
      </c>
      <c r="K10" s="37"/>
    </row>
    <row r="11" spans="1:11" ht="13.5">
      <c r="A11" s="11">
        <v>7</v>
      </c>
      <c r="B11" s="67"/>
      <c r="C11" s="68"/>
      <c r="E11" s="43"/>
      <c r="F11" s="46" t="s">
        <v>26</v>
      </c>
      <c r="G11" s="84">
        <v>598760</v>
      </c>
      <c r="H11" s="81">
        <v>157982475</v>
      </c>
      <c r="I11" s="88">
        <v>6184780</v>
      </c>
      <c r="J11" s="90">
        <v>1255148667</v>
      </c>
      <c r="K11" s="37"/>
    </row>
    <row r="12" spans="1:11" ht="13.5">
      <c r="A12" s="11">
        <v>8</v>
      </c>
      <c r="B12" s="67">
        <v>514382</v>
      </c>
      <c r="C12" s="68">
        <v>75338580</v>
      </c>
      <c r="E12" s="97" t="s">
        <v>52</v>
      </c>
      <c r="F12" s="98"/>
      <c r="G12" s="82">
        <v>18783</v>
      </c>
      <c r="H12" s="83">
        <v>19511449</v>
      </c>
      <c r="I12" s="87">
        <f>'１月'!G12+'２月'!G12+'３月'!G12+'４月'!G12+'５月'!G12+'６月'!G12+'7月'!G12+'８月'!G12+'９月'!G12</f>
        <v>90325</v>
      </c>
      <c r="J12" s="87">
        <f>'１月'!H12+'２月'!H12+'３月'!H12+'４月'!H12+'５月'!H12+'６月'!H12+'7月'!H12+'８月'!H12+'９月'!H12</f>
        <v>118043049</v>
      </c>
      <c r="K12" s="33"/>
    </row>
    <row r="13" spans="1:11" ht="13.5">
      <c r="A13" s="11">
        <v>9</v>
      </c>
      <c r="B13" s="67">
        <v>372658</v>
      </c>
      <c r="C13" s="68">
        <v>41433320</v>
      </c>
      <c r="E13" s="43"/>
      <c r="F13" s="46" t="s">
        <v>26</v>
      </c>
      <c r="G13" s="84">
        <v>8650</v>
      </c>
      <c r="H13" s="81">
        <v>9446176</v>
      </c>
      <c r="I13" s="60">
        <v>80948</v>
      </c>
      <c r="J13" s="91">
        <v>101614786</v>
      </c>
      <c r="K13" s="37"/>
    </row>
    <row r="14" spans="1:11" ht="13.5">
      <c r="A14" s="11">
        <v>10</v>
      </c>
      <c r="B14" s="67">
        <v>291209</v>
      </c>
      <c r="C14" s="68">
        <v>37499359</v>
      </c>
      <c r="E14" s="107" t="s">
        <v>27</v>
      </c>
      <c r="F14" s="108"/>
      <c r="G14" s="82">
        <v>550030</v>
      </c>
      <c r="H14" s="85">
        <v>111681518</v>
      </c>
      <c r="I14" s="87">
        <f>'１月'!G14+'２月'!G14+'３月'!G14+'４月'!G14+'５月'!G14+'６月'!G14+'7月'!G14+'８月'!G14+'９月'!G14</f>
        <v>6581250</v>
      </c>
      <c r="J14" s="87">
        <f>'１月'!H14+'２月'!H14+'３月'!H14+'４月'!H14+'５月'!H14+'６月'!H14+'7月'!H14+'８月'!H14+'９月'!H14</f>
        <v>1258206181</v>
      </c>
      <c r="K14" s="37"/>
    </row>
    <row r="15" spans="1:11" ht="13.5">
      <c r="A15" s="11">
        <v>11</v>
      </c>
      <c r="B15" s="67">
        <v>334221</v>
      </c>
      <c r="C15" s="68">
        <v>52425504</v>
      </c>
      <c r="E15" s="43"/>
      <c r="F15" s="46" t="s">
        <v>26</v>
      </c>
      <c r="G15" s="84">
        <v>611430</v>
      </c>
      <c r="H15" s="81">
        <v>133690725</v>
      </c>
      <c r="I15" s="88">
        <v>6934560</v>
      </c>
      <c r="J15" s="90">
        <v>1260103924</v>
      </c>
      <c r="K15" s="37"/>
    </row>
    <row r="16" spans="1:11" ht="13.5">
      <c r="A16" s="11">
        <v>12</v>
      </c>
      <c r="B16" s="67">
        <v>515376</v>
      </c>
      <c r="C16" s="68">
        <v>73522054</v>
      </c>
      <c r="E16" s="97" t="s">
        <v>53</v>
      </c>
      <c r="F16" s="98"/>
      <c r="G16" s="82">
        <v>0</v>
      </c>
      <c r="H16" s="83">
        <v>0</v>
      </c>
      <c r="I16" s="87">
        <v>0</v>
      </c>
      <c r="J16" s="87">
        <v>0</v>
      </c>
      <c r="K16" s="37"/>
    </row>
    <row r="17" spans="1:11" ht="13.5">
      <c r="A17" s="11">
        <v>13</v>
      </c>
      <c r="B17" s="67">
        <v>154849</v>
      </c>
      <c r="C17" s="68">
        <v>24463911</v>
      </c>
      <c r="E17" s="43"/>
      <c r="F17" s="46" t="s">
        <v>26</v>
      </c>
      <c r="G17" s="84">
        <v>0</v>
      </c>
      <c r="H17" s="81">
        <v>0</v>
      </c>
      <c r="I17" s="60">
        <v>0</v>
      </c>
      <c r="J17" s="89">
        <v>0</v>
      </c>
      <c r="K17" s="37"/>
    </row>
    <row r="18" spans="1:11" ht="13.5">
      <c r="A18" s="11">
        <v>14</v>
      </c>
      <c r="B18" s="67"/>
      <c r="C18" s="68"/>
      <c r="E18" s="105" t="s">
        <v>31</v>
      </c>
      <c r="F18" s="106"/>
      <c r="G18" s="62">
        <v>165739</v>
      </c>
      <c r="H18" s="83">
        <v>101506888</v>
      </c>
      <c r="I18" s="87">
        <f>'１月'!G18+'２月'!G18+'３月'!G18+'４月'!G18+'５月'!G18+'６月'!G18+'7月'!G18+'８月'!G18+'９月'!G18</f>
        <v>1872738</v>
      </c>
      <c r="J18" s="87">
        <f>'１月'!H18+'２月'!H18+'３月'!H18+'４月'!H18+'５月'!H18+'６月'!H18+'7月'!H18+'８月'!H18+'９月'!H18</f>
        <v>1134141563</v>
      </c>
      <c r="K18" s="37"/>
    </row>
    <row r="19" spans="1:11" ht="13.5">
      <c r="A19" s="11">
        <v>15</v>
      </c>
      <c r="B19" s="67">
        <v>162512</v>
      </c>
      <c r="C19" s="68">
        <v>17404947</v>
      </c>
      <c r="E19" s="43"/>
      <c r="F19" s="46" t="s">
        <v>26</v>
      </c>
      <c r="G19" s="60">
        <v>256466</v>
      </c>
      <c r="H19" s="84">
        <v>138392328</v>
      </c>
      <c r="I19" s="60" t="s">
        <v>95</v>
      </c>
      <c r="J19" s="60" t="s">
        <v>95</v>
      </c>
      <c r="K19" s="37"/>
    </row>
    <row r="20" spans="1:11" ht="13.5">
      <c r="A20" s="11">
        <v>16</v>
      </c>
      <c r="B20" s="67">
        <v>233474</v>
      </c>
      <c r="C20" s="68">
        <v>33901279</v>
      </c>
      <c r="E20" s="97" t="s">
        <v>30</v>
      </c>
      <c r="F20" s="98"/>
      <c r="G20" s="82">
        <v>66816</v>
      </c>
      <c r="H20" s="83">
        <v>16730659</v>
      </c>
      <c r="I20" s="87">
        <f>'１月'!G20+'２月'!G20+'３月'!G20+'４月'!G20+'５月'!G20+'６月'!G20+'7月'!G20+'８月'!G20+'９月'!G20</f>
        <v>590568</v>
      </c>
      <c r="J20" s="87">
        <f>'１月'!H20+'２月'!H20+'３月'!H20+'４月'!H20+'５月'!H20+'６月'!H20+'7月'!H20+'８月'!H20+'９月'!H20</f>
        <v>148459205</v>
      </c>
      <c r="K20" s="37"/>
    </row>
    <row r="21" spans="1:11" ht="13.5">
      <c r="A21" s="11">
        <v>17</v>
      </c>
      <c r="B21" s="67">
        <v>405452</v>
      </c>
      <c r="C21" s="68">
        <v>43574760</v>
      </c>
      <c r="E21" s="43"/>
      <c r="F21" s="46" t="s">
        <v>26</v>
      </c>
      <c r="G21" s="84">
        <v>346568</v>
      </c>
      <c r="H21" s="84">
        <v>19390214</v>
      </c>
      <c r="I21" s="60" t="s">
        <v>95</v>
      </c>
      <c r="J21" s="60" t="s">
        <v>95</v>
      </c>
      <c r="K21" s="37"/>
    </row>
    <row r="22" spans="1:11" ht="13.5">
      <c r="A22" s="11">
        <v>18</v>
      </c>
      <c r="B22" s="67">
        <v>1078372</v>
      </c>
      <c r="C22" s="68">
        <v>83874115</v>
      </c>
      <c r="E22" s="97" t="s">
        <v>55</v>
      </c>
      <c r="F22" s="98"/>
      <c r="G22" s="82">
        <v>384235</v>
      </c>
      <c r="H22" s="85">
        <v>235957831</v>
      </c>
      <c r="I22" s="87">
        <f>'１月'!G22+'２月'!G22+'３月'!G22+'４月'!G22+'５月'!G22+'６月'!G22+'7月'!G22+'８月'!G22+'９月'!G22</f>
        <v>6809914</v>
      </c>
      <c r="J22" s="87">
        <f>'１月'!H22+'２月'!H22+'３月'!H22+'４月'!H22+'５月'!H22+'６月'!H22+'7月'!H22+'８月'!H22+'９月'!H22</f>
        <v>3120102288</v>
      </c>
      <c r="K22" s="37"/>
    </row>
    <row r="23" spans="1:11" ht="13.5">
      <c r="A23" s="11">
        <v>19</v>
      </c>
      <c r="B23" s="67">
        <v>694922</v>
      </c>
      <c r="C23" s="68">
        <v>47351835</v>
      </c>
      <c r="E23" s="43"/>
      <c r="F23" s="46" t="s">
        <v>26</v>
      </c>
      <c r="G23" s="84">
        <v>466911</v>
      </c>
      <c r="H23" s="84">
        <v>282980784</v>
      </c>
      <c r="I23" s="86">
        <v>9452535</v>
      </c>
      <c r="J23" s="86">
        <v>4295216287</v>
      </c>
      <c r="K23" s="37"/>
    </row>
    <row r="24" spans="1:11" ht="13.5">
      <c r="A24" s="11">
        <v>20</v>
      </c>
      <c r="B24" s="67">
        <v>131968</v>
      </c>
      <c r="C24" s="68">
        <v>43939736</v>
      </c>
      <c r="E24" s="97" t="s">
        <v>28</v>
      </c>
      <c r="F24" s="98"/>
      <c r="G24" s="82">
        <f>G6+G8+G10+G12+G14+G16+G18+G20+G22</f>
        <v>11051432</v>
      </c>
      <c r="H24" s="82">
        <f>H6+H8+H10+H12+H14+H16+H18+H20+H22</f>
        <v>1302540766</v>
      </c>
      <c r="I24" s="87">
        <v>74730580</v>
      </c>
      <c r="J24" s="87">
        <f>'１月'!H24+'２月'!H24+'３月'!H24+'４月'!H24+'５月'!H24+'６月'!H24+'7月'!H24+'８月'!H24+'９月'!H24</f>
        <v>12469998774</v>
      </c>
      <c r="K24" s="37"/>
    </row>
    <row r="25" spans="1:11" ht="13.5">
      <c r="A25" s="11">
        <v>21</v>
      </c>
      <c r="B25" s="67"/>
      <c r="C25" s="68"/>
      <c r="E25" s="43"/>
      <c r="F25" s="46" t="s">
        <v>29</v>
      </c>
      <c r="G25" s="84">
        <v>17891973</v>
      </c>
      <c r="H25" s="84">
        <v>1483068614</v>
      </c>
      <c r="I25" s="60">
        <v>63577808</v>
      </c>
      <c r="J25" s="62">
        <v>12390578583</v>
      </c>
      <c r="K25" s="37"/>
    </row>
    <row r="26" spans="1:11" ht="13.5">
      <c r="A26" s="11">
        <v>22</v>
      </c>
      <c r="B26" s="67">
        <v>159167</v>
      </c>
      <c r="C26" s="92">
        <v>39288811</v>
      </c>
      <c r="E26" s="99" t="s">
        <v>56</v>
      </c>
      <c r="F26" s="100"/>
      <c r="G26" s="4">
        <f>G24/G25</f>
        <v>0.6176754234985711</v>
      </c>
      <c r="H26" s="4">
        <f>H24/H25</f>
        <v>0.87827410930564</v>
      </c>
      <c r="I26" s="4">
        <f>I24/I25</f>
        <v>1.1754192595001074</v>
      </c>
      <c r="J26" s="4">
        <f>J24/J25</f>
        <v>1.006409724168084</v>
      </c>
      <c r="K26" s="37"/>
    </row>
    <row r="27" spans="1:10" ht="13.5" customHeight="1">
      <c r="A27" s="11">
        <v>23</v>
      </c>
      <c r="B27" s="67"/>
      <c r="C27" s="68"/>
      <c r="E27" s="49" t="s">
        <v>57</v>
      </c>
      <c r="F27" s="101" t="s">
        <v>100</v>
      </c>
      <c r="G27" s="101"/>
      <c r="H27" s="101"/>
      <c r="I27" s="101"/>
      <c r="J27" s="101"/>
    </row>
    <row r="28" spans="1:10" ht="13.5">
      <c r="A28" s="11">
        <v>24</v>
      </c>
      <c r="B28" s="67">
        <v>107355</v>
      </c>
      <c r="C28" s="68">
        <v>31104416</v>
      </c>
      <c r="F28" s="102"/>
      <c r="G28" s="102"/>
      <c r="H28" s="102"/>
      <c r="I28" s="102"/>
      <c r="J28" s="102"/>
    </row>
    <row r="29" spans="1:10" ht="13.5">
      <c r="A29" s="11">
        <v>25</v>
      </c>
      <c r="B29" s="67">
        <v>525939</v>
      </c>
      <c r="C29" s="68">
        <v>58050170</v>
      </c>
      <c r="F29" s="102"/>
      <c r="G29" s="102"/>
      <c r="H29" s="102"/>
      <c r="I29" s="102"/>
      <c r="J29" s="102"/>
    </row>
    <row r="30" spans="1:10" ht="13.5">
      <c r="A30" s="11">
        <v>26</v>
      </c>
      <c r="B30" s="67">
        <v>206538</v>
      </c>
      <c r="C30" s="68">
        <v>81904941</v>
      </c>
      <c r="F30" s="52"/>
      <c r="G30" s="52"/>
      <c r="H30" s="52"/>
      <c r="I30" s="52"/>
      <c r="J30" s="52"/>
    </row>
    <row r="31" spans="1:10" ht="13.5">
      <c r="A31" s="11">
        <v>27</v>
      </c>
      <c r="B31" s="67">
        <v>863575</v>
      </c>
      <c r="C31" s="68">
        <v>72320422</v>
      </c>
      <c r="F31" s="52"/>
      <c r="G31" s="52"/>
      <c r="H31" s="52"/>
      <c r="I31" s="52"/>
      <c r="J31" s="52"/>
    </row>
    <row r="32" spans="1:3" ht="13.5">
      <c r="A32" s="11">
        <v>28</v>
      </c>
      <c r="B32" s="67"/>
      <c r="C32" s="68"/>
    </row>
    <row r="33" spans="1:8" ht="13.5">
      <c r="A33" s="11">
        <v>29</v>
      </c>
      <c r="B33" s="67">
        <v>501300</v>
      </c>
      <c r="C33" s="68">
        <v>80088001</v>
      </c>
      <c r="F33" s="51"/>
      <c r="G33" s="51"/>
      <c r="H33" s="51"/>
    </row>
    <row r="34" spans="1:8" ht="13.5">
      <c r="A34" s="11">
        <v>30</v>
      </c>
      <c r="B34" s="67">
        <v>1534422</v>
      </c>
      <c r="C34" s="68">
        <v>92189142</v>
      </c>
      <c r="F34" s="51"/>
      <c r="G34" s="51"/>
      <c r="H34" s="51"/>
    </row>
    <row r="35" spans="1:3" ht="14.25" thickBot="1">
      <c r="A35" s="11">
        <v>31</v>
      </c>
      <c r="B35" s="70"/>
      <c r="C35" s="71"/>
    </row>
    <row r="36" spans="1:6" ht="14.25" thickBot="1">
      <c r="A36" s="18" t="s">
        <v>28</v>
      </c>
      <c r="B36" s="8">
        <f>SUM(B5:B35)</f>
        <v>11051432</v>
      </c>
      <c r="C36" s="8">
        <f>SUM(C5:C35)</f>
        <v>1302540766</v>
      </c>
      <c r="F36" s="26"/>
    </row>
    <row r="37" spans="1:7" ht="13.5">
      <c r="A37" s="19" t="s">
        <v>29</v>
      </c>
      <c r="B37" s="7">
        <v>17891973</v>
      </c>
      <c r="C37" s="7">
        <v>1483068614</v>
      </c>
      <c r="G37" s="33"/>
    </row>
    <row r="38" spans="1:5" ht="14.25" thickBot="1">
      <c r="A38" s="20" t="s">
        <v>58</v>
      </c>
      <c r="B38" s="4">
        <f>B36/B37</f>
        <v>0.6176754234985711</v>
      </c>
      <c r="C38" s="4">
        <f>C36/C37</f>
        <v>0.87827410930564</v>
      </c>
      <c r="E38" s="31"/>
    </row>
    <row r="39" spans="1:4" ht="24.75" thickBot="1">
      <c r="A39" s="24" t="s">
        <v>106</v>
      </c>
      <c r="B39" s="8">
        <f>'１月'!B36+'２月'!B36+'３月'!B36+'４月'!B36+'５月'!B36+'６月'!B36+'7月'!B36+'８月'!B36+'９月'!B36</f>
        <v>74851249</v>
      </c>
      <c r="C39" s="8">
        <f>'１月'!C36+'２月'!C36+'３月'!C36+'４月'!C36+'５月'!C36+'６月'!C36+'7月'!C36+'８月'!C36+'９月'!C36</f>
        <v>12469998774</v>
      </c>
      <c r="D39">
        <v>5886778368</v>
      </c>
    </row>
    <row r="40" spans="1:7" ht="13.5">
      <c r="A40" s="27" t="s">
        <v>59</v>
      </c>
      <c r="B40" s="29">
        <v>63577808</v>
      </c>
      <c r="C40" s="29">
        <v>12390578583</v>
      </c>
      <c r="D40">
        <v>6504490169</v>
      </c>
      <c r="G40" s="33"/>
    </row>
    <row r="41" spans="1:3" ht="13.5">
      <c r="A41" s="21" t="s">
        <v>60</v>
      </c>
      <c r="B41" s="28">
        <f>B39/B40</f>
        <v>1.1773172330823358</v>
      </c>
      <c r="C41" s="28">
        <f>C39/C40</f>
        <v>1.006409724168084</v>
      </c>
    </row>
  </sheetData>
  <mergeCells count="13">
    <mergeCell ref="E3:G3"/>
    <mergeCell ref="E6:F6"/>
    <mergeCell ref="E8:F8"/>
    <mergeCell ref="E10:F10"/>
    <mergeCell ref="E12:F12"/>
    <mergeCell ref="E14:F14"/>
    <mergeCell ref="E16:F16"/>
    <mergeCell ref="E18:F18"/>
    <mergeCell ref="F27:J29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2004-01-10T02:09:46Z</cp:lastPrinted>
  <dcterms:created xsi:type="dcterms:W3CDTF">2001-05-17T23:42:10Z</dcterms:created>
  <dcterms:modified xsi:type="dcterms:W3CDTF">2004-01-10T02:09:52Z</dcterms:modified>
  <cp:category/>
  <cp:version/>
  <cp:contentType/>
  <cp:contentStatus/>
</cp:coreProperties>
</file>