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<sst xmlns="http://schemas.openxmlformats.org/spreadsheetml/2006/main" count="194" uniqueCount="63">
  <si>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</si>
  <si>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</si>
  <si>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</si>
  <si>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</si>
  <si>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</si>
  <si>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</si>
  <si>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</si>
  <si>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</si>
  <si>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</si>
  <si>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</si>
  <si>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</si>
  <si>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</si>
  <si>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</si>
  <si>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</si>
  <si>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</si>
  <si>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</si>
  <si>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</si>
  <si>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</si>
  <si>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</si>
  <si>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</si>
  <si>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</si>
  <si>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</si>
  <si>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</si>
  <si>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</si>
  <si>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</si>
  <si>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</si>
  <si>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</si>
  <si>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</si>
  <si>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</si>
  <si>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</si>
  <si>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</si>
  <si>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</si>
  <si>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</si>
  <si>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</si>
  <si>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</si>
  <si>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</si>
  <si>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</si>
  <si>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</si>
  <si>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</si>
  <si>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</si>
  <si>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</si>
  <si>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</si>
  <si>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</si>
  <si>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</si>
  <si>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</si>
  <si>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</si>
  <si>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</si>
  <si>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</si>
  <si>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</si>
  <si>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</si>
  <si>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</si>
  <si>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</si>
  <si>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</si>
  <si>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</si>
  <si>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</si>
  <si>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</si>
  <si>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</si>
  <si>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</si>
  <si>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</si>
  <si>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</si>
  <si>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</si>
  <si>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</si>
  <si>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第10表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</si>
</sst>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62</v>
      </c>
      <c r="C9" s="34">
        <f>C10+C11</f>
        <v>1905</v>
      </c>
      <c r="D9" s="64">
        <f>IF(B9-C9=0,"-",(1-(B9/(B9-C9)))*-1)</f>
        <v>-1.0336408030385242</v>
      </c>
      <c r="E9" s="34">
        <f>E10+E11</f>
        <v>-4327</v>
      </c>
      <c r="F9" s="64">
        <f>IF(B9-E9=0,"-",(1-(B9/(B9-E9)))*-1)</f>
        <v>-0.98587377534745957</v>
      </c>
      <c r="G9" s="34">
        <f>G10+G11</f>
        <v>-276</v>
      </c>
      <c r="H9" s="34">
        <f>H10+H11</f>
        <v>322</v>
      </c>
      <c r="I9" s="34">
        <f>I10+I11</f>
        <v>3738</v>
      </c>
      <c r="J9" s="34">
        <f>J10+J11</f>
        <v>598</v>
      </c>
      <c r="K9" s="34">
        <f>K10+K11</f>
        <v>7156</v>
      </c>
      <c r="L9" s="51">
        <f t="shared" ref="L9:L19" si="0">M9-N9</f>
        <v>-6.098923153205023</v>
      </c>
      <c r="M9" s="55">
        <v>7.1154103454058593</v>
      </c>
      <c r="N9" s="55">
        <v>13.214333498610882</v>
      </c>
      <c r="O9" s="34">
        <f t="shared" ref="O9:W9" si="1">O10+O11</f>
        <v>338</v>
      </c>
      <c r="P9" s="34">
        <f t="shared" si="1"/>
        <v>2654</v>
      </c>
      <c r="Q9" s="34">
        <f t="shared" si="1"/>
        <v>14995</v>
      </c>
      <c r="R9" s="34">
        <f t="shared" si="1"/>
        <v>1653</v>
      </c>
      <c r="S9" s="34">
        <f t="shared" si="1"/>
        <v>1001</v>
      </c>
      <c r="T9" s="34">
        <f t="shared" si="1"/>
        <v>2316</v>
      </c>
      <c r="U9" s="34">
        <f t="shared" si="1"/>
        <v>15904</v>
      </c>
      <c r="V9" s="34">
        <f t="shared" si="1"/>
        <v>1315</v>
      </c>
      <c r="W9" s="34">
        <f t="shared" si="1"/>
        <v>1001</v>
      </c>
      <c r="X9" s="51">
        <v>7.4689711079105052</v>
      </c>
    </row>
    <row r="10" spans="1:24" ht="18.75" customHeight="1" x14ac:dyDescent="0.15">
      <c r="A10" s="6" t="s">
        <v>28</v>
      </c>
      <c r="B10" s="35">
        <f>B20+B21+B22+B23</f>
        <v>218</v>
      </c>
      <c r="C10" s="35">
        <f>C20+C21+C22+C23</f>
        <v>1667</v>
      </c>
      <c r="D10" s="65">
        <f t="shared" ref="D10:D38" si="2">IF(B10-C10=0,"-",(1-(B10/(B10-C10)))*-1)</f>
        <v>-1.1504485852311939</v>
      </c>
      <c r="E10" s="35">
        <f>E20+E21+E22+E23</f>
        <v>-2320</v>
      </c>
      <c r="F10" s="65">
        <f t="shared" ref="F10:F38" si="3">IF(B10-E10=0,"-",(1-(B10/(B10-E10)))*-1)</f>
        <v>-0.91410559495665877</v>
      </c>
      <c r="G10" s="35">
        <f>G20+G21+G22+G23</f>
        <v>-173</v>
      </c>
      <c r="H10" s="35">
        <f>H20+H21+H22+H23</f>
        <v>244</v>
      </c>
      <c r="I10" s="35">
        <f>I20+I21+I22+I23</f>
        <v>2966</v>
      </c>
      <c r="J10" s="35">
        <f>J20+J21+J22+J23</f>
        <v>417</v>
      </c>
      <c r="K10" s="35">
        <f>K20+K21+K22+K23</f>
        <v>4958</v>
      </c>
      <c r="L10" s="48">
        <f t="shared" si="0"/>
        <v>-5.0919855558404823</v>
      </c>
      <c r="M10" s="56">
        <v>7.1817599747114311</v>
      </c>
      <c r="N10" s="56">
        <v>12.273745530551913</v>
      </c>
      <c r="O10" s="35">
        <f t="shared" ref="O10:W10" si="4">O20+O21+O22+O23</f>
        <v>391</v>
      </c>
      <c r="P10" s="35">
        <f t="shared" si="4"/>
        <v>2179</v>
      </c>
      <c r="Q10" s="35">
        <f t="shared" si="4"/>
        <v>11607</v>
      </c>
      <c r="R10" s="35">
        <f t="shared" si="4"/>
        <v>1473</v>
      </c>
      <c r="S10" s="35">
        <f t="shared" si="4"/>
        <v>706</v>
      </c>
      <c r="T10" s="35">
        <f t="shared" si="4"/>
        <v>1788</v>
      </c>
      <c r="U10" s="35">
        <f t="shared" si="4"/>
        <v>11935</v>
      </c>
      <c r="V10" s="35">
        <f t="shared" si="4"/>
        <v>1119</v>
      </c>
      <c r="W10" s="35">
        <f t="shared" si="4"/>
        <v>669</v>
      </c>
      <c r="X10" s="48">
        <v>11.508476025049873</v>
      </c>
    </row>
    <row r="11" spans="1:24" ht="18.75" customHeight="1" x14ac:dyDescent="0.15">
      <c r="A11" s="2" t="s">
        <v>27</v>
      </c>
      <c r="B11" s="36">
        <f>B12+B13+B14+B15+B16</f>
        <v>-156</v>
      </c>
      <c r="C11" s="36">
        <f>C12+C13+C14+C15+C16</f>
        <v>238</v>
      </c>
      <c r="D11" s="66">
        <f t="shared" si="2"/>
        <v>-0.60406091370558368</v>
      </c>
      <c r="E11" s="36">
        <f>E12+E13+E14+E15+E16</f>
        <v>-2007</v>
      </c>
      <c r="F11" s="66">
        <f t="shared" si="3"/>
        <v>-1.0842787682333874</v>
      </c>
      <c r="G11" s="36">
        <f>G12+G13+G14+G15+G16</f>
        <v>-103</v>
      </c>
      <c r="H11" s="36">
        <f>H12+H13+H14+H15+H16</f>
        <v>78</v>
      </c>
      <c r="I11" s="36">
        <f>I12+I13+I14+I15+I16</f>
        <v>772</v>
      </c>
      <c r="J11" s="36">
        <f>J12+J13+J14+J15+J16</f>
        <v>181</v>
      </c>
      <c r="K11" s="36">
        <f>K12+K13+K14+K15+K16</f>
        <v>2198</v>
      </c>
      <c r="L11" s="50">
        <f t="shared" si="0"/>
        <v>-9.1320707052305039</v>
      </c>
      <c r="M11" s="57">
        <v>6.9155486893978591</v>
      </c>
      <c r="N11" s="57">
        <v>16.047619394628363</v>
      </c>
      <c r="O11" s="36">
        <f t="shared" ref="O11:W11" si="5">O12+O13+O14+O15+O16</f>
        <v>-53</v>
      </c>
      <c r="P11" s="36">
        <f t="shared" si="5"/>
        <v>475</v>
      </c>
      <c r="Q11" s="36">
        <f t="shared" si="5"/>
        <v>3388</v>
      </c>
      <c r="R11" s="36">
        <f t="shared" si="5"/>
        <v>180</v>
      </c>
      <c r="S11" s="36">
        <f t="shared" si="5"/>
        <v>295</v>
      </c>
      <c r="T11" s="36">
        <f t="shared" si="5"/>
        <v>528</v>
      </c>
      <c r="U11" s="36">
        <f t="shared" si="5"/>
        <v>3969</v>
      </c>
      <c r="V11" s="36">
        <f t="shared" si="5"/>
        <v>196</v>
      </c>
      <c r="W11" s="36">
        <f t="shared" si="5"/>
        <v>332</v>
      </c>
      <c r="X11" s="53">
        <v>-4.6990266735652071</v>
      </c>
    </row>
    <row r="12" spans="1:24" ht="18.75" customHeight="1" x14ac:dyDescent="0.15">
      <c r="A12" s="6" t="s">
        <v>26</v>
      </c>
      <c r="B12" s="35">
        <f>B24</f>
        <v>-1</v>
      </c>
      <c r="C12" s="35">
        <f>C24</f>
        <v>30</v>
      </c>
      <c r="D12" s="65">
        <f t="shared" si="2"/>
        <v>-0.967741935483871</v>
      </c>
      <c r="E12" s="35">
        <f>E24</f>
        <v>-172</v>
      </c>
      <c r="F12" s="65">
        <f t="shared" si="3"/>
        <v>-1.0058479532163742</v>
      </c>
      <c r="G12" s="35">
        <f>G24</f>
        <v>-1</v>
      </c>
      <c r="H12" s="35">
        <f>H24</f>
        <v>4</v>
      </c>
      <c r="I12" s="35">
        <f>I24</f>
        <v>68</v>
      </c>
      <c r="J12" s="35">
        <f>J24</f>
        <v>5</v>
      </c>
      <c r="K12" s="35">
        <f>K24</f>
        <v>170</v>
      </c>
      <c r="L12" s="48">
        <f t="shared" si="0"/>
        <v>-1.1356918385761841</v>
      </c>
      <c r="M12" s="56">
        <v>4.5427673543047389</v>
      </c>
      <c r="N12" s="56">
        <v>5.6784591928809229</v>
      </c>
      <c r="O12" s="35">
        <f t="shared" ref="O12:W12" si="6">O24</f>
        <v>0</v>
      </c>
      <c r="P12" s="35">
        <f t="shared" si="6"/>
        <v>47</v>
      </c>
      <c r="Q12" s="35">
        <f t="shared" si="6"/>
        <v>273</v>
      </c>
      <c r="R12" s="35">
        <f t="shared" si="6"/>
        <v>15</v>
      </c>
      <c r="S12" s="35">
        <f t="shared" si="6"/>
        <v>32</v>
      </c>
      <c r="T12" s="35">
        <f t="shared" si="6"/>
        <v>47</v>
      </c>
      <c r="U12" s="35">
        <f t="shared" si="6"/>
        <v>343</v>
      </c>
      <c r="V12" s="35">
        <f t="shared" si="6"/>
        <v>21</v>
      </c>
      <c r="W12" s="35">
        <f t="shared" si="6"/>
        <v>26</v>
      </c>
      <c r="X12" s="48">
        <v>0</v>
      </c>
    </row>
    <row r="13" spans="1:24" ht="18.75" customHeight="1" x14ac:dyDescent="0.15">
      <c r="A13" s="4" t="s">
        <v>25</v>
      </c>
      <c r="B13" s="37">
        <f>B25+B26+B27</f>
        <v>-55</v>
      </c>
      <c r="C13" s="37">
        <f>C25+C26+C27</f>
        <v>41</v>
      </c>
      <c r="D13" s="67">
        <f t="shared" si="2"/>
        <v>-0.42708333333333337</v>
      </c>
      <c r="E13" s="37">
        <f>E25+E26+E27</f>
        <v>-464</v>
      </c>
      <c r="F13" s="67">
        <f t="shared" si="3"/>
        <v>-1.1344743276283618</v>
      </c>
      <c r="G13" s="37">
        <f>G25+G26+G27</f>
        <v>-28</v>
      </c>
      <c r="H13" s="37">
        <f>H25+H26+H27</f>
        <v>14</v>
      </c>
      <c r="I13" s="37">
        <f>I25+I26+I27</f>
        <v>134</v>
      </c>
      <c r="J13" s="37">
        <f>J25+J26+J27</f>
        <v>42</v>
      </c>
      <c r="K13" s="37">
        <f>K25+K26+K27</f>
        <v>423</v>
      </c>
      <c r="L13" s="49">
        <f t="shared" si="0"/>
        <v>-13.683040794740998</v>
      </c>
      <c r="M13" s="58">
        <v>6.8415203973705001</v>
      </c>
      <c r="N13" s="58">
        <v>20.524561192111499</v>
      </c>
      <c r="O13" s="37">
        <f t="shared" ref="O13:W13" si="7">O25+O26+O27</f>
        <v>-27</v>
      </c>
      <c r="P13" s="37">
        <f t="shared" si="7"/>
        <v>78</v>
      </c>
      <c r="Q13" s="37">
        <f t="shared" si="7"/>
        <v>554</v>
      </c>
      <c r="R13" s="37">
        <f t="shared" si="7"/>
        <v>33</v>
      </c>
      <c r="S13" s="37">
        <f t="shared" si="7"/>
        <v>45</v>
      </c>
      <c r="T13" s="37">
        <f t="shared" si="7"/>
        <v>105</v>
      </c>
      <c r="U13" s="37">
        <f t="shared" si="7"/>
        <v>729</v>
      </c>
      <c r="V13" s="37">
        <f t="shared" si="7"/>
        <v>51</v>
      </c>
      <c r="W13" s="37">
        <f t="shared" si="7"/>
        <v>54</v>
      </c>
      <c r="X13" s="49">
        <v>-13.194360766357384</v>
      </c>
    </row>
    <row r="14" spans="1:24" ht="18.75" customHeight="1" x14ac:dyDescent="0.15">
      <c r="A14" s="4" t="s">
        <v>24</v>
      </c>
      <c r="B14" s="37">
        <f>B28+B29+B30+B31</f>
        <v>-58</v>
      </c>
      <c r="C14" s="37">
        <f>C28+C29+C30+C31</f>
        <v>83</v>
      </c>
      <c r="D14" s="67">
        <f t="shared" si="2"/>
        <v>-0.58865248226950362</v>
      </c>
      <c r="E14" s="37">
        <f>E28+E29+E30+E31</f>
        <v>-648</v>
      </c>
      <c r="F14" s="67">
        <f t="shared" si="3"/>
        <v>-1.0983050847457627</v>
      </c>
      <c r="G14" s="37">
        <f>G28+G29+G30+G31</f>
        <v>-33</v>
      </c>
      <c r="H14" s="37">
        <f>H28+H29+H30+H31</f>
        <v>35</v>
      </c>
      <c r="I14" s="37">
        <f>I28+I29+I30+I31</f>
        <v>321</v>
      </c>
      <c r="J14" s="37">
        <f>J28+J29+J30+J31</f>
        <v>68</v>
      </c>
      <c r="K14" s="37">
        <f>K28+K29+K30+K31</f>
        <v>769</v>
      </c>
      <c r="L14" s="49">
        <f t="shared" si="0"/>
        <v>-7.6737829934443127</v>
      </c>
      <c r="M14" s="58">
        <v>8.1388607506227597</v>
      </c>
      <c r="N14" s="58">
        <v>15.812643744067072</v>
      </c>
      <c r="O14" s="37">
        <f t="shared" ref="O14:W14" si="8">O28+O29+O30+O31</f>
        <v>-25</v>
      </c>
      <c r="P14" s="37">
        <f t="shared" si="8"/>
        <v>169</v>
      </c>
      <c r="Q14" s="37">
        <f t="shared" si="8"/>
        <v>1279</v>
      </c>
      <c r="R14" s="37">
        <f t="shared" si="8"/>
        <v>68</v>
      </c>
      <c r="S14" s="37">
        <f t="shared" si="8"/>
        <v>101</v>
      </c>
      <c r="T14" s="37">
        <f t="shared" si="8"/>
        <v>194</v>
      </c>
      <c r="U14" s="37">
        <f t="shared" si="8"/>
        <v>1479</v>
      </c>
      <c r="V14" s="37">
        <f t="shared" si="8"/>
        <v>59</v>
      </c>
      <c r="W14" s="37">
        <f t="shared" si="8"/>
        <v>135</v>
      </c>
      <c r="X14" s="49">
        <v>-5.8134719647305388</v>
      </c>
    </row>
    <row r="15" spans="1:24" ht="18.75" customHeight="1" x14ac:dyDescent="0.15">
      <c r="A15" s="4" t="s">
        <v>23</v>
      </c>
      <c r="B15" s="37">
        <f>B32+B33+B34+B35</f>
        <v>-46</v>
      </c>
      <c r="C15" s="37">
        <f>C32+C33+C34+C35</f>
        <v>47</v>
      </c>
      <c r="D15" s="67">
        <f t="shared" si="2"/>
        <v>-0.5053763440860215</v>
      </c>
      <c r="E15" s="37">
        <f>E32+E33+E34+E35</f>
        <v>-481</v>
      </c>
      <c r="F15" s="67">
        <f t="shared" si="3"/>
        <v>-1.1057471264367815</v>
      </c>
      <c r="G15" s="37">
        <f>G32+G33+G34+G35</f>
        <v>-24</v>
      </c>
      <c r="H15" s="37">
        <f>H32+H33+H34+H35</f>
        <v>25</v>
      </c>
      <c r="I15" s="37">
        <f>I32+I33+I34+I35</f>
        <v>212</v>
      </c>
      <c r="J15" s="37">
        <f>J32+J33+J34+J35</f>
        <v>49</v>
      </c>
      <c r="K15" s="39">
        <f>K32+K33+K34+K35</f>
        <v>596</v>
      </c>
      <c r="L15" s="49">
        <f>M15-N15</f>
        <v>-7.3618394513916883</v>
      </c>
      <c r="M15" s="58">
        <v>7.6685827618663449</v>
      </c>
      <c r="N15" s="58">
        <v>15.030422213258033</v>
      </c>
      <c r="O15" s="39">
        <f t="shared" ref="O15:W15" si="9">O32+O33+O34+O35</f>
        <v>-22</v>
      </c>
      <c r="P15" s="37">
        <f t="shared" si="9"/>
        <v>120</v>
      </c>
      <c r="Q15" s="37">
        <f t="shared" si="9"/>
        <v>1037</v>
      </c>
      <c r="R15" s="37">
        <f t="shared" si="9"/>
        <v>40</v>
      </c>
      <c r="S15" s="37">
        <f t="shared" si="9"/>
        <v>80</v>
      </c>
      <c r="T15" s="37">
        <f>T32+T33+T34+T35</f>
        <v>142</v>
      </c>
      <c r="U15" s="37">
        <f t="shared" si="9"/>
        <v>1134</v>
      </c>
      <c r="V15" s="37">
        <f t="shared" si="9"/>
        <v>53</v>
      </c>
      <c r="W15" s="37">
        <f t="shared" si="9"/>
        <v>89</v>
      </c>
      <c r="X15" s="49">
        <v>-6.7483528304423857</v>
      </c>
    </row>
    <row r="16" spans="1:24" ht="18.75" customHeight="1" x14ac:dyDescent="0.15">
      <c r="A16" s="2" t="s">
        <v>22</v>
      </c>
      <c r="B16" s="36">
        <f>B36+B37+B38</f>
        <v>4</v>
      </c>
      <c r="C16" s="36">
        <f>C36+C37+C38</f>
        <v>37</v>
      </c>
      <c r="D16" s="66">
        <f t="shared" si="2"/>
        <v>-1.1212121212121211</v>
      </c>
      <c r="E16" s="36">
        <f>E36+E37+E38</f>
        <v>-242</v>
      </c>
      <c r="F16" s="66">
        <f t="shared" si="3"/>
        <v>-0.98373983739837401</v>
      </c>
      <c r="G16" s="36">
        <f>G36+G37+G38</f>
        <v>-17</v>
      </c>
      <c r="H16" s="36">
        <f>H36+H37+H38</f>
        <v>0</v>
      </c>
      <c r="I16" s="36">
        <f>I36+I37+I38</f>
        <v>37</v>
      </c>
      <c r="J16" s="36">
        <f>J36+J37+J38</f>
        <v>17</v>
      </c>
      <c r="K16" s="36">
        <f>K36+K37+K38</f>
        <v>240</v>
      </c>
      <c r="L16" s="50">
        <f t="shared" si="0"/>
        <v>-21.473560354374307</v>
      </c>
      <c r="M16" s="57">
        <v>0</v>
      </c>
      <c r="N16" s="57">
        <v>21.473560354374307</v>
      </c>
      <c r="O16" s="36">
        <f t="shared" ref="O16:W16" si="10">O36+O37+O38</f>
        <v>21</v>
      </c>
      <c r="P16" s="36">
        <f t="shared" si="10"/>
        <v>61</v>
      </c>
      <c r="Q16" s="36">
        <f t="shared" si="10"/>
        <v>245</v>
      </c>
      <c r="R16" s="36">
        <f t="shared" si="10"/>
        <v>24</v>
      </c>
      <c r="S16" s="36">
        <f t="shared" si="10"/>
        <v>37</v>
      </c>
      <c r="T16" s="36">
        <f t="shared" si="10"/>
        <v>40</v>
      </c>
      <c r="U16" s="36">
        <f t="shared" si="10"/>
        <v>284</v>
      </c>
      <c r="V16" s="36">
        <f t="shared" si="10"/>
        <v>12</v>
      </c>
      <c r="W16" s="36">
        <f t="shared" si="10"/>
        <v>28</v>
      </c>
      <c r="X16" s="53">
        <v>26.526162790697668</v>
      </c>
    </row>
    <row r="17" spans="1:24" ht="18.75" customHeight="1" x14ac:dyDescent="0.15">
      <c r="A17" s="6" t="s">
        <v>21</v>
      </c>
      <c r="B17" s="35">
        <f>B12+B13+B20</f>
        <v>21</v>
      </c>
      <c r="C17" s="35">
        <f>C12+C13+C20</f>
        <v>650</v>
      </c>
      <c r="D17" s="65">
        <f t="shared" si="2"/>
        <v>-1.0333863275039745</v>
      </c>
      <c r="E17" s="35">
        <f>E12+E13+E20</f>
        <v>-1635</v>
      </c>
      <c r="F17" s="65">
        <f t="shared" si="3"/>
        <v>-0.9873188405797102</v>
      </c>
      <c r="G17" s="35">
        <f>G12+G13+G20</f>
        <v>-113</v>
      </c>
      <c r="H17" s="35">
        <f>H12+H13+H20</f>
        <v>118</v>
      </c>
      <c r="I17" s="35">
        <f>I12+I13+I20</f>
        <v>1532</v>
      </c>
      <c r="J17" s="35">
        <f>J12+J13+J20</f>
        <v>231</v>
      </c>
      <c r="K17" s="35">
        <f>K12+K13+K20</f>
        <v>2770</v>
      </c>
      <c r="L17" s="48">
        <f t="shared" si="0"/>
        <v>-6.1530864639556979</v>
      </c>
      <c r="M17" s="56">
        <v>6.4253469269625869</v>
      </c>
      <c r="N17" s="56">
        <v>12.578433390918285</v>
      </c>
      <c r="O17" s="35">
        <f t="shared" ref="O17:W17" si="11">O12+O13+O20</f>
        <v>134</v>
      </c>
      <c r="P17" s="35">
        <f t="shared" si="11"/>
        <v>1074</v>
      </c>
      <c r="Q17" s="35">
        <f t="shared" si="11"/>
        <v>5216</v>
      </c>
      <c r="R17" s="35">
        <f t="shared" si="11"/>
        <v>714</v>
      </c>
      <c r="S17" s="35">
        <f t="shared" si="11"/>
        <v>360</v>
      </c>
      <c r="T17" s="35">
        <f t="shared" si="11"/>
        <v>940</v>
      </c>
      <c r="U17" s="35">
        <f t="shared" si="11"/>
        <v>5613</v>
      </c>
      <c r="V17" s="35">
        <f t="shared" si="11"/>
        <v>625</v>
      </c>
      <c r="W17" s="35">
        <f t="shared" si="11"/>
        <v>315</v>
      </c>
      <c r="X17" s="48">
        <v>7.2965804085846315</v>
      </c>
    </row>
    <row r="18" spans="1:24" ht="18.75" customHeight="1" x14ac:dyDescent="0.15">
      <c r="A18" s="4" t="s">
        <v>20</v>
      </c>
      <c r="B18" s="37">
        <f>B14+B22</f>
        <v>-109</v>
      </c>
      <c r="C18" s="37">
        <f>C14+C22</f>
        <v>225</v>
      </c>
      <c r="D18" s="67">
        <f t="shared" si="2"/>
        <v>-0.67365269461077837</v>
      </c>
      <c r="E18" s="37">
        <f>E14+E22</f>
        <v>-1204</v>
      </c>
      <c r="F18" s="67">
        <f t="shared" si="3"/>
        <v>-1.0995433789954339</v>
      </c>
      <c r="G18" s="37">
        <f>G14+G22</f>
        <v>-72</v>
      </c>
      <c r="H18" s="37">
        <f>H14+H22</f>
        <v>62</v>
      </c>
      <c r="I18" s="37">
        <f>I14+I22</f>
        <v>639</v>
      </c>
      <c r="J18" s="37">
        <f>J14+J22</f>
        <v>134</v>
      </c>
      <c r="K18" s="37">
        <f>K14+K22</f>
        <v>1392</v>
      </c>
      <c r="L18" s="49">
        <f t="shared" si="0"/>
        <v>-8.9031628587690044</v>
      </c>
      <c r="M18" s="58">
        <v>7.6666124617177553</v>
      </c>
      <c r="N18" s="58">
        <v>16.569775320486759</v>
      </c>
      <c r="O18" s="37">
        <f t="shared" ref="O18:W18" si="12">O14+O22</f>
        <v>-37</v>
      </c>
      <c r="P18" s="37">
        <f t="shared" si="12"/>
        <v>376</v>
      </c>
      <c r="Q18" s="37">
        <f t="shared" si="12"/>
        <v>2488</v>
      </c>
      <c r="R18" s="37">
        <f t="shared" si="12"/>
        <v>186</v>
      </c>
      <c r="S18" s="37">
        <f t="shared" si="12"/>
        <v>190</v>
      </c>
      <c r="T18" s="37">
        <f t="shared" si="12"/>
        <v>413</v>
      </c>
      <c r="U18" s="37">
        <f t="shared" si="12"/>
        <v>2939</v>
      </c>
      <c r="V18" s="37">
        <f t="shared" si="12"/>
        <v>157</v>
      </c>
      <c r="W18" s="37">
        <f t="shared" si="12"/>
        <v>256</v>
      </c>
      <c r="X18" s="49">
        <v>-4.5752364690896314</v>
      </c>
    </row>
    <row r="19" spans="1:24" ht="18.75" customHeight="1" x14ac:dyDescent="0.15">
      <c r="A19" s="2" t="s">
        <v>19</v>
      </c>
      <c r="B19" s="36">
        <f>B15+B16+B21+B23</f>
        <v>150</v>
      </c>
      <c r="C19" s="36">
        <f>C15+C16+C21+C23</f>
        <v>1030</v>
      </c>
      <c r="D19" s="66">
        <f t="shared" si="2"/>
        <v>-1.1704545454545454</v>
      </c>
      <c r="E19" s="36">
        <f>E15+E16+E21+E23</f>
        <v>-1488</v>
      </c>
      <c r="F19" s="66">
        <f t="shared" si="3"/>
        <v>-0.90842490842490842</v>
      </c>
      <c r="G19" s="36">
        <f>G15+G16+G21+G23</f>
        <v>-91</v>
      </c>
      <c r="H19" s="36">
        <f>H15+H16+H21+H23</f>
        <v>142</v>
      </c>
      <c r="I19" s="36">
        <f>I15+I16+I21+I23</f>
        <v>1567</v>
      </c>
      <c r="J19" s="36">
        <f>J15+J16+J21+J23</f>
        <v>233</v>
      </c>
      <c r="K19" s="38">
        <f>K15+K16+K21+K23</f>
        <v>2994</v>
      </c>
      <c r="L19" s="50">
        <f t="shared" si="0"/>
        <v>-4.839882438140866</v>
      </c>
      <c r="M19" s="57">
        <v>7.5523440243516839</v>
      </c>
      <c r="N19" s="57">
        <v>12.39222646249255</v>
      </c>
      <c r="O19" s="38">
        <f t="shared" ref="O19:W19" si="13">O15+O16+O21+O23</f>
        <v>241</v>
      </c>
      <c r="P19" s="38">
        <f>P15+P16+P21+P23</f>
        <v>1204</v>
      </c>
      <c r="Q19" s="36">
        <f t="shared" si="13"/>
        <v>7291</v>
      </c>
      <c r="R19" s="36">
        <f t="shared" si="13"/>
        <v>753</v>
      </c>
      <c r="S19" s="36">
        <f t="shared" si="13"/>
        <v>451</v>
      </c>
      <c r="T19" s="36">
        <f t="shared" si="13"/>
        <v>963</v>
      </c>
      <c r="U19" s="36">
        <f t="shared" si="13"/>
        <v>7352</v>
      </c>
      <c r="V19" s="36">
        <f t="shared" si="13"/>
        <v>533</v>
      </c>
      <c r="W19" s="36">
        <f t="shared" si="13"/>
        <v>430</v>
      </c>
      <c r="X19" s="53">
        <v>12.817710632878551</v>
      </c>
    </row>
    <row r="20" spans="1:24" ht="18.75" customHeight="1" x14ac:dyDescent="0.15">
      <c r="A20" s="5" t="s">
        <v>18</v>
      </c>
      <c r="B20" s="40">
        <f>G20+O20</f>
        <v>77</v>
      </c>
      <c r="C20" s="40">
        <v>579</v>
      </c>
      <c r="D20" s="68">
        <f t="shared" si="2"/>
        <v>-1.153386454183267</v>
      </c>
      <c r="E20" s="40">
        <f>I20-K20+Q20-U20</f>
        <v>-999</v>
      </c>
      <c r="F20" s="68">
        <f t="shared" si="3"/>
        <v>-0.92843866171003719</v>
      </c>
      <c r="G20" s="40">
        <f>H20-J20</f>
        <v>-84</v>
      </c>
      <c r="H20" s="40">
        <v>100</v>
      </c>
      <c r="I20" s="40">
        <v>1330</v>
      </c>
      <c r="J20" s="40">
        <v>184</v>
      </c>
      <c r="K20" s="40">
        <v>2177</v>
      </c>
      <c r="L20" s="48">
        <f>M20-N20</f>
        <v>-5.4411482846008079</v>
      </c>
      <c r="M20" s="56">
        <v>6.4775574816676249</v>
      </c>
      <c r="N20" s="56">
        <v>11.918705766268433</v>
      </c>
      <c r="O20" s="40">
        <f>P20-T20</f>
        <v>161</v>
      </c>
      <c r="P20" s="40">
        <f>R20+S20</f>
        <v>949</v>
      </c>
      <c r="Q20" s="41">
        <v>4389</v>
      </c>
      <c r="R20" s="41">
        <v>666</v>
      </c>
      <c r="S20" s="41">
        <v>283</v>
      </c>
      <c r="T20" s="41">
        <f>SUM(V20:W20)</f>
        <v>788</v>
      </c>
      <c r="U20" s="41">
        <v>4541</v>
      </c>
      <c r="V20" s="41">
        <v>553</v>
      </c>
      <c r="W20" s="41">
        <v>235</v>
      </c>
      <c r="X20" s="52">
        <v>10.428867545484884</v>
      </c>
    </row>
    <row r="21" spans="1:24" ht="18.75" customHeight="1" x14ac:dyDescent="0.15">
      <c r="A21" s="3" t="s">
        <v>17</v>
      </c>
      <c r="B21" s="42">
        <f t="shared" ref="B21:B38" si="14">G21+O21</f>
        <v>184</v>
      </c>
      <c r="C21" s="42">
        <v>789</v>
      </c>
      <c r="D21" s="69">
        <f t="shared" si="2"/>
        <v>-1.3041322314049586</v>
      </c>
      <c r="E21" s="42">
        <f t="shared" ref="E21:E38" si="15">I21-K21+Q21-U21</f>
        <v>-428</v>
      </c>
      <c r="F21" s="69">
        <f t="shared" si="3"/>
        <v>-0.69934640522875813</v>
      </c>
      <c r="G21" s="42">
        <f t="shared" ref="G21:G38" si="16">H21-J21</f>
        <v>-34</v>
      </c>
      <c r="H21" s="42">
        <v>101</v>
      </c>
      <c r="I21" s="42">
        <v>1136</v>
      </c>
      <c r="J21" s="42">
        <v>135</v>
      </c>
      <c r="K21" s="42">
        <v>1726</v>
      </c>
      <c r="L21" s="49">
        <f t="shared" ref="L21:L38" si="17">M21-N21</f>
        <v>-2.8151697041463084</v>
      </c>
      <c r="M21" s="58">
        <v>8.3627100034934401</v>
      </c>
      <c r="N21" s="58">
        <v>11.177879707639748</v>
      </c>
      <c r="O21" s="42">
        <f t="shared" ref="O21:O38" si="18">P21-T21</f>
        <v>218</v>
      </c>
      <c r="P21" s="42">
        <f t="shared" ref="P21:P38" si="19">R21+S21</f>
        <v>852</v>
      </c>
      <c r="Q21" s="42">
        <v>4885</v>
      </c>
      <c r="R21" s="42">
        <v>554</v>
      </c>
      <c r="S21" s="42">
        <v>298</v>
      </c>
      <c r="T21" s="42">
        <f t="shared" ref="T21:T38" si="20">SUM(V21:W21)</f>
        <v>634</v>
      </c>
      <c r="U21" s="42">
        <v>4723</v>
      </c>
      <c r="V21" s="42">
        <v>374</v>
      </c>
      <c r="W21" s="42">
        <v>260</v>
      </c>
      <c r="X21" s="49">
        <v>18.050205750114557</v>
      </c>
    </row>
    <row r="22" spans="1:24" ht="18.75" customHeight="1" x14ac:dyDescent="0.15">
      <c r="A22" s="3" t="s">
        <v>16</v>
      </c>
      <c r="B22" s="42">
        <f t="shared" si="14"/>
        <v>-51</v>
      </c>
      <c r="C22" s="42">
        <v>142</v>
      </c>
      <c r="D22" s="69">
        <f t="shared" si="2"/>
        <v>-0.73575129533678751</v>
      </c>
      <c r="E22" s="42">
        <f t="shared" si="15"/>
        <v>-556</v>
      </c>
      <c r="F22" s="69">
        <f t="shared" si="3"/>
        <v>-1.1009900990099011</v>
      </c>
      <c r="G22" s="42">
        <f t="shared" si="16"/>
        <v>-39</v>
      </c>
      <c r="H22" s="42">
        <v>27</v>
      </c>
      <c r="I22" s="42">
        <v>318</v>
      </c>
      <c r="J22" s="42">
        <v>66</v>
      </c>
      <c r="K22" s="42">
        <v>623</v>
      </c>
      <c r="L22" s="49">
        <f t="shared" si="17"/>
        <v>-10.299320613835169</v>
      </c>
      <c r="M22" s="58">
        <v>7.1302988865012704</v>
      </c>
      <c r="N22" s="58">
        <v>17.42961950033644</v>
      </c>
      <c r="O22" s="42">
        <f t="shared" si="18"/>
        <v>-12</v>
      </c>
      <c r="P22" s="42">
        <f t="shared" si="19"/>
        <v>207</v>
      </c>
      <c r="Q22" s="42">
        <v>1209</v>
      </c>
      <c r="R22" s="42">
        <v>118</v>
      </c>
      <c r="S22" s="42">
        <v>89</v>
      </c>
      <c r="T22" s="42">
        <f t="shared" si="20"/>
        <v>219</v>
      </c>
      <c r="U22" s="42">
        <v>1460</v>
      </c>
      <c r="V22" s="42">
        <v>98</v>
      </c>
      <c r="W22" s="42">
        <v>121</v>
      </c>
      <c r="X22" s="49">
        <v>-3.1690217273338916</v>
      </c>
    </row>
    <row r="23" spans="1:24" ht="18.75" customHeight="1" x14ac:dyDescent="0.15">
      <c r="A23" s="1" t="s">
        <v>15</v>
      </c>
      <c r="B23" s="43">
        <f t="shared" si="14"/>
        <v>8</v>
      </c>
      <c r="C23" s="43">
        <v>157</v>
      </c>
      <c r="D23" s="70">
        <f t="shared" si="2"/>
        <v>-1.0536912751677852</v>
      </c>
      <c r="E23" s="43">
        <f t="shared" si="15"/>
        <v>-337</v>
      </c>
      <c r="F23" s="70">
        <f t="shared" si="3"/>
        <v>-0.97681159420289854</v>
      </c>
      <c r="G23" s="43">
        <f t="shared" si="16"/>
        <v>-16</v>
      </c>
      <c r="H23" s="43">
        <v>16</v>
      </c>
      <c r="I23" s="43">
        <v>182</v>
      </c>
      <c r="J23" s="43">
        <v>32</v>
      </c>
      <c r="K23" s="44">
        <v>432</v>
      </c>
      <c r="L23" s="50">
        <f t="shared" si="17"/>
        <v>-5.9858757930772928</v>
      </c>
      <c r="M23" s="57">
        <v>5.9858757930772928</v>
      </c>
      <c r="N23" s="57">
        <v>11.971751586154586</v>
      </c>
      <c r="O23" s="44">
        <f t="shared" si="18"/>
        <v>24</v>
      </c>
      <c r="P23" s="44">
        <f t="shared" si="19"/>
        <v>171</v>
      </c>
      <c r="Q23" s="43">
        <v>1124</v>
      </c>
      <c r="R23" s="43">
        <v>135</v>
      </c>
      <c r="S23" s="43">
        <v>36</v>
      </c>
      <c r="T23" s="43">
        <f t="shared" si="20"/>
        <v>147</v>
      </c>
      <c r="U23" s="43">
        <v>1211</v>
      </c>
      <c r="V23" s="43">
        <v>94</v>
      </c>
      <c r="W23" s="43">
        <v>53</v>
      </c>
      <c r="X23" s="54">
        <v>8.978813689615933</v>
      </c>
    </row>
    <row r="24" spans="1:24" ht="18.75" customHeight="1" x14ac:dyDescent="0.15">
      <c r="A24" s="7" t="s">
        <v>14</v>
      </c>
      <c r="B24" s="45">
        <f t="shared" si="14"/>
        <v>-1</v>
      </c>
      <c r="C24" s="45">
        <v>30</v>
      </c>
      <c r="D24" s="71">
        <f t="shared" si="2"/>
        <v>-0.967741935483871</v>
      </c>
      <c r="E24" s="40">
        <f t="shared" si="15"/>
        <v>-172</v>
      </c>
      <c r="F24" s="71">
        <f t="shared" si="3"/>
        <v>-1.0058479532163742</v>
      </c>
      <c r="G24" s="40">
        <f t="shared" si="16"/>
        <v>-1</v>
      </c>
      <c r="H24" s="45">
        <v>4</v>
      </c>
      <c r="I24" s="45">
        <v>68</v>
      </c>
      <c r="J24" s="45">
        <v>5</v>
      </c>
      <c r="K24" s="46">
        <v>170</v>
      </c>
      <c r="L24" s="51">
        <f t="shared" si="17"/>
        <v>-1.1356918385761841</v>
      </c>
      <c r="M24" s="55">
        <v>4.5427673543047389</v>
      </c>
      <c r="N24" s="55">
        <v>5.6784591928809229</v>
      </c>
      <c r="O24" s="40">
        <f t="shared" si="18"/>
        <v>0</v>
      </c>
      <c r="P24" s="45">
        <f t="shared" si="19"/>
        <v>47</v>
      </c>
      <c r="Q24" s="45">
        <v>273</v>
      </c>
      <c r="R24" s="45">
        <v>15</v>
      </c>
      <c r="S24" s="45">
        <v>32</v>
      </c>
      <c r="T24" s="45">
        <f t="shared" si="20"/>
        <v>47</v>
      </c>
      <c r="U24" s="45">
        <v>343</v>
      </c>
      <c r="V24" s="45">
        <v>21</v>
      </c>
      <c r="W24" s="45">
        <v>26</v>
      </c>
      <c r="X24" s="51">
        <v>0</v>
      </c>
    </row>
    <row r="25" spans="1:24" ht="18.75" customHeight="1" x14ac:dyDescent="0.15">
      <c r="A25" s="5" t="s">
        <v>13</v>
      </c>
      <c r="B25" s="40">
        <f t="shared" si="14"/>
        <v>-8</v>
      </c>
      <c r="C25" s="40">
        <v>6</v>
      </c>
      <c r="D25" s="68">
        <f t="shared" si="2"/>
        <v>-0.4285714285714286</v>
      </c>
      <c r="E25" s="40">
        <f t="shared" si="15"/>
        <v>-75</v>
      </c>
      <c r="F25" s="68">
        <f t="shared" si="3"/>
        <v>-1.1194029850746268</v>
      </c>
      <c r="G25" s="40">
        <f t="shared" si="16"/>
        <v>-8</v>
      </c>
      <c r="H25" s="40">
        <v>0</v>
      </c>
      <c r="I25" s="40">
        <v>6</v>
      </c>
      <c r="J25" s="40">
        <v>8</v>
      </c>
      <c r="K25" s="40">
        <v>66</v>
      </c>
      <c r="L25" s="48">
        <f t="shared" si="17"/>
        <v>-34.625874540495673</v>
      </c>
      <c r="M25" s="56">
        <v>0</v>
      </c>
      <c r="N25" s="56">
        <v>34.625874540495673</v>
      </c>
      <c r="O25" s="40">
        <f t="shared" si="18"/>
        <v>0</v>
      </c>
      <c r="P25" s="40">
        <f t="shared" si="19"/>
        <v>8</v>
      </c>
      <c r="Q25" s="40">
        <v>70</v>
      </c>
      <c r="R25" s="40">
        <v>2</v>
      </c>
      <c r="S25" s="40">
        <v>6</v>
      </c>
      <c r="T25" s="40">
        <f t="shared" si="20"/>
        <v>8</v>
      </c>
      <c r="U25" s="40">
        <v>85</v>
      </c>
      <c r="V25" s="40">
        <v>4</v>
      </c>
      <c r="W25" s="40">
        <v>4</v>
      </c>
      <c r="X25" s="52">
        <v>0</v>
      </c>
    </row>
    <row r="26" spans="1:24" ht="18.75" customHeight="1" x14ac:dyDescent="0.15">
      <c r="A26" s="3" t="s">
        <v>12</v>
      </c>
      <c r="B26" s="42">
        <f t="shared" si="14"/>
        <v>5</v>
      </c>
      <c r="C26" s="42">
        <v>56</v>
      </c>
      <c r="D26" s="69">
        <f t="shared" si="2"/>
        <v>-1.0980392156862746</v>
      </c>
      <c r="E26" s="42">
        <f t="shared" si="15"/>
        <v>-192</v>
      </c>
      <c r="F26" s="69">
        <f t="shared" si="3"/>
        <v>-0.97461928934010156</v>
      </c>
      <c r="G26" s="42">
        <f t="shared" si="16"/>
        <v>-4</v>
      </c>
      <c r="H26" s="42">
        <v>7</v>
      </c>
      <c r="I26" s="42">
        <v>27</v>
      </c>
      <c r="J26" s="42">
        <v>11</v>
      </c>
      <c r="K26" s="42">
        <v>125</v>
      </c>
      <c r="L26" s="49">
        <f t="shared" si="17"/>
        <v>-7.6894717438247167</v>
      </c>
      <c r="M26" s="58">
        <v>13.456575551693264</v>
      </c>
      <c r="N26" s="58">
        <v>21.146047295517981</v>
      </c>
      <c r="O26" s="42">
        <f t="shared" si="18"/>
        <v>9</v>
      </c>
      <c r="P26" s="42">
        <f t="shared" si="19"/>
        <v>33</v>
      </c>
      <c r="Q26" s="42">
        <v>137</v>
      </c>
      <c r="R26" s="42">
        <v>17</v>
      </c>
      <c r="S26" s="42">
        <v>16</v>
      </c>
      <c r="T26" s="42">
        <f t="shared" si="20"/>
        <v>24</v>
      </c>
      <c r="U26" s="42">
        <v>231</v>
      </c>
      <c r="V26" s="42">
        <v>11</v>
      </c>
      <c r="W26" s="42">
        <v>13</v>
      </c>
      <c r="X26" s="49">
        <v>17.301311423605632</v>
      </c>
    </row>
    <row r="27" spans="1:24" ht="18.75" customHeight="1" x14ac:dyDescent="0.15">
      <c r="A27" s="1" t="s">
        <v>11</v>
      </c>
      <c r="B27" s="43">
        <f t="shared" si="14"/>
        <v>-52</v>
      </c>
      <c r="C27" s="43">
        <v>-21</v>
      </c>
      <c r="D27" s="70">
        <f t="shared" si="2"/>
        <v>0.67741935483870974</v>
      </c>
      <c r="E27" s="43">
        <f t="shared" si="15"/>
        <v>-197</v>
      </c>
      <c r="F27" s="70">
        <f t="shared" si="3"/>
        <v>-1.3586206896551725</v>
      </c>
      <c r="G27" s="43">
        <f t="shared" si="16"/>
        <v>-16</v>
      </c>
      <c r="H27" s="43">
        <v>7</v>
      </c>
      <c r="I27" s="43">
        <v>101</v>
      </c>
      <c r="J27" s="44">
        <v>23</v>
      </c>
      <c r="K27" s="44">
        <v>232</v>
      </c>
      <c r="L27" s="50">
        <f t="shared" si="17"/>
        <v>-12.354297560872418</v>
      </c>
      <c r="M27" s="57">
        <v>5.4050051828816832</v>
      </c>
      <c r="N27" s="57">
        <v>17.759302743754102</v>
      </c>
      <c r="O27" s="44">
        <f t="shared" si="18"/>
        <v>-36</v>
      </c>
      <c r="P27" s="44">
        <f t="shared" si="19"/>
        <v>37</v>
      </c>
      <c r="Q27" s="47">
        <v>347</v>
      </c>
      <c r="R27" s="47">
        <v>14</v>
      </c>
      <c r="S27" s="47">
        <v>23</v>
      </c>
      <c r="T27" s="47">
        <f t="shared" si="20"/>
        <v>73</v>
      </c>
      <c r="U27" s="47">
        <v>413</v>
      </c>
      <c r="V27" s="47">
        <v>36</v>
      </c>
      <c r="W27" s="47">
        <v>37</v>
      </c>
      <c r="X27" s="54">
        <v>-27.797169511962938</v>
      </c>
    </row>
    <row r="28" spans="1:24" ht="18.75" customHeight="1" x14ac:dyDescent="0.15">
      <c r="A28" s="5" t="s">
        <v>10</v>
      </c>
      <c r="B28" s="40">
        <f t="shared" si="14"/>
        <v>-12</v>
      </c>
      <c r="C28" s="40">
        <v>7</v>
      </c>
      <c r="D28" s="68">
        <f t="shared" si="2"/>
        <v>-0.36842105263157898</v>
      </c>
      <c r="E28" s="40">
        <f t="shared" si="15"/>
        <v>-135</v>
      </c>
      <c r="F28" s="68">
        <f t="shared" si="3"/>
        <v>-1.0975609756097562</v>
      </c>
      <c r="G28" s="40">
        <f>H28-J28</f>
        <v>-8</v>
      </c>
      <c r="H28" s="40">
        <v>2</v>
      </c>
      <c r="I28" s="40">
        <v>18</v>
      </c>
      <c r="J28" s="40">
        <v>10</v>
      </c>
      <c r="K28" s="40">
        <v>105</v>
      </c>
      <c r="L28" s="48">
        <f t="shared" si="17"/>
        <v>-16.284646701243652</v>
      </c>
      <c r="M28" s="56">
        <v>4.0711616753109139</v>
      </c>
      <c r="N28" s="56">
        <v>20.355808376554567</v>
      </c>
      <c r="O28" s="40">
        <f t="shared" si="18"/>
        <v>-4</v>
      </c>
      <c r="P28" s="40">
        <f t="shared" si="19"/>
        <v>14</v>
      </c>
      <c r="Q28" s="40">
        <v>107</v>
      </c>
      <c r="R28" s="40">
        <v>13</v>
      </c>
      <c r="S28" s="40">
        <v>1</v>
      </c>
      <c r="T28" s="40">
        <f t="shared" si="20"/>
        <v>18</v>
      </c>
      <c r="U28" s="40">
        <v>155</v>
      </c>
      <c r="V28" s="40">
        <v>8</v>
      </c>
      <c r="W28" s="40">
        <v>10</v>
      </c>
      <c r="X28" s="48">
        <v>-8.1423233506218295</v>
      </c>
    </row>
    <row r="29" spans="1:24" ht="18.75" customHeight="1" x14ac:dyDescent="0.15">
      <c r="A29" s="3" t="s">
        <v>9</v>
      </c>
      <c r="B29" s="42">
        <f t="shared" si="14"/>
        <v>-9</v>
      </c>
      <c r="C29" s="42">
        <v>17</v>
      </c>
      <c r="D29" s="69">
        <f t="shared" si="2"/>
        <v>-0.65384615384615385</v>
      </c>
      <c r="E29" s="42">
        <f t="shared" si="15"/>
        <v>-62</v>
      </c>
      <c r="F29" s="69">
        <f t="shared" si="3"/>
        <v>-1.1698113207547169</v>
      </c>
      <c r="G29" s="42">
        <f t="shared" si="16"/>
        <v>-4</v>
      </c>
      <c r="H29" s="42">
        <v>14</v>
      </c>
      <c r="I29" s="42">
        <v>124</v>
      </c>
      <c r="J29" s="42">
        <v>18</v>
      </c>
      <c r="K29" s="42">
        <v>210</v>
      </c>
      <c r="L29" s="49">
        <f t="shared" si="17"/>
        <v>-3.0393871263219268</v>
      </c>
      <c r="M29" s="58">
        <v>10.637854942126738</v>
      </c>
      <c r="N29" s="58">
        <v>13.677242068448665</v>
      </c>
      <c r="O29" s="41">
        <f t="shared" si="18"/>
        <v>-5</v>
      </c>
      <c r="P29" s="41">
        <f t="shared" si="19"/>
        <v>49</v>
      </c>
      <c r="Q29" s="42">
        <v>476</v>
      </c>
      <c r="R29" s="42">
        <v>18</v>
      </c>
      <c r="S29" s="42">
        <v>31</v>
      </c>
      <c r="T29" s="42">
        <f t="shared" si="20"/>
        <v>54</v>
      </c>
      <c r="U29" s="42">
        <v>452</v>
      </c>
      <c r="V29" s="42">
        <v>17</v>
      </c>
      <c r="W29" s="42">
        <v>37</v>
      </c>
      <c r="X29" s="49">
        <v>-3.7992339079024049</v>
      </c>
    </row>
    <row r="30" spans="1:24" ht="18.75" customHeight="1" x14ac:dyDescent="0.15">
      <c r="A30" s="3" t="s">
        <v>8</v>
      </c>
      <c r="B30" s="42">
        <f t="shared" si="14"/>
        <v>-53</v>
      </c>
      <c r="C30" s="42">
        <v>15</v>
      </c>
      <c r="D30" s="69">
        <f t="shared" si="2"/>
        <v>-0.22058823529411764</v>
      </c>
      <c r="E30" s="42">
        <f t="shared" si="15"/>
        <v>-328</v>
      </c>
      <c r="F30" s="69">
        <f t="shared" si="3"/>
        <v>-1.1927272727272726</v>
      </c>
      <c r="G30" s="42">
        <f t="shared" si="16"/>
        <v>-13</v>
      </c>
      <c r="H30" s="42">
        <v>10</v>
      </c>
      <c r="I30" s="42">
        <v>97</v>
      </c>
      <c r="J30" s="42">
        <v>23</v>
      </c>
      <c r="K30" s="42">
        <v>259</v>
      </c>
      <c r="L30" s="52">
        <f t="shared" si="17"/>
        <v>-9.7990624290110109</v>
      </c>
      <c r="M30" s="59">
        <v>7.5377403300084662</v>
      </c>
      <c r="N30" s="59">
        <v>17.336802759019477</v>
      </c>
      <c r="O30" s="42">
        <f t="shared" si="18"/>
        <v>-40</v>
      </c>
      <c r="P30" s="42">
        <f t="shared" si="19"/>
        <v>42</v>
      </c>
      <c r="Q30" s="42">
        <v>318</v>
      </c>
      <c r="R30" s="42">
        <v>16</v>
      </c>
      <c r="S30" s="42">
        <v>26</v>
      </c>
      <c r="T30" s="42">
        <f t="shared" si="20"/>
        <v>82</v>
      </c>
      <c r="U30" s="42">
        <v>484</v>
      </c>
      <c r="V30" s="42">
        <v>25</v>
      </c>
      <c r="W30" s="42">
        <v>57</v>
      </c>
      <c r="X30" s="49">
        <v>-30.150961320033883</v>
      </c>
    </row>
    <row r="31" spans="1:24" ht="18.75" customHeight="1" x14ac:dyDescent="0.15">
      <c r="A31" s="1" t="s">
        <v>7</v>
      </c>
      <c r="B31" s="43">
        <f t="shared" si="14"/>
        <v>16</v>
      </c>
      <c r="C31" s="43">
        <v>44</v>
      </c>
      <c r="D31" s="70">
        <f t="shared" si="2"/>
        <v>-1.5714285714285714</v>
      </c>
      <c r="E31" s="43">
        <f t="shared" si="15"/>
        <v>-123</v>
      </c>
      <c r="F31" s="70">
        <f t="shared" si="3"/>
        <v>-0.8848920863309353</v>
      </c>
      <c r="G31" s="43">
        <f t="shared" si="16"/>
        <v>-8</v>
      </c>
      <c r="H31" s="43">
        <v>9</v>
      </c>
      <c r="I31" s="43">
        <v>82</v>
      </c>
      <c r="J31" s="43">
        <v>17</v>
      </c>
      <c r="K31" s="44">
        <v>195</v>
      </c>
      <c r="L31" s="50">
        <f t="shared" si="17"/>
        <v>-6.8588072252366512</v>
      </c>
      <c r="M31" s="57">
        <v>7.7161581283912337</v>
      </c>
      <c r="N31" s="57">
        <v>14.574965353627885</v>
      </c>
      <c r="O31" s="43">
        <f t="shared" si="18"/>
        <v>24</v>
      </c>
      <c r="P31" s="43">
        <f t="shared" si="19"/>
        <v>64</v>
      </c>
      <c r="Q31" s="43">
        <v>378</v>
      </c>
      <c r="R31" s="43">
        <v>21</v>
      </c>
      <c r="S31" s="43">
        <v>43</v>
      </c>
      <c r="T31" s="43">
        <f t="shared" si="20"/>
        <v>40</v>
      </c>
      <c r="U31" s="43">
        <v>388</v>
      </c>
      <c r="V31" s="43">
        <v>9</v>
      </c>
      <c r="W31" s="43">
        <v>31</v>
      </c>
      <c r="X31" s="53">
        <v>20.576421675709959</v>
      </c>
    </row>
    <row r="32" spans="1:24" ht="18.75" customHeight="1" x14ac:dyDescent="0.15">
      <c r="A32" s="5" t="s">
        <v>6</v>
      </c>
      <c r="B32" s="40">
        <f t="shared" si="14"/>
        <v>-3</v>
      </c>
      <c r="C32" s="40">
        <v>2</v>
      </c>
      <c r="D32" s="68">
        <f t="shared" si="2"/>
        <v>-0.4</v>
      </c>
      <c r="E32" s="40">
        <f t="shared" si="15"/>
        <v>26</v>
      </c>
      <c r="F32" s="68">
        <f t="shared" si="3"/>
        <v>-0.89655172413793105</v>
      </c>
      <c r="G32" s="40">
        <f t="shared" si="16"/>
        <v>3</v>
      </c>
      <c r="H32" s="40">
        <v>6</v>
      </c>
      <c r="I32" s="40">
        <v>39</v>
      </c>
      <c r="J32" s="40">
        <v>3</v>
      </c>
      <c r="K32" s="40">
        <v>35</v>
      </c>
      <c r="L32" s="48">
        <f t="shared" si="17"/>
        <v>10.389980074010817</v>
      </c>
      <c r="M32" s="56">
        <v>20.779960148021633</v>
      </c>
      <c r="N32" s="56">
        <v>10.389980074010817</v>
      </c>
      <c r="O32" s="40">
        <f t="shared" si="18"/>
        <v>-6</v>
      </c>
      <c r="P32" s="40">
        <f t="shared" si="19"/>
        <v>20</v>
      </c>
      <c r="Q32" s="41">
        <v>171</v>
      </c>
      <c r="R32" s="41">
        <v>6</v>
      </c>
      <c r="S32" s="41">
        <v>14</v>
      </c>
      <c r="T32" s="41">
        <f t="shared" si="20"/>
        <v>26</v>
      </c>
      <c r="U32" s="41">
        <v>149</v>
      </c>
      <c r="V32" s="41">
        <v>1</v>
      </c>
      <c r="W32" s="41">
        <v>25</v>
      </c>
      <c r="X32" s="52">
        <v>-20.779960148021644</v>
      </c>
    </row>
    <row r="33" spans="1:24" ht="18.75" customHeight="1" x14ac:dyDescent="0.15">
      <c r="A33" s="3" t="s">
        <v>5</v>
      </c>
      <c r="B33" s="42">
        <f t="shared" si="14"/>
        <v>-18</v>
      </c>
      <c r="C33" s="42">
        <v>50</v>
      </c>
      <c r="D33" s="69">
        <f t="shared" si="2"/>
        <v>-0.73529411764705888</v>
      </c>
      <c r="E33" s="42">
        <f t="shared" si="15"/>
        <v>-281</v>
      </c>
      <c r="F33" s="69">
        <f t="shared" si="3"/>
        <v>-1.0684410646387832</v>
      </c>
      <c r="G33" s="42">
        <f t="shared" si="16"/>
        <v>-16</v>
      </c>
      <c r="H33" s="42">
        <v>5</v>
      </c>
      <c r="I33" s="42">
        <v>66</v>
      </c>
      <c r="J33" s="42">
        <v>21</v>
      </c>
      <c r="K33" s="42">
        <v>284</v>
      </c>
      <c r="L33" s="49">
        <f t="shared" si="17"/>
        <v>-12.764190326317401</v>
      </c>
      <c r="M33" s="58">
        <v>3.9888094769741871</v>
      </c>
      <c r="N33" s="58">
        <v>16.752999803291587</v>
      </c>
      <c r="O33" s="42">
        <f t="shared" si="18"/>
        <v>-2</v>
      </c>
      <c r="P33" s="42">
        <f t="shared" si="19"/>
        <v>50</v>
      </c>
      <c r="Q33" s="42">
        <v>368</v>
      </c>
      <c r="R33" s="42">
        <v>10</v>
      </c>
      <c r="S33" s="42">
        <v>40</v>
      </c>
      <c r="T33" s="42">
        <f t="shared" si="20"/>
        <v>52</v>
      </c>
      <c r="U33" s="42">
        <v>431</v>
      </c>
      <c r="V33" s="42">
        <v>21</v>
      </c>
      <c r="W33" s="42">
        <v>31</v>
      </c>
      <c r="X33" s="49">
        <v>-1.5955237907896702</v>
      </c>
    </row>
    <row r="34" spans="1:24" ht="18.75" customHeight="1" x14ac:dyDescent="0.15">
      <c r="A34" s="3" t="s">
        <v>4</v>
      </c>
      <c r="B34" s="42">
        <f t="shared" si="14"/>
        <v>-16</v>
      </c>
      <c r="C34" s="42">
        <v>4</v>
      </c>
      <c r="D34" s="69">
        <f t="shared" si="2"/>
        <v>-0.19999999999999996</v>
      </c>
      <c r="E34" s="42">
        <f t="shared" si="15"/>
        <v>-117</v>
      </c>
      <c r="F34" s="69">
        <f t="shared" si="3"/>
        <v>-1.1584158415841583</v>
      </c>
      <c r="G34" s="42">
        <f t="shared" si="16"/>
        <v>-7</v>
      </c>
      <c r="H34" s="42">
        <v>5</v>
      </c>
      <c r="I34" s="42">
        <v>45</v>
      </c>
      <c r="J34" s="42">
        <v>12</v>
      </c>
      <c r="K34" s="42">
        <v>128</v>
      </c>
      <c r="L34" s="49">
        <f t="shared" si="17"/>
        <v>-8.3113756871929994</v>
      </c>
      <c r="M34" s="58">
        <v>5.9366969194235706</v>
      </c>
      <c r="N34" s="58">
        <v>14.248072606616571</v>
      </c>
      <c r="O34" s="42">
        <f>P34-T34</f>
        <v>-9</v>
      </c>
      <c r="P34" s="42">
        <f t="shared" si="19"/>
        <v>23</v>
      </c>
      <c r="Q34" s="42">
        <v>238</v>
      </c>
      <c r="R34" s="42">
        <v>14</v>
      </c>
      <c r="S34" s="42">
        <v>9</v>
      </c>
      <c r="T34" s="42">
        <f t="shared" si="20"/>
        <v>32</v>
      </c>
      <c r="U34" s="42">
        <v>272</v>
      </c>
      <c r="V34" s="42">
        <v>16</v>
      </c>
      <c r="W34" s="42">
        <v>16</v>
      </c>
      <c r="X34" s="49">
        <v>-10.68605445496242</v>
      </c>
    </row>
    <row r="35" spans="1:24" ht="18.75" customHeight="1" x14ac:dyDescent="0.15">
      <c r="A35" s="1" t="s">
        <v>3</v>
      </c>
      <c r="B35" s="43">
        <f t="shared" si="14"/>
        <v>-9</v>
      </c>
      <c r="C35" s="43">
        <v>-9</v>
      </c>
      <c r="D35" s="70" t="str">
        <f t="shared" si="2"/>
        <v>-</v>
      </c>
      <c r="E35" s="43">
        <f t="shared" si="15"/>
        <v>-109</v>
      </c>
      <c r="F35" s="70">
        <f t="shared" si="3"/>
        <v>-1.0900000000000001</v>
      </c>
      <c r="G35" s="43">
        <f t="shared" si="16"/>
        <v>-4</v>
      </c>
      <c r="H35" s="43">
        <v>9</v>
      </c>
      <c r="I35" s="43">
        <v>62</v>
      </c>
      <c r="J35" s="43">
        <v>13</v>
      </c>
      <c r="K35" s="44">
        <v>149</v>
      </c>
      <c r="L35" s="50">
        <f t="shared" si="17"/>
        <v>-4.5683532025407576</v>
      </c>
      <c r="M35" s="57">
        <v>10.278794705716699</v>
      </c>
      <c r="N35" s="57">
        <v>14.847147908257456</v>
      </c>
      <c r="O35" s="44">
        <f t="shared" si="18"/>
        <v>-5</v>
      </c>
      <c r="P35" s="44">
        <f t="shared" si="19"/>
        <v>27</v>
      </c>
      <c r="Q35" s="47">
        <v>260</v>
      </c>
      <c r="R35" s="47">
        <v>10</v>
      </c>
      <c r="S35" s="47">
        <v>17</v>
      </c>
      <c r="T35" s="47">
        <f t="shared" si="20"/>
        <v>32</v>
      </c>
      <c r="U35" s="47">
        <v>282</v>
      </c>
      <c r="V35" s="47">
        <v>15</v>
      </c>
      <c r="W35" s="47">
        <v>17</v>
      </c>
      <c r="X35" s="54">
        <v>-5.7104415031759395</v>
      </c>
    </row>
    <row r="36" spans="1:24" ht="18.75" customHeight="1" x14ac:dyDescent="0.15">
      <c r="A36" s="5" t="s">
        <v>2</v>
      </c>
      <c r="B36" s="40">
        <f t="shared" si="14"/>
        <v>5</v>
      </c>
      <c r="C36" s="40">
        <v>15</v>
      </c>
      <c r="D36" s="68">
        <f t="shared" si="2"/>
        <v>-1.5</v>
      </c>
      <c r="E36" s="40">
        <f t="shared" si="15"/>
        <v>-92</v>
      </c>
      <c r="F36" s="68">
        <f t="shared" si="3"/>
        <v>-0.94845360824742264</v>
      </c>
      <c r="G36" s="40">
        <f t="shared" si="16"/>
        <v>-10</v>
      </c>
      <c r="H36" s="40">
        <v>0</v>
      </c>
      <c r="I36" s="40">
        <v>14</v>
      </c>
      <c r="J36" s="40">
        <v>10</v>
      </c>
      <c r="K36" s="40">
        <v>109</v>
      </c>
      <c r="L36" s="48">
        <f t="shared" si="17"/>
        <v>-29.352633695215118</v>
      </c>
      <c r="M36" s="56">
        <v>0</v>
      </c>
      <c r="N36" s="56">
        <v>29.352633695215118</v>
      </c>
      <c r="O36" s="40">
        <f t="shared" si="18"/>
        <v>15</v>
      </c>
      <c r="P36" s="40">
        <f t="shared" si="19"/>
        <v>26</v>
      </c>
      <c r="Q36" s="40">
        <v>102</v>
      </c>
      <c r="R36" s="40">
        <v>10</v>
      </c>
      <c r="S36" s="40">
        <v>16</v>
      </c>
      <c r="T36" s="40">
        <f t="shared" si="20"/>
        <v>11</v>
      </c>
      <c r="U36" s="40">
        <v>99</v>
      </c>
      <c r="V36" s="40">
        <v>5</v>
      </c>
      <c r="W36" s="40">
        <v>6</v>
      </c>
      <c r="X36" s="48">
        <v>44.028950542822685</v>
      </c>
    </row>
    <row r="37" spans="1:24" ht="18.75" customHeight="1" x14ac:dyDescent="0.15">
      <c r="A37" s="3" t="s">
        <v>1</v>
      </c>
      <c r="B37" s="42">
        <f t="shared" si="14"/>
        <v>3</v>
      </c>
      <c r="C37" s="42">
        <v>16</v>
      </c>
      <c r="D37" s="69">
        <f t="shared" si="2"/>
        <v>-1.2307692307692308</v>
      </c>
      <c r="E37" s="42">
        <f t="shared" si="15"/>
        <v>-72</v>
      </c>
      <c r="F37" s="69">
        <f t="shared" si="3"/>
        <v>-0.96</v>
      </c>
      <c r="G37" s="42">
        <f t="shared" si="16"/>
        <v>-4</v>
      </c>
      <c r="H37" s="42">
        <v>0</v>
      </c>
      <c r="I37" s="42">
        <v>11</v>
      </c>
      <c r="J37" s="42">
        <v>4</v>
      </c>
      <c r="K37" s="42">
        <v>59</v>
      </c>
      <c r="L37" s="49">
        <f t="shared" si="17"/>
        <v>-17.004425809457256</v>
      </c>
      <c r="M37" s="58">
        <v>0</v>
      </c>
      <c r="N37" s="58">
        <v>17.004425809457256</v>
      </c>
      <c r="O37" s="42">
        <f>P37-T37</f>
        <v>7</v>
      </c>
      <c r="P37" s="41">
        <f t="shared" si="19"/>
        <v>30</v>
      </c>
      <c r="Q37" s="42">
        <v>86</v>
      </c>
      <c r="R37" s="42">
        <v>14</v>
      </c>
      <c r="S37" s="42">
        <v>16</v>
      </c>
      <c r="T37" s="42">
        <f t="shared" si="20"/>
        <v>23</v>
      </c>
      <c r="U37" s="42">
        <v>110</v>
      </c>
      <c r="V37" s="42">
        <v>5</v>
      </c>
      <c r="W37" s="42">
        <v>18</v>
      </c>
      <c r="X37" s="49">
        <v>29.757745166550194</v>
      </c>
    </row>
    <row r="38" spans="1:24" ht="18.75" customHeight="1" x14ac:dyDescent="0.15">
      <c r="A38" s="1" t="s">
        <v>0</v>
      </c>
      <c r="B38" s="43">
        <f t="shared" si="14"/>
        <v>-4</v>
      </c>
      <c r="C38" s="43">
        <v>6</v>
      </c>
      <c r="D38" s="70">
        <f t="shared" si="2"/>
        <v>-0.6</v>
      </c>
      <c r="E38" s="43">
        <f t="shared" si="15"/>
        <v>-78</v>
      </c>
      <c r="F38" s="70">
        <f t="shared" si="3"/>
        <v>-1.0540540540540539</v>
      </c>
      <c r="G38" s="43">
        <f t="shared" si="16"/>
        <v>-3</v>
      </c>
      <c r="H38" s="43">
        <v>0</v>
      </c>
      <c r="I38" s="43">
        <v>12</v>
      </c>
      <c r="J38" s="43">
        <v>3</v>
      </c>
      <c r="K38" s="44">
        <v>72</v>
      </c>
      <c r="L38" s="50">
        <f t="shared" si="17"/>
        <v>-13.904761904761903</v>
      </c>
      <c r="M38" s="57">
        <v>0</v>
      </c>
      <c r="N38" s="57">
        <v>13.904761904761903</v>
      </c>
      <c r="O38" s="44">
        <f t="shared" si="18"/>
        <v>-1</v>
      </c>
      <c r="P38" s="43">
        <f t="shared" si="19"/>
        <v>5</v>
      </c>
      <c r="Q38" s="43">
        <v>57</v>
      </c>
      <c r="R38" s="43">
        <v>0</v>
      </c>
      <c r="S38" s="43">
        <v>5</v>
      </c>
      <c r="T38" s="43">
        <f t="shared" si="20"/>
        <v>6</v>
      </c>
      <c r="U38" s="43">
        <v>75</v>
      </c>
      <c r="V38" s="43">
        <v>2</v>
      </c>
      <c r="W38" s="43">
        <v>4</v>
      </c>
      <c r="X38" s="53">
        <v>-4.6349206349206327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72</v>
      </c>
      <c r="C9" s="34">
        <f t="shared" si="0"/>
        <v>1068</v>
      </c>
      <c r="D9" s="34">
        <f t="shared" si="0"/>
        <v>-2057</v>
      </c>
      <c r="E9" s="34">
        <f t="shared" si="0"/>
        <v>-116</v>
      </c>
      <c r="F9" s="34">
        <f t="shared" si="0"/>
        <v>168</v>
      </c>
      <c r="G9" s="34">
        <f t="shared" si="0"/>
        <v>1888</v>
      </c>
      <c r="H9" s="34">
        <f t="shared" si="0"/>
        <v>284</v>
      </c>
      <c r="I9" s="34">
        <f>I10+I11</f>
        <v>3479</v>
      </c>
      <c r="J9" s="51">
        <f>K9-L9</f>
        <v>-5.3674293132124467</v>
      </c>
      <c r="K9" s="51">
        <v>7.7735183156869896</v>
      </c>
      <c r="L9" s="51">
        <v>13.140947628899436</v>
      </c>
      <c r="M9" s="34">
        <f t="shared" ref="M9:U9" si="1">M10+M11</f>
        <v>188</v>
      </c>
      <c r="N9" s="34">
        <f t="shared" si="1"/>
        <v>1498</v>
      </c>
      <c r="O9" s="34">
        <f t="shared" si="1"/>
        <v>8048</v>
      </c>
      <c r="P9" s="34">
        <f t="shared" si="1"/>
        <v>960</v>
      </c>
      <c r="Q9" s="34">
        <f t="shared" si="1"/>
        <v>538</v>
      </c>
      <c r="R9" s="34">
        <f>R10+R11</f>
        <v>1310</v>
      </c>
      <c r="S9" s="34">
        <f t="shared" si="1"/>
        <v>8514</v>
      </c>
      <c r="T9" s="34">
        <f t="shared" si="1"/>
        <v>772</v>
      </c>
      <c r="U9" s="34">
        <f t="shared" si="1"/>
        <v>538</v>
      </c>
      <c r="V9" s="51">
        <v>8.6989371627925749</v>
      </c>
    </row>
    <row r="10" spans="1:22" ht="15" customHeight="1" x14ac:dyDescent="0.15">
      <c r="A10" s="6" t="s">
        <v>28</v>
      </c>
      <c r="B10" s="35">
        <f t="shared" ref="B10:I10" si="2">B20+B21+B22+B23</f>
        <v>136</v>
      </c>
      <c r="C10" s="35">
        <f t="shared" si="2"/>
        <v>893</v>
      </c>
      <c r="D10" s="35">
        <f t="shared" si="2"/>
        <v>-1114</v>
      </c>
      <c r="E10" s="35">
        <f t="shared" si="2"/>
        <v>-74</v>
      </c>
      <c r="F10" s="35">
        <f t="shared" si="2"/>
        <v>134</v>
      </c>
      <c r="G10" s="35">
        <f t="shared" si="2"/>
        <v>1475</v>
      </c>
      <c r="H10" s="35">
        <f t="shared" si="2"/>
        <v>208</v>
      </c>
      <c r="I10" s="35">
        <f t="shared" si="2"/>
        <v>2431</v>
      </c>
      <c r="J10" s="48">
        <f t="shared" ref="J10:J38" si="3">K10-L10</f>
        <v>-4.5515746830664909</v>
      </c>
      <c r="K10" s="48">
        <v>8.2420406423095915</v>
      </c>
      <c r="L10" s="48">
        <v>12.793615325376082</v>
      </c>
      <c r="M10" s="35">
        <f t="shared" ref="M10:U10" si="4">M20+M21+M22+M23</f>
        <v>210</v>
      </c>
      <c r="N10" s="35">
        <f t="shared" si="4"/>
        <v>1240</v>
      </c>
      <c r="O10" s="35">
        <f t="shared" si="4"/>
        <v>6368</v>
      </c>
      <c r="P10" s="35">
        <f t="shared" si="4"/>
        <v>858</v>
      </c>
      <c r="Q10" s="35">
        <f t="shared" si="4"/>
        <v>382</v>
      </c>
      <c r="R10" s="35">
        <f t="shared" si="4"/>
        <v>1030</v>
      </c>
      <c r="S10" s="35">
        <f t="shared" si="4"/>
        <v>6526</v>
      </c>
      <c r="T10" s="35">
        <f t="shared" si="4"/>
        <v>664</v>
      </c>
      <c r="U10" s="35">
        <f t="shared" si="4"/>
        <v>366</v>
      </c>
      <c r="V10" s="48">
        <v>12.91663085735086</v>
      </c>
    </row>
    <row r="11" spans="1:22" ht="15" customHeight="1" x14ac:dyDescent="0.15">
      <c r="A11" s="2" t="s">
        <v>27</v>
      </c>
      <c r="B11" s="36">
        <f t="shared" ref="B11:I11" si="5">B12+B13+B14+B15+B16</f>
        <v>-64</v>
      </c>
      <c r="C11" s="36">
        <f t="shared" si="5"/>
        <v>175</v>
      </c>
      <c r="D11" s="36">
        <f t="shared" si="5"/>
        <v>-943</v>
      </c>
      <c r="E11" s="36">
        <f t="shared" si="5"/>
        <v>-42</v>
      </c>
      <c r="F11" s="36">
        <f t="shared" si="5"/>
        <v>34</v>
      </c>
      <c r="G11" s="36">
        <f t="shared" si="5"/>
        <v>413</v>
      </c>
      <c r="H11" s="36">
        <f t="shared" si="5"/>
        <v>76</v>
      </c>
      <c r="I11" s="36">
        <f t="shared" si="5"/>
        <v>1048</v>
      </c>
      <c r="J11" s="53">
        <f t="shared" si="3"/>
        <v>-7.845003607780523</v>
      </c>
      <c r="K11" s="53">
        <v>6.3507172062985191</v>
      </c>
      <c r="L11" s="53">
        <v>14.195720814079042</v>
      </c>
      <c r="M11" s="36">
        <f t="shared" ref="M11:U11" si="6">M12+M13+M14+M15+M16</f>
        <v>-22</v>
      </c>
      <c r="N11" s="36">
        <f t="shared" si="6"/>
        <v>258</v>
      </c>
      <c r="O11" s="36">
        <f t="shared" si="6"/>
        <v>1680</v>
      </c>
      <c r="P11" s="36">
        <f t="shared" si="6"/>
        <v>102</v>
      </c>
      <c r="Q11" s="36">
        <f t="shared" si="6"/>
        <v>156</v>
      </c>
      <c r="R11" s="36">
        <f t="shared" si="6"/>
        <v>280</v>
      </c>
      <c r="S11" s="36">
        <f t="shared" si="6"/>
        <v>1988</v>
      </c>
      <c r="T11" s="36">
        <f t="shared" si="6"/>
        <v>108</v>
      </c>
      <c r="U11" s="36">
        <f t="shared" si="6"/>
        <v>172</v>
      </c>
      <c r="V11" s="53">
        <v>-4.1092876040755186</v>
      </c>
    </row>
    <row r="12" spans="1:22" ht="15" customHeight="1" x14ac:dyDescent="0.15">
      <c r="A12" s="6" t="s">
        <v>26</v>
      </c>
      <c r="B12" s="35">
        <f t="shared" ref="B12:I12" si="7">B24</f>
        <v>-4</v>
      </c>
      <c r="C12" s="35">
        <f t="shared" si="7"/>
        <v>17</v>
      </c>
      <c r="D12" s="35">
        <f t="shared" si="7"/>
        <v>-75</v>
      </c>
      <c r="E12" s="35">
        <f t="shared" si="7"/>
        <v>1</v>
      </c>
      <c r="F12" s="35">
        <f t="shared" si="7"/>
        <v>2</v>
      </c>
      <c r="G12" s="35">
        <f t="shared" si="7"/>
        <v>39</v>
      </c>
      <c r="H12" s="35">
        <f t="shared" si="7"/>
        <v>1</v>
      </c>
      <c r="I12" s="35">
        <f t="shared" si="7"/>
        <v>72</v>
      </c>
      <c r="J12" s="48">
        <f t="shared" si="3"/>
        <v>2.3679771636174904</v>
      </c>
      <c r="K12" s="48">
        <v>4.7359543272349809</v>
      </c>
      <c r="L12" s="48">
        <v>2.3679771636174904</v>
      </c>
      <c r="M12" s="35">
        <f t="shared" ref="M12:U12" si="8">M24</f>
        <v>-5</v>
      </c>
      <c r="N12" s="35">
        <f t="shared" si="8"/>
        <v>19</v>
      </c>
      <c r="O12" s="35">
        <f t="shared" si="8"/>
        <v>129</v>
      </c>
      <c r="P12" s="35">
        <f t="shared" si="8"/>
        <v>6</v>
      </c>
      <c r="Q12" s="35">
        <f t="shared" si="8"/>
        <v>13</v>
      </c>
      <c r="R12" s="35">
        <f t="shared" si="8"/>
        <v>24</v>
      </c>
      <c r="S12" s="35">
        <f t="shared" si="8"/>
        <v>171</v>
      </c>
      <c r="T12" s="35">
        <f t="shared" si="8"/>
        <v>10</v>
      </c>
      <c r="U12" s="35">
        <f t="shared" si="8"/>
        <v>14</v>
      </c>
      <c r="V12" s="48">
        <v>-11.839885818087453</v>
      </c>
    </row>
    <row r="13" spans="1:22" ht="15" customHeight="1" x14ac:dyDescent="0.15">
      <c r="A13" s="4" t="s">
        <v>25</v>
      </c>
      <c r="B13" s="37">
        <f t="shared" ref="B13:I13" si="9">B25+B26+B27</f>
        <v>-43</v>
      </c>
      <c r="C13" s="37">
        <f t="shared" si="9"/>
        <v>10</v>
      </c>
      <c r="D13" s="37">
        <f t="shared" si="9"/>
        <v>-260</v>
      </c>
      <c r="E13" s="37">
        <f t="shared" si="9"/>
        <v>-17</v>
      </c>
      <c r="F13" s="37">
        <f t="shared" si="9"/>
        <v>4</v>
      </c>
      <c r="G13" s="37">
        <f t="shared" si="9"/>
        <v>70</v>
      </c>
      <c r="H13" s="37">
        <f t="shared" si="9"/>
        <v>21</v>
      </c>
      <c r="I13" s="37">
        <f t="shared" si="9"/>
        <v>214</v>
      </c>
      <c r="J13" s="49">
        <f t="shared" si="3"/>
        <v>-17.559498542604064</v>
      </c>
      <c r="K13" s="49">
        <v>4.1316467159068404</v>
      </c>
      <c r="L13" s="49">
        <v>21.691145258510904</v>
      </c>
      <c r="M13" s="37">
        <f t="shared" ref="M13:U13" si="10">M25+M26+M27</f>
        <v>-26</v>
      </c>
      <c r="N13" s="37">
        <f t="shared" si="10"/>
        <v>38</v>
      </c>
      <c r="O13" s="37">
        <f t="shared" si="10"/>
        <v>272</v>
      </c>
      <c r="P13" s="37">
        <f t="shared" si="10"/>
        <v>20</v>
      </c>
      <c r="Q13" s="37">
        <f t="shared" si="10"/>
        <v>18</v>
      </c>
      <c r="R13" s="37">
        <f t="shared" si="10"/>
        <v>64</v>
      </c>
      <c r="S13" s="37">
        <f t="shared" si="10"/>
        <v>388</v>
      </c>
      <c r="T13" s="37">
        <f t="shared" si="10"/>
        <v>32</v>
      </c>
      <c r="U13" s="37">
        <f t="shared" si="10"/>
        <v>32</v>
      </c>
      <c r="V13" s="49">
        <v>-26.855703653394471</v>
      </c>
    </row>
    <row r="14" spans="1:22" ht="15" customHeight="1" x14ac:dyDescent="0.15">
      <c r="A14" s="4" t="s">
        <v>24</v>
      </c>
      <c r="B14" s="37">
        <f t="shared" ref="B14:I14" si="11">B28+B29+B30+B31</f>
        <v>-15</v>
      </c>
      <c r="C14" s="37">
        <f t="shared" si="11"/>
        <v>64</v>
      </c>
      <c r="D14" s="37">
        <f t="shared" si="11"/>
        <v>-296</v>
      </c>
      <c r="E14" s="37">
        <f t="shared" si="11"/>
        <v>-15</v>
      </c>
      <c r="F14" s="37">
        <f t="shared" si="11"/>
        <v>14</v>
      </c>
      <c r="G14" s="37">
        <f t="shared" si="11"/>
        <v>167</v>
      </c>
      <c r="H14" s="37">
        <f t="shared" si="11"/>
        <v>29</v>
      </c>
      <c r="I14" s="37">
        <f t="shared" si="11"/>
        <v>368</v>
      </c>
      <c r="J14" s="49">
        <f t="shared" si="3"/>
        <v>-7.3461337197600924</v>
      </c>
      <c r="K14" s="49">
        <v>6.8563914717760879</v>
      </c>
      <c r="L14" s="49">
        <v>14.20252519153618</v>
      </c>
      <c r="M14" s="37">
        <f t="shared" ref="M14:U14" si="12">M28+M29+M30+M31</f>
        <v>0</v>
      </c>
      <c r="N14" s="37">
        <f t="shared" si="12"/>
        <v>92</v>
      </c>
      <c r="O14" s="37">
        <f t="shared" si="12"/>
        <v>637</v>
      </c>
      <c r="P14" s="37">
        <f t="shared" si="12"/>
        <v>39</v>
      </c>
      <c r="Q14" s="37">
        <f t="shared" si="12"/>
        <v>53</v>
      </c>
      <c r="R14" s="37">
        <f t="shared" si="12"/>
        <v>92</v>
      </c>
      <c r="S14" s="37">
        <f t="shared" si="12"/>
        <v>732</v>
      </c>
      <c r="T14" s="37">
        <f t="shared" si="12"/>
        <v>27</v>
      </c>
      <c r="U14" s="37">
        <f t="shared" si="12"/>
        <v>65</v>
      </c>
      <c r="V14" s="49">
        <v>0</v>
      </c>
    </row>
    <row r="15" spans="1:22" ht="15" customHeight="1" x14ac:dyDescent="0.15">
      <c r="A15" s="4" t="s">
        <v>23</v>
      </c>
      <c r="B15" s="37">
        <f t="shared" ref="B15:I15" si="13">B32+B33+B34+B35</f>
        <v>-15</v>
      </c>
      <c r="C15" s="37">
        <f t="shared" si="13"/>
        <v>50</v>
      </c>
      <c r="D15" s="37">
        <f t="shared" si="13"/>
        <v>-222</v>
      </c>
      <c r="E15" s="37">
        <f t="shared" si="13"/>
        <v>-7</v>
      </c>
      <c r="F15" s="37">
        <f t="shared" si="13"/>
        <v>14</v>
      </c>
      <c r="G15" s="37">
        <f t="shared" si="13"/>
        <v>119</v>
      </c>
      <c r="H15" s="37">
        <f t="shared" si="13"/>
        <v>21</v>
      </c>
      <c r="I15" s="37">
        <f t="shared" si="13"/>
        <v>281</v>
      </c>
      <c r="J15" s="49">
        <f t="shared" si="3"/>
        <v>-4.5109463276836124</v>
      </c>
      <c r="K15" s="49">
        <v>9.0218926553672336</v>
      </c>
      <c r="L15" s="49">
        <v>13.532838983050846</v>
      </c>
      <c r="M15" s="37">
        <f t="shared" ref="M15:U15" si="14">M32+M33+M34+M35</f>
        <v>-8</v>
      </c>
      <c r="N15" s="37">
        <f t="shared" si="14"/>
        <v>68</v>
      </c>
      <c r="O15" s="37">
        <f t="shared" si="14"/>
        <v>496</v>
      </c>
      <c r="P15" s="37">
        <f t="shared" si="14"/>
        <v>22</v>
      </c>
      <c r="Q15" s="37">
        <f t="shared" si="14"/>
        <v>46</v>
      </c>
      <c r="R15" s="37">
        <f t="shared" si="14"/>
        <v>76</v>
      </c>
      <c r="S15" s="37">
        <f t="shared" si="14"/>
        <v>556</v>
      </c>
      <c r="T15" s="37">
        <f t="shared" si="14"/>
        <v>32</v>
      </c>
      <c r="U15" s="37">
        <f t="shared" si="14"/>
        <v>44</v>
      </c>
      <c r="V15" s="49">
        <v>-5.1553672316384223</v>
      </c>
    </row>
    <row r="16" spans="1:22" ht="15" customHeight="1" x14ac:dyDescent="0.15">
      <c r="A16" s="2" t="s">
        <v>22</v>
      </c>
      <c r="B16" s="36">
        <f t="shared" ref="B16:I16" si="15">B36+B37+B38</f>
        <v>13</v>
      </c>
      <c r="C16" s="36">
        <f t="shared" si="15"/>
        <v>34</v>
      </c>
      <c r="D16" s="36">
        <f t="shared" si="15"/>
        <v>-90</v>
      </c>
      <c r="E16" s="36">
        <f t="shared" si="15"/>
        <v>-4</v>
      </c>
      <c r="F16" s="36">
        <f t="shared" si="15"/>
        <v>0</v>
      </c>
      <c r="G16" s="36">
        <f t="shared" si="15"/>
        <v>18</v>
      </c>
      <c r="H16" s="36">
        <f t="shared" si="15"/>
        <v>4</v>
      </c>
      <c r="I16" s="36">
        <f t="shared" si="15"/>
        <v>113</v>
      </c>
      <c r="J16" s="53">
        <f t="shared" si="3"/>
        <v>-10.822029501148915</v>
      </c>
      <c r="K16" s="53">
        <v>0</v>
      </c>
      <c r="L16" s="53">
        <v>10.822029501148915</v>
      </c>
      <c r="M16" s="36">
        <f t="shared" ref="M16:U16" si="16">M36+M37+M38</f>
        <v>17</v>
      </c>
      <c r="N16" s="36">
        <f t="shared" si="16"/>
        <v>41</v>
      </c>
      <c r="O16" s="36">
        <f t="shared" si="16"/>
        <v>146</v>
      </c>
      <c r="P16" s="36">
        <f t="shared" si="16"/>
        <v>15</v>
      </c>
      <c r="Q16" s="36">
        <f t="shared" si="16"/>
        <v>26</v>
      </c>
      <c r="R16" s="36">
        <f t="shared" si="16"/>
        <v>24</v>
      </c>
      <c r="S16" s="36">
        <f t="shared" si="16"/>
        <v>141</v>
      </c>
      <c r="T16" s="36">
        <f t="shared" si="16"/>
        <v>7</v>
      </c>
      <c r="U16" s="36">
        <f t="shared" si="16"/>
        <v>17</v>
      </c>
      <c r="V16" s="53">
        <v>45.9936253798829</v>
      </c>
    </row>
    <row r="17" spans="1:22" ht="15" customHeight="1" x14ac:dyDescent="0.15">
      <c r="A17" s="6" t="s">
        <v>21</v>
      </c>
      <c r="B17" s="35">
        <f t="shared" ref="B17:I17" si="17">B12+B13+B20</f>
        <v>6</v>
      </c>
      <c r="C17" s="35">
        <f t="shared" si="17"/>
        <v>321</v>
      </c>
      <c r="D17" s="35">
        <f t="shared" si="17"/>
        <v>-759</v>
      </c>
      <c r="E17" s="35">
        <f t="shared" si="17"/>
        <v>-46</v>
      </c>
      <c r="F17" s="35">
        <f t="shared" si="17"/>
        <v>61</v>
      </c>
      <c r="G17" s="35">
        <f t="shared" si="17"/>
        <v>779</v>
      </c>
      <c r="H17" s="35">
        <f t="shared" si="17"/>
        <v>107</v>
      </c>
      <c r="I17" s="35">
        <f t="shared" si="17"/>
        <v>1349</v>
      </c>
      <c r="J17" s="48">
        <f t="shared" si="3"/>
        <v>-5.1851234207608794</v>
      </c>
      <c r="K17" s="48">
        <v>6.8759245362263783</v>
      </c>
      <c r="L17" s="48">
        <v>12.061047956987258</v>
      </c>
      <c r="M17" s="35">
        <f t="shared" ref="M17:U17" si="18">M12+M13+M20</f>
        <v>52</v>
      </c>
      <c r="N17" s="35">
        <f t="shared" si="18"/>
        <v>609</v>
      </c>
      <c r="O17" s="35">
        <f t="shared" si="18"/>
        <v>2845</v>
      </c>
      <c r="P17" s="35">
        <f t="shared" si="18"/>
        <v>419</v>
      </c>
      <c r="Q17" s="35">
        <f t="shared" si="18"/>
        <v>190</v>
      </c>
      <c r="R17" s="35">
        <f t="shared" si="18"/>
        <v>557</v>
      </c>
      <c r="S17" s="35">
        <f t="shared" si="18"/>
        <v>3034</v>
      </c>
      <c r="T17" s="35">
        <f t="shared" si="18"/>
        <v>381</v>
      </c>
      <c r="U17" s="35">
        <f t="shared" si="18"/>
        <v>176</v>
      </c>
      <c r="V17" s="48">
        <v>5.8614438669470701</v>
      </c>
    </row>
    <row r="18" spans="1:22" ht="15" customHeight="1" x14ac:dyDescent="0.15">
      <c r="A18" s="4" t="s">
        <v>20</v>
      </c>
      <c r="B18" s="37">
        <f t="shared" ref="B18:I18" si="19">B14+B22</f>
        <v>-59</v>
      </c>
      <c r="C18" s="37">
        <f t="shared" si="19"/>
        <v>123</v>
      </c>
      <c r="D18" s="37">
        <f t="shared" si="19"/>
        <v>-570</v>
      </c>
      <c r="E18" s="37">
        <f t="shared" si="19"/>
        <v>-35</v>
      </c>
      <c r="F18" s="37">
        <f t="shared" si="19"/>
        <v>30</v>
      </c>
      <c r="G18" s="37">
        <f t="shared" si="19"/>
        <v>326</v>
      </c>
      <c r="H18" s="37">
        <f t="shared" si="19"/>
        <v>65</v>
      </c>
      <c r="I18" s="37">
        <f t="shared" si="19"/>
        <v>657</v>
      </c>
      <c r="J18" s="49">
        <f t="shared" si="3"/>
        <v>-9.1646041823594828</v>
      </c>
      <c r="K18" s="49">
        <v>7.8553750134509848</v>
      </c>
      <c r="L18" s="49">
        <v>17.019979195810468</v>
      </c>
      <c r="M18" s="37">
        <f t="shared" ref="M18:U18" si="20">M14+M22</f>
        <v>-24</v>
      </c>
      <c r="N18" s="37">
        <f t="shared" si="20"/>
        <v>198</v>
      </c>
      <c r="O18" s="37">
        <f t="shared" si="20"/>
        <v>1264</v>
      </c>
      <c r="P18" s="37">
        <f t="shared" si="20"/>
        <v>101</v>
      </c>
      <c r="Q18" s="37">
        <f t="shared" si="20"/>
        <v>97</v>
      </c>
      <c r="R18" s="37">
        <f t="shared" si="20"/>
        <v>222</v>
      </c>
      <c r="S18" s="37">
        <f t="shared" si="20"/>
        <v>1503</v>
      </c>
      <c r="T18" s="37">
        <f t="shared" si="20"/>
        <v>91</v>
      </c>
      <c r="U18" s="37">
        <f t="shared" si="20"/>
        <v>131</v>
      </c>
      <c r="V18" s="49">
        <v>-6.2843000107607878</v>
      </c>
    </row>
    <row r="19" spans="1:22" ht="15" customHeight="1" x14ac:dyDescent="0.15">
      <c r="A19" s="2" t="s">
        <v>19</v>
      </c>
      <c r="B19" s="36">
        <f t="shared" ref="B19:I19" si="21">B15+B16+B21+B23</f>
        <v>125</v>
      </c>
      <c r="C19" s="36">
        <f t="shared" si="21"/>
        <v>624</v>
      </c>
      <c r="D19" s="36">
        <f t="shared" si="21"/>
        <v>-728</v>
      </c>
      <c r="E19" s="36">
        <f t="shared" si="21"/>
        <v>-35</v>
      </c>
      <c r="F19" s="36">
        <f t="shared" si="21"/>
        <v>77</v>
      </c>
      <c r="G19" s="36">
        <f t="shared" si="21"/>
        <v>783</v>
      </c>
      <c r="H19" s="36">
        <f t="shared" si="21"/>
        <v>112</v>
      </c>
      <c r="I19" s="36">
        <f t="shared" si="21"/>
        <v>1473</v>
      </c>
      <c r="J19" s="53">
        <f t="shared" si="3"/>
        <v>-3.9232125198847765</v>
      </c>
      <c r="K19" s="53">
        <v>8.6310675437465072</v>
      </c>
      <c r="L19" s="53">
        <v>12.554280063631284</v>
      </c>
      <c r="M19" s="36">
        <f t="shared" ref="M19:U19" si="22">M15+M16+M21+M23</f>
        <v>160</v>
      </c>
      <c r="N19" s="36">
        <f t="shared" si="22"/>
        <v>691</v>
      </c>
      <c r="O19" s="36">
        <f t="shared" si="22"/>
        <v>3939</v>
      </c>
      <c r="P19" s="36">
        <f t="shared" si="22"/>
        <v>440</v>
      </c>
      <c r="Q19" s="36">
        <f t="shared" si="22"/>
        <v>251</v>
      </c>
      <c r="R19" s="36">
        <f t="shared" si="22"/>
        <v>531</v>
      </c>
      <c r="S19" s="36">
        <f t="shared" si="22"/>
        <v>3977</v>
      </c>
      <c r="T19" s="36">
        <f t="shared" si="22"/>
        <v>300</v>
      </c>
      <c r="U19" s="36">
        <f t="shared" si="22"/>
        <v>231</v>
      </c>
      <c r="V19" s="53">
        <v>17.934685805187556</v>
      </c>
    </row>
    <row r="20" spans="1:22" ht="15" customHeight="1" x14ac:dyDescent="0.15">
      <c r="A20" s="5" t="s">
        <v>18</v>
      </c>
      <c r="B20" s="40">
        <f>E20+M20</f>
        <v>53</v>
      </c>
      <c r="C20" s="40">
        <v>294</v>
      </c>
      <c r="D20" s="40">
        <f>G20-I20+O20-S20</f>
        <v>-424</v>
      </c>
      <c r="E20" s="40">
        <f>F20-H20</f>
        <v>-30</v>
      </c>
      <c r="F20" s="40">
        <v>55</v>
      </c>
      <c r="G20" s="40">
        <v>670</v>
      </c>
      <c r="H20" s="40">
        <v>85</v>
      </c>
      <c r="I20" s="40">
        <v>1063</v>
      </c>
      <c r="J20" s="61">
        <f t="shared" si="3"/>
        <v>-4.0101076686442543</v>
      </c>
      <c r="K20" s="61">
        <v>7.3518640591811319</v>
      </c>
      <c r="L20" s="61">
        <v>11.361971727825386</v>
      </c>
      <c r="M20" s="40">
        <f>N20-R20</f>
        <v>83</v>
      </c>
      <c r="N20" s="40">
        <f>SUM(P20:Q20)</f>
        <v>552</v>
      </c>
      <c r="O20" s="41">
        <v>2444</v>
      </c>
      <c r="P20" s="41">
        <v>393</v>
      </c>
      <c r="Q20" s="41">
        <v>159</v>
      </c>
      <c r="R20" s="41">
        <f>SUM(T20:U20)</f>
        <v>469</v>
      </c>
      <c r="S20" s="41">
        <v>2475</v>
      </c>
      <c r="T20" s="41">
        <v>339</v>
      </c>
      <c r="U20" s="41">
        <v>130</v>
      </c>
      <c r="V20" s="52">
        <v>11.094631216582421</v>
      </c>
    </row>
    <row r="21" spans="1:22" ht="15" customHeight="1" x14ac:dyDescent="0.15">
      <c r="A21" s="3" t="s">
        <v>17</v>
      </c>
      <c r="B21" s="42">
        <f t="shared" ref="B21:B38" si="23">E21+M21</f>
        <v>119</v>
      </c>
      <c r="C21" s="42">
        <v>434</v>
      </c>
      <c r="D21" s="42">
        <f t="shared" ref="D21:D38" si="24">G21-I21+O21-S21</f>
        <v>-253</v>
      </c>
      <c r="E21" s="42">
        <f t="shared" ref="E21:E38" si="25">F21-H21</f>
        <v>-12</v>
      </c>
      <c r="F21" s="42">
        <v>58</v>
      </c>
      <c r="G21" s="42">
        <v>567</v>
      </c>
      <c r="H21" s="42">
        <v>70</v>
      </c>
      <c r="I21" s="42">
        <v>856</v>
      </c>
      <c r="J21" s="62">
        <f t="shared" si="3"/>
        <v>-2.1004474240745825</v>
      </c>
      <c r="K21" s="62">
        <v>10.152162549693804</v>
      </c>
      <c r="L21" s="62">
        <v>12.252609973768386</v>
      </c>
      <c r="M21" s="42">
        <f t="shared" ref="M21:M38" si="26">N21-R21</f>
        <v>131</v>
      </c>
      <c r="N21" s="42">
        <f>SUM(P21:Q21)</f>
        <v>484</v>
      </c>
      <c r="O21" s="42">
        <v>2625</v>
      </c>
      <c r="P21" s="42">
        <v>322</v>
      </c>
      <c r="Q21" s="42">
        <v>162</v>
      </c>
      <c r="R21" s="42">
        <f t="shared" ref="R21:R38" si="27">SUM(T21:U21)</f>
        <v>353</v>
      </c>
      <c r="S21" s="42">
        <v>2589</v>
      </c>
      <c r="T21" s="42">
        <v>208</v>
      </c>
      <c r="U21" s="42">
        <v>145</v>
      </c>
      <c r="V21" s="49">
        <v>22.929884379480825</v>
      </c>
    </row>
    <row r="22" spans="1:22" ht="15" customHeight="1" x14ac:dyDescent="0.15">
      <c r="A22" s="3" t="s">
        <v>16</v>
      </c>
      <c r="B22" s="42">
        <f t="shared" si="23"/>
        <v>-44</v>
      </c>
      <c r="C22" s="42">
        <v>59</v>
      </c>
      <c r="D22" s="42">
        <f t="shared" si="24"/>
        <v>-274</v>
      </c>
      <c r="E22" s="42">
        <f t="shared" si="25"/>
        <v>-20</v>
      </c>
      <c r="F22" s="42">
        <v>16</v>
      </c>
      <c r="G22" s="42">
        <v>159</v>
      </c>
      <c r="H22" s="42">
        <v>36</v>
      </c>
      <c r="I22" s="42">
        <v>289</v>
      </c>
      <c r="J22" s="62">
        <f t="shared" si="3"/>
        <v>-11.25396972219653</v>
      </c>
      <c r="K22" s="62">
        <v>9.003175777757221</v>
      </c>
      <c r="L22" s="62">
        <v>20.257145499953751</v>
      </c>
      <c r="M22" s="42">
        <f>N22-R22</f>
        <v>-24</v>
      </c>
      <c r="N22" s="42">
        <f t="shared" ref="N22:N38" si="28">SUM(P22:Q22)</f>
        <v>106</v>
      </c>
      <c r="O22" s="42">
        <v>627</v>
      </c>
      <c r="P22" s="42">
        <v>62</v>
      </c>
      <c r="Q22" s="42">
        <v>44</v>
      </c>
      <c r="R22" s="42">
        <f t="shared" si="27"/>
        <v>130</v>
      </c>
      <c r="S22" s="42">
        <v>771</v>
      </c>
      <c r="T22" s="42">
        <v>64</v>
      </c>
      <c r="U22" s="42">
        <v>66</v>
      </c>
      <c r="V22" s="49">
        <v>-13.504763666635831</v>
      </c>
    </row>
    <row r="23" spans="1:22" ht="15" customHeight="1" x14ac:dyDescent="0.15">
      <c r="A23" s="1" t="s">
        <v>15</v>
      </c>
      <c r="B23" s="43">
        <f t="shared" si="23"/>
        <v>8</v>
      </c>
      <c r="C23" s="43">
        <v>106</v>
      </c>
      <c r="D23" s="43">
        <f t="shared" si="24"/>
        <v>-163</v>
      </c>
      <c r="E23" s="43">
        <f t="shared" si="25"/>
        <v>-12</v>
      </c>
      <c r="F23" s="43">
        <v>5</v>
      </c>
      <c r="G23" s="43">
        <v>79</v>
      </c>
      <c r="H23" s="43">
        <v>17</v>
      </c>
      <c r="I23" s="43">
        <v>223</v>
      </c>
      <c r="J23" s="63">
        <f t="shared" si="3"/>
        <v>-9.3254982115482861</v>
      </c>
      <c r="K23" s="63">
        <v>3.8856242548117867</v>
      </c>
      <c r="L23" s="63">
        <v>13.211122466360074</v>
      </c>
      <c r="M23" s="43">
        <f t="shared" si="26"/>
        <v>20</v>
      </c>
      <c r="N23" s="43">
        <f t="shared" si="28"/>
        <v>98</v>
      </c>
      <c r="O23" s="43">
        <v>672</v>
      </c>
      <c r="P23" s="43">
        <v>81</v>
      </c>
      <c r="Q23" s="43">
        <v>17</v>
      </c>
      <c r="R23" s="43">
        <f t="shared" si="27"/>
        <v>78</v>
      </c>
      <c r="S23" s="47">
        <v>691</v>
      </c>
      <c r="T23" s="47">
        <v>53</v>
      </c>
      <c r="U23" s="47">
        <v>25</v>
      </c>
      <c r="V23" s="54">
        <v>15.542497019247151</v>
      </c>
    </row>
    <row r="24" spans="1:22" ht="15" customHeight="1" x14ac:dyDescent="0.15">
      <c r="A24" s="7" t="s">
        <v>14</v>
      </c>
      <c r="B24" s="45">
        <f t="shared" si="23"/>
        <v>-4</v>
      </c>
      <c r="C24" s="45">
        <v>17</v>
      </c>
      <c r="D24" s="45">
        <f t="shared" si="24"/>
        <v>-75</v>
      </c>
      <c r="E24" s="40">
        <f t="shared" si="25"/>
        <v>1</v>
      </c>
      <c r="F24" s="45">
        <v>2</v>
      </c>
      <c r="G24" s="45">
        <v>39</v>
      </c>
      <c r="H24" s="45">
        <v>1</v>
      </c>
      <c r="I24" s="46">
        <v>72</v>
      </c>
      <c r="J24" s="73">
        <f t="shared" si="3"/>
        <v>2.3679771636174904</v>
      </c>
      <c r="K24" s="73">
        <v>4.7359543272349809</v>
      </c>
      <c r="L24" s="73">
        <v>2.3679771636174904</v>
      </c>
      <c r="M24" s="40">
        <f t="shared" si="26"/>
        <v>-5</v>
      </c>
      <c r="N24" s="45">
        <f t="shared" si="28"/>
        <v>19</v>
      </c>
      <c r="O24" s="45">
        <v>129</v>
      </c>
      <c r="P24" s="45">
        <v>6</v>
      </c>
      <c r="Q24" s="45">
        <v>13</v>
      </c>
      <c r="R24" s="45">
        <f t="shared" si="27"/>
        <v>24</v>
      </c>
      <c r="S24" s="45">
        <v>171</v>
      </c>
      <c r="T24" s="45">
        <v>10</v>
      </c>
      <c r="U24" s="45">
        <v>14</v>
      </c>
      <c r="V24" s="51">
        <v>-11.839885818087453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-1</v>
      </c>
      <c r="D25" s="40">
        <f t="shared" si="24"/>
        <v>-33</v>
      </c>
      <c r="E25" s="40">
        <f t="shared" si="25"/>
        <v>-4</v>
      </c>
      <c r="F25" s="40">
        <v>0</v>
      </c>
      <c r="G25" s="40">
        <v>4</v>
      </c>
      <c r="H25" s="40">
        <v>4</v>
      </c>
      <c r="I25" s="40">
        <v>28</v>
      </c>
      <c r="J25" s="61">
        <f t="shared" si="3"/>
        <v>-36.536536536536531</v>
      </c>
      <c r="K25" s="61">
        <v>0</v>
      </c>
      <c r="L25" s="61">
        <v>36.536536536536531</v>
      </c>
      <c r="M25" s="40">
        <f t="shared" si="26"/>
        <v>1</v>
      </c>
      <c r="N25" s="40">
        <f t="shared" si="28"/>
        <v>6</v>
      </c>
      <c r="O25" s="40">
        <v>33</v>
      </c>
      <c r="P25" s="40">
        <v>2</v>
      </c>
      <c r="Q25" s="40">
        <v>4</v>
      </c>
      <c r="R25" s="40">
        <f t="shared" si="27"/>
        <v>5</v>
      </c>
      <c r="S25" s="41">
        <v>42</v>
      </c>
      <c r="T25" s="41">
        <v>1</v>
      </c>
      <c r="U25" s="41">
        <v>4</v>
      </c>
      <c r="V25" s="52">
        <v>9.1341341341341362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26</v>
      </c>
      <c r="D26" s="42">
        <f t="shared" si="24"/>
        <v>-106</v>
      </c>
      <c r="E26" s="42">
        <f t="shared" si="25"/>
        <v>-4</v>
      </c>
      <c r="F26" s="42">
        <v>0</v>
      </c>
      <c r="G26" s="42">
        <v>12</v>
      </c>
      <c r="H26" s="42">
        <v>4</v>
      </c>
      <c r="I26" s="42">
        <v>66</v>
      </c>
      <c r="J26" s="62">
        <f t="shared" si="3"/>
        <v>-16.50836725463591</v>
      </c>
      <c r="K26" s="62">
        <v>0</v>
      </c>
      <c r="L26" s="62">
        <v>16.50836725463591</v>
      </c>
      <c r="M26" s="42">
        <f t="shared" si="26"/>
        <v>2</v>
      </c>
      <c r="N26" s="42">
        <f t="shared" si="28"/>
        <v>14</v>
      </c>
      <c r="O26" s="42">
        <v>68</v>
      </c>
      <c r="P26" s="42">
        <v>8</v>
      </c>
      <c r="Q26" s="42">
        <v>6</v>
      </c>
      <c r="R26" s="42">
        <f t="shared" si="27"/>
        <v>12</v>
      </c>
      <c r="S26" s="42">
        <v>120</v>
      </c>
      <c r="T26" s="42">
        <v>6</v>
      </c>
      <c r="U26" s="42">
        <v>6</v>
      </c>
      <c r="V26" s="49">
        <v>8.2541836273179641</v>
      </c>
    </row>
    <row r="27" spans="1:22" ht="15" customHeight="1" x14ac:dyDescent="0.15">
      <c r="A27" s="1" t="s">
        <v>11</v>
      </c>
      <c r="B27" s="43">
        <f t="shared" si="23"/>
        <v>-38</v>
      </c>
      <c r="C27" s="43">
        <v>-15</v>
      </c>
      <c r="D27" s="43">
        <f t="shared" si="24"/>
        <v>-121</v>
      </c>
      <c r="E27" s="43">
        <f t="shared" si="25"/>
        <v>-9</v>
      </c>
      <c r="F27" s="43">
        <v>4</v>
      </c>
      <c r="G27" s="43">
        <v>54</v>
      </c>
      <c r="H27" s="43">
        <v>13</v>
      </c>
      <c r="I27" s="43">
        <v>120</v>
      </c>
      <c r="J27" s="63">
        <f t="shared" si="3"/>
        <v>-14.601946926256836</v>
      </c>
      <c r="K27" s="63">
        <v>6.4897541894474813</v>
      </c>
      <c r="L27" s="63">
        <v>21.091701115704318</v>
      </c>
      <c r="M27" s="43">
        <f t="shared" si="26"/>
        <v>-29</v>
      </c>
      <c r="N27" s="43">
        <f t="shared" si="28"/>
        <v>18</v>
      </c>
      <c r="O27" s="47">
        <v>171</v>
      </c>
      <c r="P27" s="47">
        <v>10</v>
      </c>
      <c r="Q27" s="47">
        <v>8</v>
      </c>
      <c r="R27" s="47">
        <f t="shared" si="27"/>
        <v>47</v>
      </c>
      <c r="S27" s="47">
        <v>226</v>
      </c>
      <c r="T27" s="47">
        <v>25</v>
      </c>
      <c r="U27" s="47">
        <v>22</v>
      </c>
      <c r="V27" s="54">
        <v>-47.05071787349425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12</v>
      </c>
      <c r="D28" s="40">
        <f t="shared" si="24"/>
        <v>-59</v>
      </c>
      <c r="E28" s="40">
        <f t="shared" si="25"/>
        <v>-3</v>
      </c>
      <c r="F28" s="40">
        <v>1</v>
      </c>
      <c r="G28" s="40">
        <v>11</v>
      </c>
      <c r="H28" s="40">
        <v>4</v>
      </c>
      <c r="I28" s="40">
        <v>49</v>
      </c>
      <c r="J28" s="61">
        <f t="shared" si="3"/>
        <v>-12.84758887715593</v>
      </c>
      <c r="K28" s="61">
        <v>4.2825296257186434</v>
      </c>
      <c r="L28" s="61">
        <v>17.130118502874573</v>
      </c>
      <c r="M28" s="40">
        <f t="shared" si="26"/>
        <v>2</v>
      </c>
      <c r="N28" s="40">
        <f t="shared" si="28"/>
        <v>7</v>
      </c>
      <c r="O28" s="40">
        <v>49</v>
      </c>
      <c r="P28" s="40">
        <v>6</v>
      </c>
      <c r="Q28" s="40">
        <v>1</v>
      </c>
      <c r="R28" s="40">
        <f t="shared" si="27"/>
        <v>5</v>
      </c>
      <c r="S28" s="40">
        <v>70</v>
      </c>
      <c r="T28" s="40">
        <v>2</v>
      </c>
      <c r="U28" s="40">
        <v>3</v>
      </c>
      <c r="V28" s="48">
        <v>8.5650592514372903</v>
      </c>
    </row>
    <row r="29" spans="1:22" ht="15" customHeight="1" x14ac:dyDescent="0.15">
      <c r="A29" s="3" t="s">
        <v>9</v>
      </c>
      <c r="B29" s="42">
        <f t="shared" si="23"/>
        <v>-7</v>
      </c>
      <c r="C29" s="42">
        <v>18</v>
      </c>
      <c r="D29" s="42">
        <f t="shared" si="24"/>
        <v>-29</v>
      </c>
      <c r="E29" s="42">
        <f>F29-H29</f>
        <v>-4</v>
      </c>
      <c r="F29" s="42">
        <v>6</v>
      </c>
      <c r="G29" s="42">
        <v>65</v>
      </c>
      <c r="H29" s="42">
        <v>10</v>
      </c>
      <c r="I29" s="42">
        <v>111</v>
      </c>
      <c r="J29" s="62">
        <f t="shared" si="3"/>
        <v>-6.3833508219657222</v>
      </c>
      <c r="K29" s="62">
        <v>9.5750262329485825</v>
      </c>
      <c r="L29" s="62">
        <v>15.958377054914305</v>
      </c>
      <c r="M29" s="42">
        <f t="shared" si="26"/>
        <v>-3</v>
      </c>
      <c r="N29" s="42">
        <f t="shared" si="28"/>
        <v>26</v>
      </c>
      <c r="O29" s="42">
        <v>243</v>
      </c>
      <c r="P29" s="42">
        <v>10</v>
      </c>
      <c r="Q29" s="42">
        <v>16</v>
      </c>
      <c r="R29" s="42">
        <f t="shared" si="27"/>
        <v>29</v>
      </c>
      <c r="S29" s="42">
        <v>226</v>
      </c>
      <c r="T29" s="42">
        <v>8</v>
      </c>
      <c r="U29" s="42">
        <v>21</v>
      </c>
      <c r="V29" s="49">
        <v>-4.7875131164742797</v>
      </c>
    </row>
    <row r="30" spans="1:22" ht="15" customHeight="1" x14ac:dyDescent="0.15">
      <c r="A30" s="3" t="s">
        <v>8</v>
      </c>
      <c r="B30" s="42">
        <f t="shared" si="23"/>
        <v>-21</v>
      </c>
      <c r="C30" s="42">
        <v>3</v>
      </c>
      <c r="D30" s="42">
        <f t="shared" si="24"/>
        <v>-132</v>
      </c>
      <c r="E30" s="42">
        <f t="shared" si="25"/>
        <v>-5</v>
      </c>
      <c r="F30" s="42">
        <v>4</v>
      </c>
      <c r="G30" s="42">
        <v>52</v>
      </c>
      <c r="H30" s="42">
        <v>9</v>
      </c>
      <c r="I30" s="42">
        <v>111</v>
      </c>
      <c r="J30" s="62">
        <f t="shared" si="3"/>
        <v>-8.0128205128205146</v>
      </c>
      <c r="K30" s="62">
        <v>6.4102564102564097</v>
      </c>
      <c r="L30" s="62">
        <v>14.423076923076923</v>
      </c>
      <c r="M30" s="42">
        <f t="shared" si="26"/>
        <v>-16</v>
      </c>
      <c r="N30" s="42">
        <f t="shared" si="28"/>
        <v>23</v>
      </c>
      <c r="O30" s="42">
        <v>158</v>
      </c>
      <c r="P30" s="42">
        <v>8</v>
      </c>
      <c r="Q30" s="42">
        <v>15</v>
      </c>
      <c r="R30" s="42">
        <f t="shared" si="27"/>
        <v>39</v>
      </c>
      <c r="S30" s="42">
        <v>231</v>
      </c>
      <c r="T30" s="42">
        <v>12</v>
      </c>
      <c r="U30" s="42">
        <v>27</v>
      </c>
      <c r="V30" s="49">
        <v>-25.641025641025635</v>
      </c>
    </row>
    <row r="31" spans="1:22" ht="15" customHeight="1" x14ac:dyDescent="0.15">
      <c r="A31" s="1" t="s">
        <v>7</v>
      </c>
      <c r="B31" s="43">
        <f t="shared" si="23"/>
        <v>14</v>
      </c>
      <c r="C31" s="43">
        <v>31</v>
      </c>
      <c r="D31" s="43">
        <f t="shared" si="24"/>
        <v>-76</v>
      </c>
      <c r="E31" s="43">
        <f t="shared" si="25"/>
        <v>-3</v>
      </c>
      <c r="F31" s="43">
        <v>3</v>
      </c>
      <c r="G31" s="43">
        <v>39</v>
      </c>
      <c r="H31" s="43">
        <v>6</v>
      </c>
      <c r="I31" s="43">
        <v>97</v>
      </c>
      <c r="J31" s="63">
        <f t="shared" si="3"/>
        <v>-5.3787208959622745</v>
      </c>
      <c r="K31" s="63">
        <v>5.3787208959622745</v>
      </c>
      <c r="L31" s="63">
        <v>10.757441791924549</v>
      </c>
      <c r="M31" s="43">
        <f t="shared" si="26"/>
        <v>17</v>
      </c>
      <c r="N31" s="43">
        <f t="shared" si="28"/>
        <v>36</v>
      </c>
      <c r="O31" s="43">
        <v>187</v>
      </c>
      <c r="P31" s="43">
        <v>15</v>
      </c>
      <c r="Q31" s="43">
        <v>21</v>
      </c>
      <c r="R31" s="43">
        <f t="shared" si="27"/>
        <v>19</v>
      </c>
      <c r="S31" s="43">
        <v>205</v>
      </c>
      <c r="T31" s="43">
        <v>5</v>
      </c>
      <c r="U31" s="43">
        <v>14</v>
      </c>
      <c r="V31" s="53">
        <v>30.479418410452901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11</v>
      </c>
      <c r="D32" s="40">
        <f t="shared" si="24"/>
        <v>25</v>
      </c>
      <c r="E32" s="40">
        <f t="shared" si="25"/>
        <v>4</v>
      </c>
      <c r="F32" s="40">
        <v>5</v>
      </c>
      <c r="G32" s="40">
        <v>22</v>
      </c>
      <c r="H32" s="40">
        <v>1</v>
      </c>
      <c r="I32" s="40">
        <v>14</v>
      </c>
      <c r="J32" s="61">
        <f t="shared" si="3"/>
        <v>29.656713386146656</v>
      </c>
      <c r="K32" s="61">
        <v>37.070891732683322</v>
      </c>
      <c r="L32" s="61">
        <v>7.414178346536664</v>
      </c>
      <c r="M32" s="40">
        <f t="shared" si="26"/>
        <v>0</v>
      </c>
      <c r="N32" s="40">
        <f t="shared" si="28"/>
        <v>12</v>
      </c>
      <c r="O32" s="41">
        <v>77</v>
      </c>
      <c r="P32" s="41">
        <v>3</v>
      </c>
      <c r="Q32" s="41">
        <v>9</v>
      </c>
      <c r="R32" s="41">
        <f t="shared" si="27"/>
        <v>12</v>
      </c>
      <c r="S32" s="41">
        <v>60</v>
      </c>
      <c r="T32" s="41">
        <v>1</v>
      </c>
      <c r="U32" s="41">
        <v>11</v>
      </c>
      <c r="V32" s="52">
        <v>0</v>
      </c>
    </row>
    <row r="33" spans="1:22" ht="15" customHeight="1" x14ac:dyDescent="0.15">
      <c r="A33" s="3" t="s">
        <v>5</v>
      </c>
      <c r="B33" s="42">
        <f t="shared" si="23"/>
        <v>-9</v>
      </c>
      <c r="C33" s="42">
        <v>35</v>
      </c>
      <c r="D33" s="42">
        <f t="shared" si="24"/>
        <v>-168</v>
      </c>
      <c r="E33" s="42">
        <f t="shared" si="25"/>
        <v>-7</v>
      </c>
      <c r="F33" s="42">
        <v>3</v>
      </c>
      <c r="G33" s="42">
        <v>37</v>
      </c>
      <c r="H33" s="42">
        <v>10</v>
      </c>
      <c r="I33" s="42">
        <v>143</v>
      </c>
      <c r="J33" s="62">
        <f t="shared" si="3"/>
        <v>-11.653895274584928</v>
      </c>
      <c r="K33" s="62">
        <v>4.9945265462506843</v>
      </c>
      <c r="L33" s="62">
        <v>16.648421820835612</v>
      </c>
      <c r="M33" s="42">
        <f t="shared" si="26"/>
        <v>-2</v>
      </c>
      <c r="N33" s="42">
        <f t="shared" si="28"/>
        <v>24</v>
      </c>
      <c r="O33" s="42">
        <v>171</v>
      </c>
      <c r="P33" s="42">
        <v>3</v>
      </c>
      <c r="Q33" s="42">
        <v>21</v>
      </c>
      <c r="R33" s="42">
        <f t="shared" si="27"/>
        <v>26</v>
      </c>
      <c r="S33" s="42">
        <v>233</v>
      </c>
      <c r="T33" s="42">
        <v>10</v>
      </c>
      <c r="U33" s="42">
        <v>16</v>
      </c>
      <c r="V33" s="49">
        <v>-3.3296843641671288</v>
      </c>
    </row>
    <row r="34" spans="1:22" ht="15" customHeight="1" x14ac:dyDescent="0.15">
      <c r="A34" s="3" t="s">
        <v>4</v>
      </c>
      <c r="B34" s="42">
        <f t="shared" si="23"/>
        <v>-7</v>
      </c>
      <c r="C34" s="42">
        <v>5</v>
      </c>
      <c r="D34" s="42">
        <f t="shared" si="24"/>
        <v>-38</v>
      </c>
      <c r="E34" s="42">
        <f t="shared" si="25"/>
        <v>-2</v>
      </c>
      <c r="F34" s="42">
        <v>3</v>
      </c>
      <c r="G34" s="42">
        <v>28</v>
      </c>
      <c r="H34" s="42">
        <v>5</v>
      </c>
      <c r="I34" s="42">
        <v>56</v>
      </c>
      <c r="J34" s="62">
        <f t="shared" si="3"/>
        <v>-4.9629478550547264</v>
      </c>
      <c r="K34" s="62">
        <v>7.4444217825820926</v>
      </c>
      <c r="L34" s="62">
        <v>12.407369637636819</v>
      </c>
      <c r="M34" s="42">
        <f t="shared" si="26"/>
        <v>-5</v>
      </c>
      <c r="N34" s="42">
        <f t="shared" si="28"/>
        <v>15</v>
      </c>
      <c r="O34" s="42">
        <v>118</v>
      </c>
      <c r="P34" s="42">
        <v>10</v>
      </c>
      <c r="Q34" s="42">
        <v>5</v>
      </c>
      <c r="R34" s="42">
        <f t="shared" si="27"/>
        <v>20</v>
      </c>
      <c r="S34" s="42">
        <v>128</v>
      </c>
      <c r="T34" s="42">
        <v>13</v>
      </c>
      <c r="U34" s="42">
        <v>7</v>
      </c>
      <c r="V34" s="49">
        <v>-12.407369637636812</v>
      </c>
    </row>
    <row r="35" spans="1:22" ht="15" customHeight="1" x14ac:dyDescent="0.15">
      <c r="A35" s="1" t="s">
        <v>3</v>
      </c>
      <c r="B35" s="43">
        <f t="shared" si="23"/>
        <v>-3</v>
      </c>
      <c r="C35" s="43">
        <v>-1</v>
      </c>
      <c r="D35" s="43">
        <f t="shared" si="24"/>
        <v>-41</v>
      </c>
      <c r="E35" s="43">
        <f t="shared" si="25"/>
        <v>-2</v>
      </c>
      <c r="F35" s="43">
        <v>3</v>
      </c>
      <c r="G35" s="43">
        <v>32</v>
      </c>
      <c r="H35" s="43">
        <v>5</v>
      </c>
      <c r="I35" s="43">
        <v>68</v>
      </c>
      <c r="J35" s="63">
        <f t="shared" si="3"/>
        <v>-4.8395651020949337</v>
      </c>
      <c r="K35" s="63">
        <v>7.2593476531424024</v>
      </c>
      <c r="L35" s="63">
        <v>12.098912755237336</v>
      </c>
      <c r="M35" s="43">
        <f>N35-R35</f>
        <v>-1</v>
      </c>
      <c r="N35" s="43">
        <f t="shared" si="28"/>
        <v>17</v>
      </c>
      <c r="O35" s="47">
        <v>130</v>
      </c>
      <c r="P35" s="47">
        <v>6</v>
      </c>
      <c r="Q35" s="47">
        <v>11</v>
      </c>
      <c r="R35" s="47">
        <f t="shared" si="27"/>
        <v>18</v>
      </c>
      <c r="S35" s="47">
        <v>135</v>
      </c>
      <c r="T35" s="47">
        <v>8</v>
      </c>
      <c r="U35" s="47">
        <v>10</v>
      </c>
      <c r="V35" s="54">
        <v>-2.4197825510474686</v>
      </c>
    </row>
    <row r="36" spans="1:22" ht="15" customHeight="1" x14ac:dyDescent="0.15">
      <c r="A36" s="5" t="s">
        <v>2</v>
      </c>
      <c r="B36" s="40">
        <f t="shared" si="23"/>
        <v>12</v>
      </c>
      <c r="C36" s="40">
        <v>15</v>
      </c>
      <c r="D36" s="40">
        <f t="shared" si="24"/>
        <v>-19</v>
      </c>
      <c r="E36" s="40">
        <f t="shared" si="25"/>
        <v>-2</v>
      </c>
      <c r="F36" s="40">
        <v>0</v>
      </c>
      <c r="G36" s="40">
        <v>9</v>
      </c>
      <c r="H36" s="40">
        <v>2</v>
      </c>
      <c r="I36" s="40">
        <v>52</v>
      </c>
      <c r="J36" s="61">
        <f t="shared" si="3"/>
        <v>-12.301988540613413</v>
      </c>
      <c r="K36" s="61">
        <v>0</v>
      </c>
      <c r="L36" s="61">
        <v>12.301988540613413</v>
      </c>
      <c r="M36" s="40">
        <f t="shared" si="26"/>
        <v>14</v>
      </c>
      <c r="N36" s="40">
        <f t="shared" si="28"/>
        <v>20</v>
      </c>
      <c r="O36" s="40">
        <v>66</v>
      </c>
      <c r="P36" s="40">
        <v>7</v>
      </c>
      <c r="Q36" s="40">
        <v>13</v>
      </c>
      <c r="R36" s="40">
        <f t="shared" si="27"/>
        <v>6</v>
      </c>
      <c r="S36" s="40">
        <v>42</v>
      </c>
      <c r="T36" s="40">
        <v>3</v>
      </c>
      <c r="U36" s="40">
        <v>3</v>
      </c>
      <c r="V36" s="48">
        <v>86.113919784293898</v>
      </c>
    </row>
    <row r="37" spans="1:22" ht="15" customHeight="1" x14ac:dyDescent="0.15">
      <c r="A37" s="3" t="s">
        <v>1</v>
      </c>
      <c r="B37" s="42">
        <f t="shared" si="23"/>
        <v>1</v>
      </c>
      <c r="C37" s="42">
        <v>5</v>
      </c>
      <c r="D37" s="42">
        <f t="shared" si="24"/>
        <v>-30</v>
      </c>
      <c r="E37" s="42">
        <f t="shared" si="25"/>
        <v>-1</v>
      </c>
      <c r="F37" s="42">
        <v>0</v>
      </c>
      <c r="G37" s="42">
        <v>4</v>
      </c>
      <c r="H37" s="42">
        <v>1</v>
      </c>
      <c r="I37" s="42">
        <v>31</v>
      </c>
      <c r="J37" s="62">
        <f t="shared" si="3"/>
        <v>-9.3302658486707557</v>
      </c>
      <c r="K37" s="62">
        <v>0</v>
      </c>
      <c r="L37" s="62">
        <v>9.3302658486707557</v>
      </c>
      <c r="M37" s="42">
        <f t="shared" si="26"/>
        <v>2</v>
      </c>
      <c r="N37" s="42">
        <f t="shared" si="28"/>
        <v>18</v>
      </c>
      <c r="O37" s="42">
        <v>52</v>
      </c>
      <c r="P37" s="42">
        <v>8</v>
      </c>
      <c r="Q37" s="42">
        <v>10</v>
      </c>
      <c r="R37" s="42">
        <f t="shared" si="27"/>
        <v>16</v>
      </c>
      <c r="S37" s="42">
        <v>55</v>
      </c>
      <c r="T37" s="42">
        <v>3</v>
      </c>
      <c r="U37" s="42">
        <v>13</v>
      </c>
      <c r="V37" s="49">
        <v>18.660531697341526</v>
      </c>
    </row>
    <row r="38" spans="1:22" ht="15" customHeight="1" x14ac:dyDescent="0.15">
      <c r="A38" s="1" t="s">
        <v>0</v>
      </c>
      <c r="B38" s="43">
        <f t="shared" si="23"/>
        <v>0</v>
      </c>
      <c r="C38" s="43">
        <v>14</v>
      </c>
      <c r="D38" s="43">
        <f t="shared" si="24"/>
        <v>-41</v>
      </c>
      <c r="E38" s="43">
        <f t="shared" si="25"/>
        <v>-1</v>
      </c>
      <c r="F38" s="43">
        <v>0</v>
      </c>
      <c r="G38" s="43">
        <v>5</v>
      </c>
      <c r="H38" s="43">
        <v>1</v>
      </c>
      <c r="I38" s="43">
        <v>30</v>
      </c>
      <c r="J38" s="63">
        <f t="shared" si="3"/>
        <v>-10.013717421124827</v>
      </c>
      <c r="K38" s="63">
        <v>0</v>
      </c>
      <c r="L38" s="63">
        <v>10.013717421124827</v>
      </c>
      <c r="M38" s="43">
        <f t="shared" si="26"/>
        <v>1</v>
      </c>
      <c r="N38" s="43">
        <f t="shared" si="28"/>
        <v>3</v>
      </c>
      <c r="O38" s="43">
        <v>28</v>
      </c>
      <c r="P38" s="43">
        <v>0</v>
      </c>
      <c r="Q38" s="43">
        <v>3</v>
      </c>
      <c r="R38" s="43">
        <f t="shared" si="27"/>
        <v>2</v>
      </c>
      <c r="S38" s="43">
        <v>44</v>
      </c>
      <c r="T38" s="43">
        <v>1</v>
      </c>
      <c r="U38" s="43">
        <v>1</v>
      </c>
      <c r="V38" s="53">
        <v>10.013717421124831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-10</v>
      </c>
      <c r="C9" s="34">
        <f t="shared" si="0"/>
        <v>837</v>
      </c>
      <c r="D9" s="34">
        <f t="shared" si="0"/>
        <v>-2270</v>
      </c>
      <c r="E9" s="34">
        <f t="shared" si="0"/>
        <v>-160</v>
      </c>
      <c r="F9" s="34">
        <f t="shared" si="0"/>
        <v>154</v>
      </c>
      <c r="G9" s="34">
        <f t="shared" si="0"/>
        <v>1850</v>
      </c>
      <c r="H9" s="34">
        <f t="shared" si="0"/>
        <v>314</v>
      </c>
      <c r="I9" s="34">
        <f t="shared" si="0"/>
        <v>3677</v>
      </c>
      <c r="J9" s="51">
        <f>K9-L9</f>
        <v>-6.7676012677664028</v>
      </c>
      <c r="K9" s="51">
        <v>6.5138162202251619</v>
      </c>
      <c r="L9" s="51">
        <v>13.281417487991565</v>
      </c>
      <c r="M9" s="34">
        <f t="shared" ref="M9:U9" si="1">M10+M11</f>
        <v>150</v>
      </c>
      <c r="N9" s="34">
        <f t="shared" si="1"/>
        <v>1156</v>
      </c>
      <c r="O9" s="34">
        <f t="shared" si="1"/>
        <v>6947</v>
      </c>
      <c r="P9" s="34">
        <f t="shared" si="1"/>
        <v>693</v>
      </c>
      <c r="Q9" s="34">
        <f t="shared" si="1"/>
        <v>463</v>
      </c>
      <c r="R9" s="34">
        <f>R10+R11</f>
        <v>1006</v>
      </c>
      <c r="S9" s="34">
        <f t="shared" si="1"/>
        <v>7390</v>
      </c>
      <c r="T9" s="34">
        <f t="shared" si="1"/>
        <v>543</v>
      </c>
      <c r="U9" s="34">
        <f t="shared" si="1"/>
        <v>463</v>
      </c>
      <c r="V9" s="51">
        <v>6.3446261885310022</v>
      </c>
    </row>
    <row r="10" spans="1:22" ht="15" customHeight="1" x14ac:dyDescent="0.15">
      <c r="A10" s="6" t="s">
        <v>28</v>
      </c>
      <c r="B10" s="35">
        <f t="shared" ref="B10:I10" si="2">B20+B21+B22+B23</f>
        <v>82</v>
      </c>
      <c r="C10" s="35">
        <f t="shared" si="2"/>
        <v>774</v>
      </c>
      <c r="D10" s="35">
        <f t="shared" si="2"/>
        <v>-1206</v>
      </c>
      <c r="E10" s="35">
        <f t="shared" si="2"/>
        <v>-99</v>
      </c>
      <c r="F10" s="35">
        <f t="shared" si="2"/>
        <v>110</v>
      </c>
      <c r="G10" s="35">
        <f t="shared" si="2"/>
        <v>1491</v>
      </c>
      <c r="H10" s="35">
        <f t="shared" si="2"/>
        <v>209</v>
      </c>
      <c r="I10" s="35">
        <f t="shared" si="2"/>
        <v>2527</v>
      </c>
      <c r="J10" s="48">
        <f t="shared" ref="J10:J38" si="3">K10-L10</f>
        <v>-5.5879009997448454</v>
      </c>
      <c r="K10" s="48">
        <v>6.2087788886053827</v>
      </c>
      <c r="L10" s="48">
        <v>11.796679888350228</v>
      </c>
      <c r="M10" s="35">
        <f t="shared" ref="M10:U10" si="4">M20+M21+M22+M23</f>
        <v>181</v>
      </c>
      <c r="N10" s="35">
        <f t="shared" si="4"/>
        <v>939</v>
      </c>
      <c r="O10" s="35">
        <f t="shared" si="4"/>
        <v>5239</v>
      </c>
      <c r="P10" s="35">
        <f t="shared" si="4"/>
        <v>615</v>
      </c>
      <c r="Q10" s="35">
        <f t="shared" si="4"/>
        <v>324</v>
      </c>
      <c r="R10" s="35">
        <f t="shared" si="4"/>
        <v>758</v>
      </c>
      <c r="S10" s="35">
        <f t="shared" si="4"/>
        <v>5409</v>
      </c>
      <c r="T10" s="35">
        <f t="shared" si="4"/>
        <v>455</v>
      </c>
      <c r="U10" s="35">
        <f t="shared" si="4"/>
        <v>303</v>
      </c>
      <c r="V10" s="48">
        <v>10.216263443977951</v>
      </c>
    </row>
    <row r="11" spans="1:22" ht="15" customHeight="1" x14ac:dyDescent="0.15">
      <c r="A11" s="2" t="s">
        <v>27</v>
      </c>
      <c r="B11" s="36">
        <f t="shared" ref="B11:I11" si="5">B12+B13+B14+B15+B16</f>
        <v>-92</v>
      </c>
      <c r="C11" s="36">
        <f t="shared" si="5"/>
        <v>63</v>
      </c>
      <c r="D11" s="36">
        <f t="shared" si="5"/>
        <v>-1064</v>
      </c>
      <c r="E11" s="36">
        <f t="shared" si="5"/>
        <v>-61</v>
      </c>
      <c r="F11" s="36">
        <f t="shared" si="5"/>
        <v>44</v>
      </c>
      <c r="G11" s="36">
        <f t="shared" si="5"/>
        <v>359</v>
      </c>
      <c r="H11" s="36">
        <f t="shared" si="5"/>
        <v>105</v>
      </c>
      <c r="I11" s="36">
        <f t="shared" si="5"/>
        <v>1150</v>
      </c>
      <c r="J11" s="53">
        <f t="shared" si="3"/>
        <v>-10.295001618347438</v>
      </c>
      <c r="K11" s="53">
        <v>7.425902806676838</v>
      </c>
      <c r="L11" s="53">
        <v>17.720904425024276</v>
      </c>
      <c r="M11" s="36">
        <f t="shared" ref="M11:U11" si="6">M12+M13+M14+M15+M16</f>
        <v>-31</v>
      </c>
      <c r="N11" s="36">
        <f t="shared" si="6"/>
        <v>217</v>
      </c>
      <c r="O11" s="36">
        <f t="shared" si="6"/>
        <v>1708</v>
      </c>
      <c r="P11" s="36">
        <f t="shared" si="6"/>
        <v>78</v>
      </c>
      <c r="Q11" s="36">
        <f t="shared" si="6"/>
        <v>139</v>
      </c>
      <c r="R11" s="36">
        <f t="shared" si="6"/>
        <v>248</v>
      </c>
      <c r="S11" s="36">
        <f t="shared" si="6"/>
        <v>1981</v>
      </c>
      <c r="T11" s="36">
        <f t="shared" si="6"/>
        <v>88</v>
      </c>
      <c r="U11" s="36">
        <f t="shared" si="6"/>
        <v>160</v>
      </c>
      <c r="V11" s="53">
        <v>-5.2318860683405077</v>
      </c>
    </row>
    <row r="12" spans="1:22" ht="15" customHeight="1" x14ac:dyDescent="0.15">
      <c r="A12" s="6" t="s">
        <v>26</v>
      </c>
      <c r="B12" s="35">
        <f t="shared" ref="B12:I12" si="7">B24</f>
        <v>3</v>
      </c>
      <c r="C12" s="35">
        <f t="shared" si="7"/>
        <v>13</v>
      </c>
      <c r="D12" s="35">
        <f t="shared" si="7"/>
        <v>-97</v>
      </c>
      <c r="E12" s="35">
        <f t="shared" si="7"/>
        <v>-2</v>
      </c>
      <c r="F12" s="35">
        <f t="shared" si="7"/>
        <v>2</v>
      </c>
      <c r="G12" s="35">
        <f t="shared" si="7"/>
        <v>29</v>
      </c>
      <c r="H12" s="35">
        <f t="shared" si="7"/>
        <v>4</v>
      </c>
      <c r="I12" s="35">
        <f t="shared" si="7"/>
        <v>98</v>
      </c>
      <c r="J12" s="48">
        <f t="shared" si="3"/>
        <v>-4.3647234678624818</v>
      </c>
      <c r="K12" s="48">
        <v>4.3647234678624818</v>
      </c>
      <c r="L12" s="48">
        <v>8.7294469357249636</v>
      </c>
      <c r="M12" s="35">
        <f t="shared" ref="M12:U12" si="8">M24</f>
        <v>5</v>
      </c>
      <c r="N12" s="35">
        <f t="shared" si="8"/>
        <v>28</v>
      </c>
      <c r="O12" s="35">
        <f t="shared" si="8"/>
        <v>144</v>
      </c>
      <c r="P12" s="35">
        <f t="shared" si="8"/>
        <v>9</v>
      </c>
      <c r="Q12" s="35">
        <f t="shared" si="8"/>
        <v>19</v>
      </c>
      <c r="R12" s="35">
        <f t="shared" si="8"/>
        <v>23</v>
      </c>
      <c r="S12" s="35">
        <f t="shared" si="8"/>
        <v>172</v>
      </c>
      <c r="T12" s="35">
        <f t="shared" si="8"/>
        <v>11</v>
      </c>
      <c r="U12" s="35">
        <f t="shared" si="8"/>
        <v>12</v>
      </c>
      <c r="V12" s="48">
        <v>10.911808669656189</v>
      </c>
    </row>
    <row r="13" spans="1:22" ht="15" customHeight="1" x14ac:dyDescent="0.15">
      <c r="A13" s="4" t="s">
        <v>25</v>
      </c>
      <c r="B13" s="37">
        <f t="shared" ref="B13:I13" si="9">B25+B26+B27</f>
        <v>-12</v>
      </c>
      <c r="C13" s="37">
        <f t="shared" si="9"/>
        <v>31</v>
      </c>
      <c r="D13" s="37">
        <f t="shared" si="9"/>
        <v>-204</v>
      </c>
      <c r="E13" s="37">
        <f t="shared" si="9"/>
        <v>-11</v>
      </c>
      <c r="F13" s="37">
        <f t="shared" si="9"/>
        <v>10</v>
      </c>
      <c r="G13" s="37">
        <f t="shared" si="9"/>
        <v>64</v>
      </c>
      <c r="H13" s="37">
        <f t="shared" si="9"/>
        <v>21</v>
      </c>
      <c r="I13" s="37">
        <f t="shared" si="9"/>
        <v>209</v>
      </c>
      <c r="J13" s="49">
        <f t="shared" si="3"/>
        <v>-10.202266605681757</v>
      </c>
      <c r="K13" s="49">
        <v>9.2747878233470544</v>
      </c>
      <c r="L13" s="49">
        <v>19.477054429028811</v>
      </c>
      <c r="M13" s="37">
        <f t="shared" ref="M13:U13" si="10">M25+M26+M27</f>
        <v>-1</v>
      </c>
      <c r="N13" s="37">
        <f t="shared" si="10"/>
        <v>40</v>
      </c>
      <c r="O13" s="37">
        <f t="shared" si="10"/>
        <v>282</v>
      </c>
      <c r="P13" s="37">
        <f t="shared" si="10"/>
        <v>13</v>
      </c>
      <c r="Q13" s="37">
        <f t="shared" si="10"/>
        <v>27</v>
      </c>
      <c r="R13" s="37">
        <f t="shared" si="10"/>
        <v>41</v>
      </c>
      <c r="S13" s="37">
        <f t="shared" si="10"/>
        <v>341</v>
      </c>
      <c r="T13" s="37">
        <f t="shared" si="10"/>
        <v>19</v>
      </c>
      <c r="U13" s="37">
        <f t="shared" si="10"/>
        <v>22</v>
      </c>
      <c r="V13" s="49">
        <v>-0.92747878233470971</v>
      </c>
    </row>
    <row r="14" spans="1:22" ht="15" customHeight="1" x14ac:dyDescent="0.15">
      <c r="A14" s="4" t="s">
        <v>24</v>
      </c>
      <c r="B14" s="37">
        <f t="shared" ref="B14:I14" si="11">B28+B29+B30+B31</f>
        <v>-43</v>
      </c>
      <c r="C14" s="37">
        <f t="shared" si="11"/>
        <v>19</v>
      </c>
      <c r="D14" s="37">
        <f t="shared" si="11"/>
        <v>-352</v>
      </c>
      <c r="E14" s="37">
        <f t="shared" si="11"/>
        <v>-18</v>
      </c>
      <c r="F14" s="37">
        <f t="shared" si="11"/>
        <v>21</v>
      </c>
      <c r="G14" s="37">
        <f t="shared" si="11"/>
        <v>154</v>
      </c>
      <c r="H14" s="37">
        <f t="shared" si="11"/>
        <v>39</v>
      </c>
      <c r="I14" s="37">
        <f t="shared" si="11"/>
        <v>401</v>
      </c>
      <c r="J14" s="49">
        <f t="shared" si="3"/>
        <v>-7.9700123735351927</v>
      </c>
      <c r="K14" s="49">
        <v>9.2983477691243888</v>
      </c>
      <c r="L14" s="49">
        <v>17.268360142659581</v>
      </c>
      <c r="M14" s="37">
        <f t="shared" ref="M14:U14" si="12">M28+M29+M30+M31</f>
        <v>-25</v>
      </c>
      <c r="N14" s="37">
        <f t="shared" si="12"/>
        <v>77</v>
      </c>
      <c r="O14" s="37">
        <f t="shared" si="12"/>
        <v>642</v>
      </c>
      <c r="P14" s="37">
        <f t="shared" si="12"/>
        <v>29</v>
      </c>
      <c r="Q14" s="37">
        <f t="shared" si="12"/>
        <v>48</v>
      </c>
      <c r="R14" s="37">
        <f t="shared" si="12"/>
        <v>102</v>
      </c>
      <c r="S14" s="37">
        <f t="shared" si="12"/>
        <v>747</v>
      </c>
      <c r="T14" s="37">
        <f t="shared" si="12"/>
        <v>32</v>
      </c>
      <c r="U14" s="37">
        <f t="shared" si="12"/>
        <v>70</v>
      </c>
      <c r="V14" s="49">
        <v>-11.069461629909988</v>
      </c>
    </row>
    <row r="15" spans="1:22" ht="15" customHeight="1" x14ac:dyDescent="0.15">
      <c r="A15" s="4" t="s">
        <v>23</v>
      </c>
      <c r="B15" s="37">
        <f t="shared" ref="B15:I15" si="13">B32+B33+B34+B35</f>
        <v>-31</v>
      </c>
      <c r="C15" s="37">
        <f t="shared" si="13"/>
        <v>-3</v>
      </c>
      <c r="D15" s="37">
        <f t="shared" si="13"/>
        <v>-259</v>
      </c>
      <c r="E15" s="37">
        <f t="shared" si="13"/>
        <v>-17</v>
      </c>
      <c r="F15" s="37">
        <f t="shared" si="13"/>
        <v>11</v>
      </c>
      <c r="G15" s="37">
        <f t="shared" si="13"/>
        <v>93</v>
      </c>
      <c r="H15" s="37">
        <f t="shared" si="13"/>
        <v>28</v>
      </c>
      <c r="I15" s="37">
        <f t="shared" si="13"/>
        <v>315</v>
      </c>
      <c r="J15" s="49">
        <f t="shared" si="3"/>
        <v>-9.95156530664614</v>
      </c>
      <c r="K15" s="49">
        <v>6.4392481395945591</v>
      </c>
      <c r="L15" s="49">
        <v>16.390813446240699</v>
      </c>
      <c r="M15" s="37">
        <f t="shared" ref="M15:U15" si="14">M32+M33+M34+M35</f>
        <v>-14</v>
      </c>
      <c r="N15" s="37">
        <f t="shared" si="14"/>
        <v>52</v>
      </c>
      <c r="O15" s="37">
        <f t="shared" si="14"/>
        <v>541</v>
      </c>
      <c r="P15" s="37">
        <f t="shared" si="14"/>
        <v>18</v>
      </c>
      <c r="Q15" s="37">
        <f t="shared" si="14"/>
        <v>34</v>
      </c>
      <c r="R15" s="37">
        <f t="shared" si="14"/>
        <v>66</v>
      </c>
      <c r="S15" s="37">
        <f t="shared" si="14"/>
        <v>578</v>
      </c>
      <c r="T15" s="37">
        <f t="shared" si="14"/>
        <v>21</v>
      </c>
      <c r="U15" s="37">
        <f t="shared" si="14"/>
        <v>45</v>
      </c>
      <c r="V15" s="49">
        <v>-8.1954067231203496</v>
      </c>
    </row>
    <row r="16" spans="1:22" ht="15" customHeight="1" x14ac:dyDescent="0.15">
      <c r="A16" s="2" t="s">
        <v>22</v>
      </c>
      <c r="B16" s="36">
        <f t="shared" ref="B16:I16" si="15">B36+B37+B38</f>
        <v>-9</v>
      </c>
      <c r="C16" s="36">
        <f t="shared" si="15"/>
        <v>3</v>
      </c>
      <c r="D16" s="36">
        <f t="shared" si="15"/>
        <v>-152</v>
      </c>
      <c r="E16" s="36">
        <f t="shared" si="15"/>
        <v>-13</v>
      </c>
      <c r="F16" s="36">
        <f t="shared" si="15"/>
        <v>0</v>
      </c>
      <c r="G16" s="36">
        <f t="shared" si="15"/>
        <v>19</v>
      </c>
      <c r="H16" s="36">
        <f t="shared" si="15"/>
        <v>13</v>
      </c>
      <c r="I16" s="36">
        <f t="shared" si="15"/>
        <v>127</v>
      </c>
      <c r="J16" s="53">
        <f t="shared" si="3"/>
        <v>-30.801687763713083</v>
      </c>
      <c r="K16" s="53">
        <v>0</v>
      </c>
      <c r="L16" s="53">
        <v>30.801687763713083</v>
      </c>
      <c r="M16" s="36">
        <f t="shared" ref="M16:U16" si="16">M36+M37+M38</f>
        <v>4</v>
      </c>
      <c r="N16" s="36">
        <f t="shared" si="16"/>
        <v>20</v>
      </c>
      <c r="O16" s="36">
        <f t="shared" si="16"/>
        <v>99</v>
      </c>
      <c r="P16" s="36">
        <f t="shared" si="16"/>
        <v>9</v>
      </c>
      <c r="Q16" s="36">
        <f t="shared" si="16"/>
        <v>11</v>
      </c>
      <c r="R16" s="36">
        <f t="shared" si="16"/>
        <v>16</v>
      </c>
      <c r="S16" s="36">
        <f t="shared" si="16"/>
        <v>143</v>
      </c>
      <c r="T16" s="36">
        <f t="shared" si="16"/>
        <v>5</v>
      </c>
      <c r="U16" s="36">
        <f t="shared" si="16"/>
        <v>11</v>
      </c>
      <c r="V16" s="53">
        <v>9.4774423888347954</v>
      </c>
    </row>
    <row r="17" spans="1:22" ht="15" customHeight="1" x14ac:dyDescent="0.15">
      <c r="A17" s="6" t="s">
        <v>21</v>
      </c>
      <c r="B17" s="35">
        <f t="shared" ref="B17:I17" si="17">B12+B13+B20</f>
        <v>15</v>
      </c>
      <c r="C17" s="35">
        <f t="shared" si="17"/>
        <v>329</v>
      </c>
      <c r="D17" s="35">
        <f t="shared" si="17"/>
        <v>-876</v>
      </c>
      <c r="E17" s="35">
        <f t="shared" si="17"/>
        <v>-67</v>
      </c>
      <c r="F17" s="35">
        <f t="shared" si="17"/>
        <v>57</v>
      </c>
      <c r="G17" s="35">
        <f t="shared" si="17"/>
        <v>753</v>
      </c>
      <c r="H17" s="35">
        <f t="shared" si="17"/>
        <v>124</v>
      </c>
      <c r="I17" s="35">
        <f t="shared" si="17"/>
        <v>1421</v>
      </c>
      <c r="J17" s="48">
        <f t="shared" si="3"/>
        <v>-7.057658952447742</v>
      </c>
      <c r="K17" s="48">
        <v>6.0042770192465866</v>
      </c>
      <c r="L17" s="48">
        <v>13.061935971694329</v>
      </c>
      <c r="M17" s="35">
        <f t="shared" ref="M17:U17" si="18">M12+M13+M20</f>
        <v>82</v>
      </c>
      <c r="N17" s="35">
        <f t="shared" si="18"/>
        <v>465</v>
      </c>
      <c r="O17" s="35">
        <f t="shared" si="18"/>
        <v>2371</v>
      </c>
      <c r="P17" s="35">
        <f t="shared" si="18"/>
        <v>295</v>
      </c>
      <c r="Q17" s="35">
        <f t="shared" si="18"/>
        <v>170</v>
      </c>
      <c r="R17" s="35">
        <f t="shared" si="18"/>
        <v>383</v>
      </c>
      <c r="S17" s="35">
        <f t="shared" si="18"/>
        <v>2579</v>
      </c>
      <c r="T17" s="35">
        <f t="shared" si="18"/>
        <v>244</v>
      </c>
      <c r="U17" s="35">
        <f t="shared" si="18"/>
        <v>139</v>
      </c>
      <c r="V17" s="48">
        <v>8.6377318522494804</v>
      </c>
    </row>
    <row r="18" spans="1:22" ht="15" customHeight="1" x14ac:dyDescent="0.15">
      <c r="A18" s="4" t="s">
        <v>20</v>
      </c>
      <c r="B18" s="37">
        <f t="shared" ref="B18:I18" si="19">B14+B22</f>
        <v>-50</v>
      </c>
      <c r="C18" s="37">
        <f t="shared" si="19"/>
        <v>102</v>
      </c>
      <c r="D18" s="37">
        <f t="shared" si="19"/>
        <v>-634</v>
      </c>
      <c r="E18" s="37">
        <f t="shared" si="19"/>
        <v>-37</v>
      </c>
      <c r="F18" s="37">
        <f t="shared" si="19"/>
        <v>32</v>
      </c>
      <c r="G18" s="37">
        <f t="shared" si="19"/>
        <v>313</v>
      </c>
      <c r="H18" s="37">
        <f t="shared" si="19"/>
        <v>69</v>
      </c>
      <c r="I18" s="37">
        <f t="shared" si="19"/>
        <v>735</v>
      </c>
      <c r="J18" s="49">
        <f t="shared" si="3"/>
        <v>-8.6692215353605366</v>
      </c>
      <c r="K18" s="49">
        <v>7.4977051116631674</v>
      </c>
      <c r="L18" s="49">
        <v>16.166926647023704</v>
      </c>
      <c r="M18" s="37">
        <f t="shared" ref="M18:U18" si="20">M14+M22</f>
        <v>-13</v>
      </c>
      <c r="N18" s="37">
        <f t="shared" si="20"/>
        <v>178</v>
      </c>
      <c r="O18" s="37">
        <f t="shared" si="20"/>
        <v>1224</v>
      </c>
      <c r="P18" s="37">
        <f t="shared" si="20"/>
        <v>85</v>
      </c>
      <c r="Q18" s="37">
        <f t="shared" si="20"/>
        <v>93</v>
      </c>
      <c r="R18" s="37">
        <f t="shared" si="20"/>
        <v>191</v>
      </c>
      <c r="S18" s="37">
        <f t="shared" si="20"/>
        <v>1436</v>
      </c>
      <c r="T18" s="37">
        <f t="shared" si="20"/>
        <v>66</v>
      </c>
      <c r="U18" s="37">
        <f t="shared" si="20"/>
        <v>125</v>
      </c>
      <c r="V18" s="49">
        <v>-3.0459427016131571</v>
      </c>
    </row>
    <row r="19" spans="1:22" ht="15" customHeight="1" x14ac:dyDescent="0.15">
      <c r="A19" s="2" t="s">
        <v>19</v>
      </c>
      <c r="B19" s="36">
        <f t="shared" ref="B19:I19" si="21">B15+B16+B21+B23</f>
        <v>25</v>
      </c>
      <c r="C19" s="36">
        <f t="shared" si="21"/>
        <v>406</v>
      </c>
      <c r="D19" s="36">
        <f t="shared" si="21"/>
        <v>-760</v>
      </c>
      <c r="E19" s="36">
        <f t="shared" si="21"/>
        <v>-56</v>
      </c>
      <c r="F19" s="36">
        <f t="shared" si="21"/>
        <v>65</v>
      </c>
      <c r="G19" s="36">
        <f t="shared" si="21"/>
        <v>784</v>
      </c>
      <c r="H19" s="36">
        <f t="shared" si="21"/>
        <v>121</v>
      </c>
      <c r="I19" s="36">
        <f t="shared" si="21"/>
        <v>1521</v>
      </c>
      <c r="J19" s="53">
        <f t="shared" si="3"/>
        <v>-5.6675289961763591</v>
      </c>
      <c r="K19" s="53">
        <v>6.5783818705618442</v>
      </c>
      <c r="L19" s="53">
        <v>12.245910866738203</v>
      </c>
      <c r="M19" s="36">
        <f t="shared" ref="M19:U19" si="22">M15+M16+M21+M23</f>
        <v>81</v>
      </c>
      <c r="N19" s="36">
        <f t="shared" si="22"/>
        <v>513</v>
      </c>
      <c r="O19" s="36">
        <f t="shared" si="22"/>
        <v>3352</v>
      </c>
      <c r="P19" s="36">
        <f t="shared" si="22"/>
        <v>313</v>
      </c>
      <c r="Q19" s="36">
        <f t="shared" si="22"/>
        <v>200</v>
      </c>
      <c r="R19" s="36">
        <f t="shared" si="22"/>
        <v>432</v>
      </c>
      <c r="S19" s="36">
        <f t="shared" si="22"/>
        <v>3375</v>
      </c>
      <c r="T19" s="36">
        <f t="shared" si="22"/>
        <v>233</v>
      </c>
      <c r="U19" s="36">
        <f t="shared" si="22"/>
        <v>199</v>
      </c>
      <c r="V19" s="53">
        <v>8.1976758694693928</v>
      </c>
    </row>
    <row r="20" spans="1:22" ht="15" customHeight="1" x14ac:dyDescent="0.15">
      <c r="A20" s="5" t="s">
        <v>18</v>
      </c>
      <c r="B20" s="40">
        <f>E20+M20</f>
        <v>24</v>
      </c>
      <c r="C20" s="40">
        <v>285</v>
      </c>
      <c r="D20" s="40">
        <f>G20-I20+O20-S20</f>
        <v>-575</v>
      </c>
      <c r="E20" s="40">
        <f>F20-H20</f>
        <v>-54</v>
      </c>
      <c r="F20" s="40">
        <v>45</v>
      </c>
      <c r="G20" s="40">
        <v>660</v>
      </c>
      <c r="H20" s="40">
        <v>99</v>
      </c>
      <c r="I20" s="40">
        <v>1114</v>
      </c>
      <c r="J20" s="61">
        <f t="shared" si="3"/>
        <v>-6.7866292041979994</v>
      </c>
      <c r="K20" s="61">
        <v>5.6555243368316672</v>
      </c>
      <c r="L20" s="61">
        <v>12.442153541029667</v>
      </c>
      <c r="M20" s="40">
        <f>N20-R20</f>
        <v>78</v>
      </c>
      <c r="N20" s="40">
        <f>SUM(P20:Q20)</f>
        <v>397</v>
      </c>
      <c r="O20" s="41">
        <v>1945</v>
      </c>
      <c r="P20" s="41">
        <v>273</v>
      </c>
      <c r="Q20" s="41">
        <v>124</v>
      </c>
      <c r="R20" s="41">
        <f>SUM(T20:U20)</f>
        <v>319</v>
      </c>
      <c r="S20" s="41">
        <v>2066</v>
      </c>
      <c r="T20" s="41">
        <v>214</v>
      </c>
      <c r="U20" s="41">
        <v>105</v>
      </c>
      <c r="V20" s="52">
        <v>9.8029088505082171</v>
      </c>
    </row>
    <row r="21" spans="1:22" ht="15" customHeight="1" x14ac:dyDescent="0.15">
      <c r="A21" s="3" t="s">
        <v>17</v>
      </c>
      <c r="B21" s="42">
        <f t="shared" ref="B21:B38" si="23">E21+M21</f>
        <v>65</v>
      </c>
      <c r="C21" s="42">
        <v>355</v>
      </c>
      <c r="D21" s="42">
        <f t="shared" ref="D21:D38" si="24">G21-I21+O21-S21</f>
        <v>-175</v>
      </c>
      <c r="E21" s="42">
        <f t="shared" ref="E21:E38" si="25">F21-H21</f>
        <v>-22</v>
      </c>
      <c r="F21" s="42">
        <v>43</v>
      </c>
      <c r="G21" s="42">
        <v>569</v>
      </c>
      <c r="H21" s="42">
        <v>65</v>
      </c>
      <c r="I21" s="42">
        <v>870</v>
      </c>
      <c r="J21" s="62">
        <f t="shared" si="3"/>
        <v>-3.4567518585960331</v>
      </c>
      <c r="K21" s="62">
        <v>6.7563786327104287</v>
      </c>
      <c r="L21" s="62">
        <v>10.213130491306462</v>
      </c>
      <c r="M21" s="42">
        <f t="shared" ref="M21:M38" si="26">N21-R21</f>
        <v>87</v>
      </c>
      <c r="N21" s="42">
        <f>SUM(P21:Q21)</f>
        <v>368</v>
      </c>
      <c r="O21" s="42">
        <v>2260</v>
      </c>
      <c r="P21" s="42">
        <v>232</v>
      </c>
      <c r="Q21" s="42">
        <v>136</v>
      </c>
      <c r="R21" s="42">
        <f t="shared" ref="R21:R38" si="27">SUM(T21:U21)</f>
        <v>281</v>
      </c>
      <c r="S21" s="42">
        <v>2134</v>
      </c>
      <c r="T21" s="42">
        <v>166</v>
      </c>
      <c r="U21" s="42">
        <v>115</v>
      </c>
      <c r="V21" s="49">
        <v>13.669882349902501</v>
      </c>
    </row>
    <row r="22" spans="1:22" ht="15" customHeight="1" x14ac:dyDescent="0.15">
      <c r="A22" s="3" t="s">
        <v>16</v>
      </c>
      <c r="B22" s="42">
        <f t="shared" si="23"/>
        <v>-7</v>
      </c>
      <c r="C22" s="42">
        <v>83</v>
      </c>
      <c r="D22" s="42">
        <f t="shared" si="24"/>
        <v>-282</v>
      </c>
      <c r="E22" s="42">
        <f t="shared" si="25"/>
        <v>-19</v>
      </c>
      <c r="F22" s="42">
        <v>11</v>
      </c>
      <c r="G22" s="42">
        <v>159</v>
      </c>
      <c r="H22" s="42">
        <v>30</v>
      </c>
      <c r="I22" s="42">
        <v>334</v>
      </c>
      <c r="J22" s="62">
        <f t="shared" si="3"/>
        <v>-9.4550561031807732</v>
      </c>
      <c r="K22" s="62">
        <v>5.4739798492099192</v>
      </c>
      <c r="L22" s="62">
        <v>14.929035952390691</v>
      </c>
      <c r="M22" s="42">
        <f t="shared" si="26"/>
        <v>12</v>
      </c>
      <c r="N22" s="42">
        <f t="shared" ref="N22:N38" si="28">SUM(P22:Q22)</f>
        <v>101</v>
      </c>
      <c r="O22" s="42">
        <v>582</v>
      </c>
      <c r="P22" s="42">
        <v>56</v>
      </c>
      <c r="Q22" s="42">
        <v>45</v>
      </c>
      <c r="R22" s="42">
        <f t="shared" si="27"/>
        <v>89</v>
      </c>
      <c r="S22" s="42">
        <v>689</v>
      </c>
      <c r="T22" s="42">
        <v>34</v>
      </c>
      <c r="U22" s="42">
        <v>55</v>
      </c>
      <c r="V22" s="49">
        <v>5.9716143809562681</v>
      </c>
    </row>
    <row r="23" spans="1:22" ht="15" customHeight="1" x14ac:dyDescent="0.15">
      <c r="A23" s="1" t="s">
        <v>15</v>
      </c>
      <c r="B23" s="43">
        <f t="shared" si="23"/>
        <v>0</v>
      </c>
      <c r="C23" s="43">
        <v>51</v>
      </c>
      <c r="D23" s="43">
        <f t="shared" si="24"/>
        <v>-174</v>
      </c>
      <c r="E23" s="43">
        <f t="shared" si="25"/>
        <v>-4</v>
      </c>
      <c r="F23" s="43">
        <v>11</v>
      </c>
      <c r="G23" s="43">
        <v>103</v>
      </c>
      <c r="H23" s="43">
        <v>15</v>
      </c>
      <c r="I23" s="43">
        <v>209</v>
      </c>
      <c r="J23" s="63">
        <f t="shared" si="3"/>
        <v>-2.8856606384030048</v>
      </c>
      <c r="K23" s="63">
        <v>7.9355667556082601</v>
      </c>
      <c r="L23" s="63">
        <v>10.821227394011265</v>
      </c>
      <c r="M23" s="43">
        <f t="shared" si="26"/>
        <v>4</v>
      </c>
      <c r="N23" s="43">
        <f t="shared" si="28"/>
        <v>73</v>
      </c>
      <c r="O23" s="43">
        <v>452</v>
      </c>
      <c r="P23" s="43">
        <v>54</v>
      </c>
      <c r="Q23" s="43">
        <v>19</v>
      </c>
      <c r="R23" s="43">
        <f t="shared" si="27"/>
        <v>69</v>
      </c>
      <c r="S23" s="47">
        <v>520</v>
      </c>
      <c r="T23" s="47">
        <v>41</v>
      </c>
      <c r="U23" s="47">
        <v>28</v>
      </c>
      <c r="V23" s="54">
        <v>2.8856606384030101</v>
      </c>
    </row>
    <row r="24" spans="1:22" ht="15" customHeight="1" x14ac:dyDescent="0.15">
      <c r="A24" s="7" t="s">
        <v>14</v>
      </c>
      <c r="B24" s="45">
        <f t="shared" si="23"/>
        <v>3</v>
      </c>
      <c r="C24" s="45">
        <v>13</v>
      </c>
      <c r="D24" s="45">
        <f t="shared" si="24"/>
        <v>-97</v>
      </c>
      <c r="E24" s="40">
        <f t="shared" si="25"/>
        <v>-2</v>
      </c>
      <c r="F24" s="45">
        <v>2</v>
      </c>
      <c r="G24" s="45">
        <v>29</v>
      </c>
      <c r="H24" s="45">
        <v>4</v>
      </c>
      <c r="I24" s="46">
        <v>98</v>
      </c>
      <c r="J24" s="73">
        <f t="shared" si="3"/>
        <v>-4.3647234678624818</v>
      </c>
      <c r="K24" s="73">
        <v>4.3647234678624818</v>
      </c>
      <c r="L24" s="73">
        <v>8.7294469357249636</v>
      </c>
      <c r="M24" s="40">
        <f t="shared" si="26"/>
        <v>5</v>
      </c>
      <c r="N24" s="45">
        <f t="shared" si="28"/>
        <v>28</v>
      </c>
      <c r="O24" s="45">
        <v>144</v>
      </c>
      <c r="P24" s="45">
        <v>9</v>
      </c>
      <c r="Q24" s="45">
        <v>19</v>
      </c>
      <c r="R24" s="45">
        <f t="shared" si="27"/>
        <v>23</v>
      </c>
      <c r="S24" s="45">
        <v>172</v>
      </c>
      <c r="T24" s="45">
        <v>11</v>
      </c>
      <c r="U24" s="45">
        <v>12</v>
      </c>
      <c r="V24" s="51">
        <v>10.911808669656189</v>
      </c>
    </row>
    <row r="25" spans="1:22" ht="15" customHeight="1" x14ac:dyDescent="0.15">
      <c r="A25" s="5" t="s">
        <v>13</v>
      </c>
      <c r="B25" s="40">
        <f t="shared" si="23"/>
        <v>-5</v>
      </c>
      <c r="C25" s="40">
        <v>7</v>
      </c>
      <c r="D25" s="40">
        <f t="shared" si="24"/>
        <v>-42</v>
      </c>
      <c r="E25" s="40">
        <f t="shared" si="25"/>
        <v>-4</v>
      </c>
      <c r="F25" s="40">
        <v>0</v>
      </c>
      <c r="G25" s="40">
        <v>2</v>
      </c>
      <c r="H25" s="40">
        <v>4</v>
      </c>
      <c r="I25" s="40">
        <v>38</v>
      </c>
      <c r="J25" s="61">
        <f t="shared" si="3"/>
        <v>-32.905116069416266</v>
      </c>
      <c r="K25" s="61">
        <v>0</v>
      </c>
      <c r="L25" s="61">
        <v>32.905116069416266</v>
      </c>
      <c r="M25" s="40">
        <f t="shared" si="26"/>
        <v>-1</v>
      </c>
      <c r="N25" s="40">
        <f t="shared" si="28"/>
        <v>2</v>
      </c>
      <c r="O25" s="40">
        <v>37</v>
      </c>
      <c r="P25" s="40">
        <v>0</v>
      </c>
      <c r="Q25" s="40">
        <v>2</v>
      </c>
      <c r="R25" s="40">
        <f t="shared" si="27"/>
        <v>3</v>
      </c>
      <c r="S25" s="41">
        <v>43</v>
      </c>
      <c r="T25" s="41">
        <v>3</v>
      </c>
      <c r="U25" s="41">
        <v>0</v>
      </c>
      <c r="V25" s="52">
        <v>-8.2262790173540701</v>
      </c>
    </row>
    <row r="26" spans="1:22" ht="15" customHeight="1" x14ac:dyDescent="0.15">
      <c r="A26" s="3" t="s">
        <v>12</v>
      </c>
      <c r="B26" s="42">
        <f t="shared" si="23"/>
        <v>7</v>
      </c>
      <c r="C26" s="42">
        <v>30</v>
      </c>
      <c r="D26" s="42">
        <f t="shared" si="24"/>
        <v>-86</v>
      </c>
      <c r="E26" s="42">
        <f t="shared" si="25"/>
        <v>0</v>
      </c>
      <c r="F26" s="42">
        <v>7</v>
      </c>
      <c r="G26" s="42">
        <v>15</v>
      </c>
      <c r="H26" s="42">
        <v>7</v>
      </c>
      <c r="I26" s="42">
        <v>59</v>
      </c>
      <c r="J26" s="62">
        <f t="shared" si="3"/>
        <v>0</v>
      </c>
      <c r="K26" s="62">
        <v>25.189786059351281</v>
      </c>
      <c r="L26" s="62">
        <v>25.189786059351281</v>
      </c>
      <c r="M26" s="42">
        <f t="shared" si="26"/>
        <v>7</v>
      </c>
      <c r="N26" s="42">
        <f t="shared" si="28"/>
        <v>19</v>
      </c>
      <c r="O26" s="42">
        <v>69</v>
      </c>
      <c r="P26" s="42">
        <v>9</v>
      </c>
      <c r="Q26" s="42">
        <v>10</v>
      </c>
      <c r="R26" s="42">
        <f t="shared" si="27"/>
        <v>12</v>
      </c>
      <c r="S26" s="42">
        <v>111</v>
      </c>
      <c r="T26" s="42">
        <v>5</v>
      </c>
      <c r="U26" s="42">
        <v>7</v>
      </c>
      <c r="V26" s="49">
        <v>25.189786059351285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-6</v>
      </c>
      <c r="D27" s="43">
        <f t="shared" si="24"/>
        <v>-76</v>
      </c>
      <c r="E27" s="43">
        <f t="shared" si="25"/>
        <v>-7</v>
      </c>
      <c r="F27" s="43">
        <v>3</v>
      </c>
      <c r="G27" s="43">
        <v>47</v>
      </c>
      <c r="H27" s="43">
        <v>10</v>
      </c>
      <c r="I27" s="43">
        <v>112</v>
      </c>
      <c r="J27" s="63">
        <f t="shared" si="3"/>
        <v>-10.313231613788648</v>
      </c>
      <c r="K27" s="63">
        <v>4.4199564059094216</v>
      </c>
      <c r="L27" s="63">
        <v>14.733188019698069</v>
      </c>
      <c r="M27" s="43">
        <f t="shared" si="26"/>
        <v>-7</v>
      </c>
      <c r="N27" s="43">
        <f t="shared" si="28"/>
        <v>19</v>
      </c>
      <c r="O27" s="47">
        <v>176</v>
      </c>
      <c r="P27" s="47">
        <v>4</v>
      </c>
      <c r="Q27" s="47">
        <v>15</v>
      </c>
      <c r="R27" s="47">
        <f t="shared" si="27"/>
        <v>26</v>
      </c>
      <c r="S27" s="47">
        <v>187</v>
      </c>
      <c r="T27" s="47">
        <v>11</v>
      </c>
      <c r="U27" s="47">
        <v>15</v>
      </c>
      <c r="V27" s="54">
        <v>-10.313231613788652</v>
      </c>
    </row>
    <row r="28" spans="1:22" ht="15" customHeight="1" x14ac:dyDescent="0.15">
      <c r="A28" s="5" t="s">
        <v>10</v>
      </c>
      <c r="B28" s="40">
        <f t="shared" si="23"/>
        <v>-11</v>
      </c>
      <c r="C28" s="40">
        <v>-5</v>
      </c>
      <c r="D28" s="40">
        <f t="shared" si="24"/>
        <v>-76</v>
      </c>
      <c r="E28" s="40">
        <f t="shared" si="25"/>
        <v>-5</v>
      </c>
      <c r="F28" s="40">
        <v>1</v>
      </c>
      <c r="G28" s="40">
        <v>7</v>
      </c>
      <c r="H28" s="40">
        <v>6</v>
      </c>
      <c r="I28" s="40">
        <v>56</v>
      </c>
      <c r="J28" s="61">
        <f t="shared" si="3"/>
        <v>-19.398384353741498</v>
      </c>
      <c r="K28" s="61">
        <v>3.8796768707482991</v>
      </c>
      <c r="L28" s="61">
        <v>23.278061224489797</v>
      </c>
      <c r="M28" s="40">
        <f t="shared" si="26"/>
        <v>-6</v>
      </c>
      <c r="N28" s="40">
        <f t="shared" si="28"/>
        <v>7</v>
      </c>
      <c r="O28" s="40">
        <v>58</v>
      </c>
      <c r="P28" s="40">
        <v>7</v>
      </c>
      <c r="Q28" s="40">
        <v>0</v>
      </c>
      <c r="R28" s="40">
        <f t="shared" si="27"/>
        <v>13</v>
      </c>
      <c r="S28" s="40">
        <v>85</v>
      </c>
      <c r="T28" s="40">
        <v>6</v>
      </c>
      <c r="U28" s="40">
        <v>7</v>
      </c>
      <c r="V28" s="48">
        <v>-23.278061224489804</v>
      </c>
    </row>
    <row r="29" spans="1:22" ht="15" customHeight="1" x14ac:dyDescent="0.15">
      <c r="A29" s="3" t="s">
        <v>9</v>
      </c>
      <c r="B29" s="42">
        <f t="shared" si="23"/>
        <v>-2</v>
      </c>
      <c r="C29" s="42">
        <v>-1</v>
      </c>
      <c r="D29" s="42">
        <f t="shared" si="24"/>
        <v>-33</v>
      </c>
      <c r="E29" s="42">
        <f t="shared" si="25"/>
        <v>0</v>
      </c>
      <c r="F29" s="42">
        <v>8</v>
      </c>
      <c r="G29" s="42">
        <v>59</v>
      </c>
      <c r="H29" s="42">
        <v>8</v>
      </c>
      <c r="I29" s="42">
        <v>99</v>
      </c>
      <c r="J29" s="62">
        <f t="shared" si="3"/>
        <v>0</v>
      </c>
      <c r="K29" s="62">
        <v>11.603878556668256</v>
      </c>
      <c r="L29" s="62">
        <v>11.603878556668256</v>
      </c>
      <c r="M29" s="42">
        <f t="shared" si="26"/>
        <v>-2</v>
      </c>
      <c r="N29" s="42">
        <f t="shared" si="28"/>
        <v>23</v>
      </c>
      <c r="O29" s="42">
        <v>233</v>
      </c>
      <c r="P29" s="42">
        <v>8</v>
      </c>
      <c r="Q29" s="42">
        <v>15</v>
      </c>
      <c r="R29" s="42">
        <f t="shared" si="27"/>
        <v>25</v>
      </c>
      <c r="S29" s="42">
        <v>226</v>
      </c>
      <c r="T29" s="42">
        <v>9</v>
      </c>
      <c r="U29" s="42">
        <v>16</v>
      </c>
      <c r="V29" s="49">
        <v>-2.9009696391670658</v>
      </c>
    </row>
    <row r="30" spans="1:22" ht="15" customHeight="1" x14ac:dyDescent="0.15">
      <c r="A30" s="3" t="s">
        <v>8</v>
      </c>
      <c r="B30" s="42">
        <f t="shared" si="23"/>
        <v>-32</v>
      </c>
      <c r="C30" s="42">
        <v>12</v>
      </c>
      <c r="D30" s="42">
        <f t="shared" si="24"/>
        <v>-196</v>
      </c>
      <c r="E30" s="42">
        <f t="shared" si="25"/>
        <v>-8</v>
      </c>
      <c r="F30" s="42">
        <v>6</v>
      </c>
      <c r="G30" s="42">
        <v>45</v>
      </c>
      <c r="H30" s="42">
        <v>14</v>
      </c>
      <c r="I30" s="42">
        <v>148</v>
      </c>
      <c r="J30" s="62">
        <f t="shared" si="3"/>
        <v>-11.385347214099115</v>
      </c>
      <c r="K30" s="62">
        <v>8.5390104105743365</v>
      </c>
      <c r="L30" s="62">
        <v>19.924357624673451</v>
      </c>
      <c r="M30" s="42">
        <f t="shared" si="26"/>
        <v>-24</v>
      </c>
      <c r="N30" s="42">
        <f t="shared" si="28"/>
        <v>19</v>
      </c>
      <c r="O30" s="42">
        <v>160</v>
      </c>
      <c r="P30" s="42">
        <v>8</v>
      </c>
      <c r="Q30" s="42">
        <v>11</v>
      </c>
      <c r="R30" s="42">
        <f t="shared" si="27"/>
        <v>43</v>
      </c>
      <c r="S30" s="42">
        <v>253</v>
      </c>
      <c r="T30" s="42">
        <v>13</v>
      </c>
      <c r="U30" s="42">
        <v>30</v>
      </c>
      <c r="V30" s="49">
        <v>-34.156041642297339</v>
      </c>
    </row>
    <row r="31" spans="1:22" ht="15" customHeight="1" x14ac:dyDescent="0.15">
      <c r="A31" s="1" t="s">
        <v>7</v>
      </c>
      <c r="B31" s="43">
        <f t="shared" si="23"/>
        <v>2</v>
      </c>
      <c r="C31" s="43">
        <v>13</v>
      </c>
      <c r="D31" s="43">
        <f t="shared" si="24"/>
        <v>-47</v>
      </c>
      <c r="E31" s="43">
        <f t="shared" si="25"/>
        <v>-5</v>
      </c>
      <c r="F31" s="43">
        <v>6</v>
      </c>
      <c r="G31" s="43">
        <v>43</v>
      </c>
      <c r="H31" s="43">
        <v>11</v>
      </c>
      <c r="I31" s="43">
        <v>98</v>
      </c>
      <c r="J31" s="63">
        <f t="shared" si="3"/>
        <v>-8.2151699302273222</v>
      </c>
      <c r="K31" s="63">
        <v>9.8582039162727888</v>
      </c>
      <c r="L31" s="63">
        <v>18.073373846500111</v>
      </c>
      <c r="M31" s="43">
        <f t="shared" si="26"/>
        <v>7</v>
      </c>
      <c r="N31" s="43">
        <f t="shared" si="28"/>
        <v>28</v>
      </c>
      <c r="O31" s="43">
        <v>191</v>
      </c>
      <c r="P31" s="43">
        <v>6</v>
      </c>
      <c r="Q31" s="43">
        <v>22</v>
      </c>
      <c r="R31" s="43">
        <f t="shared" si="27"/>
        <v>21</v>
      </c>
      <c r="S31" s="43">
        <v>183</v>
      </c>
      <c r="T31" s="43">
        <v>4</v>
      </c>
      <c r="U31" s="43">
        <v>17</v>
      </c>
      <c r="V31" s="53">
        <v>11.501237902318259</v>
      </c>
    </row>
    <row r="32" spans="1:22" ht="15" customHeight="1" x14ac:dyDescent="0.15">
      <c r="A32" s="5" t="s">
        <v>6</v>
      </c>
      <c r="B32" s="40">
        <f t="shared" si="23"/>
        <v>-7</v>
      </c>
      <c r="C32" s="40">
        <v>-9</v>
      </c>
      <c r="D32" s="40">
        <f t="shared" si="24"/>
        <v>1</v>
      </c>
      <c r="E32" s="40">
        <f t="shared" si="25"/>
        <v>-1</v>
      </c>
      <c r="F32" s="40">
        <v>1</v>
      </c>
      <c r="G32" s="40">
        <v>17</v>
      </c>
      <c r="H32" s="40">
        <v>2</v>
      </c>
      <c r="I32" s="40">
        <v>21</v>
      </c>
      <c r="J32" s="61">
        <f t="shared" si="3"/>
        <v>-6.499287749287749</v>
      </c>
      <c r="K32" s="61">
        <v>6.499287749287749</v>
      </c>
      <c r="L32" s="61">
        <v>12.998575498575498</v>
      </c>
      <c r="M32" s="40">
        <f t="shared" si="26"/>
        <v>-6</v>
      </c>
      <c r="N32" s="40">
        <f t="shared" si="28"/>
        <v>8</v>
      </c>
      <c r="O32" s="41">
        <v>94</v>
      </c>
      <c r="P32" s="41">
        <v>3</v>
      </c>
      <c r="Q32" s="41">
        <v>5</v>
      </c>
      <c r="R32" s="41">
        <f t="shared" si="27"/>
        <v>14</v>
      </c>
      <c r="S32" s="41">
        <v>89</v>
      </c>
      <c r="T32" s="41">
        <v>0</v>
      </c>
      <c r="U32" s="41">
        <v>14</v>
      </c>
      <c r="V32" s="52">
        <v>-38.995726495726501</v>
      </c>
    </row>
    <row r="33" spans="1:22" ht="15" customHeight="1" x14ac:dyDescent="0.15">
      <c r="A33" s="3" t="s">
        <v>5</v>
      </c>
      <c r="B33" s="42">
        <f t="shared" si="23"/>
        <v>-9</v>
      </c>
      <c r="C33" s="42">
        <v>15</v>
      </c>
      <c r="D33" s="42">
        <f t="shared" si="24"/>
        <v>-113</v>
      </c>
      <c r="E33" s="42">
        <f>F33-H33</f>
        <v>-9</v>
      </c>
      <c r="F33" s="42">
        <v>2</v>
      </c>
      <c r="G33" s="42">
        <v>29</v>
      </c>
      <c r="H33" s="42">
        <v>11</v>
      </c>
      <c r="I33" s="42">
        <v>141</v>
      </c>
      <c r="J33" s="62">
        <f t="shared" si="3"/>
        <v>-13.785723278358301</v>
      </c>
      <c r="K33" s="62">
        <v>3.0634940618574005</v>
      </c>
      <c r="L33" s="62">
        <v>16.849217340215702</v>
      </c>
      <c r="M33" s="42">
        <f>N33-R33</f>
        <v>0</v>
      </c>
      <c r="N33" s="42">
        <f t="shared" si="28"/>
        <v>26</v>
      </c>
      <c r="O33" s="42">
        <v>197</v>
      </c>
      <c r="P33" s="42">
        <v>7</v>
      </c>
      <c r="Q33" s="42">
        <v>19</v>
      </c>
      <c r="R33" s="42">
        <f t="shared" si="27"/>
        <v>26</v>
      </c>
      <c r="S33" s="42">
        <v>198</v>
      </c>
      <c r="T33" s="42">
        <v>11</v>
      </c>
      <c r="U33" s="42">
        <v>15</v>
      </c>
      <c r="V33" s="49">
        <v>0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-1</v>
      </c>
      <c r="D34" s="42">
        <f t="shared" si="24"/>
        <v>-79</v>
      </c>
      <c r="E34" s="42">
        <f t="shared" si="25"/>
        <v>-5</v>
      </c>
      <c r="F34" s="42">
        <v>2</v>
      </c>
      <c r="G34" s="42">
        <v>17</v>
      </c>
      <c r="H34" s="42">
        <v>7</v>
      </c>
      <c r="I34" s="42">
        <v>72</v>
      </c>
      <c r="J34" s="62">
        <f t="shared" si="3"/>
        <v>-11.383483033932137</v>
      </c>
      <c r="K34" s="62">
        <v>4.5533932135728543</v>
      </c>
      <c r="L34" s="62">
        <v>15.936876247504991</v>
      </c>
      <c r="M34" s="42">
        <f t="shared" si="26"/>
        <v>-4</v>
      </c>
      <c r="N34" s="42">
        <f t="shared" si="28"/>
        <v>8</v>
      </c>
      <c r="O34" s="42">
        <v>120</v>
      </c>
      <c r="P34" s="42">
        <v>4</v>
      </c>
      <c r="Q34" s="42">
        <v>4</v>
      </c>
      <c r="R34" s="42">
        <f t="shared" si="27"/>
        <v>12</v>
      </c>
      <c r="S34" s="42">
        <v>144</v>
      </c>
      <c r="T34" s="42">
        <v>3</v>
      </c>
      <c r="U34" s="42">
        <v>9</v>
      </c>
      <c r="V34" s="49">
        <v>-9.1067864271457104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-8</v>
      </c>
      <c r="D35" s="43">
        <f t="shared" si="24"/>
        <v>-68</v>
      </c>
      <c r="E35" s="43">
        <f t="shared" si="25"/>
        <v>-2</v>
      </c>
      <c r="F35" s="43">
        <v>6</v>
      </c>
      <c r="G35" s="43">
        <v>30</v>
      </c>
      <c r="H35" s="43">
        <v>8</v>
      </c>
      <c r="I35" s="43">
        <v>81</v>
      </c>
      <c r="J35" s="63">
        <f t="shared" si="3"/>
        <v>-4.325925925925926</v>
      </c>
      <c r="K35" s="63">
        <v>12.977777777777778</v>
      </c>
      <c r="L35" s="63">
        <v>17.303703703703704</v>
      </c>
      <c r="M35" s="43">
        <f t="shared" si="26"/>
        <v>-4</v>
      </c>
      <c r="N35" s="43">
        <f t="shared" si="28"/>
        <v>10</v>
      </c>
      <c r="O35" s="47">
        <v>130</v>
      </c>
      <c r="P35" s="47">
        <v>4</v>
      </c>
      <c r="Q35" s="47">
        <v>6</v>
      </c>
      <c r="R35" s="47">
        <f t="shared" si="27"/>
        <v>14</v>
      </c>
      <c r="S35" s="47">
        <v>147</v>
      </c>
      <c r="T35" s="47">
        <v>7</v>
      </c>
      <c r="U35" s="47">
        <v>7</v>
      </c>
      <c r="V35" s="54">
        <v>-8.6518518518518555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0</v>
      </c>
      <c r="D36" s="40">
        <f t="shared" si="24"/>
        <v>-73</v>
      </c>
      <c r="E36" s="40">
        <f t="shared" si="25"/>
        <v>-8</v>
      </c>
      <c r="F36" s="40">
        <v>0</v>
      </c>
      <c r="G36" s="40">
        <v>5</v>
      </c>
      <c r="H36" s="40">
        <v>8</v>
      </c>
      <c r="I36" s="40">
        <v>57</v>
      </c>
      <c r="J36" s="61">
        <f t="shared" si="3"/>
        <v>-44.916166743577911</v>
      </c>
      <c r="K36" s="61">
        <v>0</v>
      </c>
      <c r="L36" s="61">
        <v>44.916166743577911</v>
      </c>
      <c r="M36" s="40">
        <f t="shared" si="26"/>
        <v>1</v>
      </c>
      <c r="N36" s="40">
        <f t="shared" si="28"/>
        <v>6</v>
      </c>
      <c r="O36" s="40">
        <v>36</v>
      </c>
      <c r="P36" s="40">
        <v>3</v>
      </c>
      <c r="Q36" s="40">
        <v>3</v>
      </c>
      <c r="R36" s="40">
        <f t="shared" si="27"/>
        <v>5</v>
      </c>
      <c r="S36" s="40">
        <v>57</v>
      </c>
      <c r="T36" s="40">
        <v>2</v>
      </c>
      <c r="U36" s="40">
        <v>3</v>
      </c>
      <c r="V36" s="48">
        <v>5.6145208429472397</v>
      </c>
    </row>
    <row r="37" spans="1:22" ht="15" customHeight="1" x14ac:dyDescent="0.15">
      <c r="A37" s="3" t="s">
        <v>1</v>
      </c>
      <c r="B37" s="42">
        <f t="shared" si="23"/>
        <v>2</v>
      </c>
      <c r="C37" s="42">
        <v>11</v>
      </c>
      <c r="D37" s="42">
        <f t="shared" si="24"/>
        <v>-42</v>
      </c>
      <c r="E37" s="42">
        <f t="shared" si="25"/>
        <v>-3</v>
      </c>
      <c r="F37" s="42">
        <v>0</v>
      </c>
      <c r="G37" s="42">
        <v>7</v>
      </c>
      <c r="H37" s="42">
        <v>3</v>
      </c>
      <c r="I37" s="42">
        <v>28</v>
      </c>
      <c r="J37" s="62">
        <f t="shared" si="3"/>
        <v>-23.427471116816431</v>
      </c>
      <c r="K37" s="62">
        <v>0</v>
      </c>
      <c r="L37" s="62">
        <v>23.427471116816431</v>
      </c>
      <c r="M37" s="42">
        <f t="shared" si="26"/>
        <v>5</v>
      </c>
      <c r="N37" s="42">
        <f t="shared" si="28"/>
        <v>12</v>
      </c>
      <c r="O37" s="42">
        <v>34</v>
      </c>
      <c r="P37" s="42">
        <v>6</v>
      </c>
      <c r="Q37" s="42">
        <v>6</v>
      </c>
      <c r="R37" s="42">
        <f t="shared" si="27"/>
        <v>7</v>
      </c>
      <c r="S37" s="42">
        <v>55</v>
      </c>
      <c r="T37" s="42">
        <v>2</v>
      </c>
      <c r="U37" s="42">
        <v>5</v>
      </c>
      <c r="V37" s="49">
        <v>39.045785194694048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-8</v>
      </c>
      <c r="D38" s="43">
        <f t="shared" si="24"/>
        <v>-37</v>
      </c>
      <c r="E38" s="43">
        <f t="shared" si="25"/>
        <v>-2</v>
      </c>
      <c r="F38" s="43">
        <v>0</v>
      </c>
      <c r="G38" s="43">
        <v>7</v>
      </c>
      <c r="H38" s="43">
        <v>2</v>
      </c>
      <c r="I38" s="43">
        <v>42</v>
      </c>
      <c r="J38" s="63">
        <f t="shared" si="3"/>
        <v>-17.257683215130026</v>
      </c>
      <c r="K38" s="63">
        <v>0</v>
      </c>
      <c r="L38" s="63">
        <v>17.257683215130026</v>
      </c>
      <c r="M38" s="43">
        <f t="shared" si="26"/>
        <v>-2</v>
      </c>
      <c r="N38" s="43">
        <f t="shared" si="28"/>
        <v>2</v>
      </c>
      <c r="O38" s="43">
        <v>29</v>
      </c>
      <c r="P38" s="43">
        <v>0</v>
      </c>
      <c r="Q38" s="43">
        <v>2</v>
      </c>
      <c r="R38" s="43">
        <f t="shared" si="27"/>
        <v>4</v>
      </c>
      <c r="S38" s="43">
        <v>31</v>
      </c>
      <c r="T38" s="43">
        <v>1</v>
      </c>
      <c r="U38" s="43">
        <v>3</v>
      </c>
      <c r="V38" s="53">
        <v>-17.257683215130026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2021-05-14T05:40:45Z</dcterms:modified>
</cp:coreProperties>
</file>