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10.241.255.115\soumu\KAG\財政\公営企業関係\210115　公営企業に係る経営比較分析表（令和元年度決算）の分析等について\03　回答（財政→県）\"/>
    </mc:Choice>
  </mc:AlternateContent>
  <xr:revisionPtr revIDLastSave="0" documentId="13_ncr:1_{BF8BB5D3-4008-4FF8-96B5-5F9FE00F33F6}" xr6:coauthVersionLast="40" xr6:coauthVersionMax="41" xr10:uidLastSave="{00000000-0000-0000-0000-000000000000}"/>
  <workbookProtection workbookAlgorithmName="SHA-512" workbookHashValue="zsgI+db0FNpKW26PDe52awm9tJyMEpbiDl2BjH3oSdVCbg6w+Yh7elydd2jz9HjD7LGN3tip2KZ/OTAXqFtfxg==" workbookSaltValue="/O16AkxvMRfODBFBHYyTHg==" workbookSpinCount="100000" lockStructure="1"/>
  <bookViews>
    <workbookView xWindow="0" yWindow="0" windowWidth="20490" windowHeight="895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<sst xmlns="http://schemas.openxmlformats.org/spreadsheetml/2006/main" count="238" uniqueCount="120">
  <si>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</si>
  <si>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</si>
  <si>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</si>
  <si>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</si>
  <si>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</si>
  <si>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</si>
  <si>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</si>
  <si>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</si>
  <si>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</si>
  <si>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</si>
  <si>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</si>
  <si>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</si>
  <si>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</si>
  <si>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</si>
  <si>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</si>
  <si>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</si>
  <si>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</si>
  <si>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</si>
  <si>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</si>
  <si>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</si>
  <si>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</si>
  <si>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</si>
  <si>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</si>
  <si>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</si>
  <si>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</si>
  <si>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</si>
  <si>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</si>
  <si>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</si>
  <si>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</si>
  <si>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</si>
  <si>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</si>
  <si>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</si>
  <si>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</si>
  <si>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</si>
  <si>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</si>
  <si>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</si>
  <si>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</si>
  <si>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</si>
  <si>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</si>
  <si>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</si>
  <si>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</si>
  <si>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</si>
  <si>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</si>
  <si>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</si>
  <si>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</si>
  <si>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</si>
  <si>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</si>
  <si>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</si>
  <si>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</si>
  <si>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</si>
  <si>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</si>
  <si>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</si>
  <si>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</si>
  <si>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</si>
  <si>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</si>
  <si>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</si>
  <si>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</si>
  <si>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</si>
  <si>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</si>
  <si>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</si>
  <si>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</si>
  <si>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</si>
  <si>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</si>
  <si>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</si>
  <si>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</si>
  <si>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</si>
  <si>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</si>
  <si>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</si>
  <si>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</si>
  <si>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</si>
  <si>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</si>
  <si>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</si>
  <si>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</si>
  <si>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</si>
  <si>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</si>
  <si>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</si>
  <si>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</si>
  <si>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</si>
  <si>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</si>
  <si>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</si>
  <si>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</si>
  <si>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</si>
  <si>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</si>
  <si>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</si>
  <si>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</si>
  <si>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</si>
  <si>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</si>
  <si>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</si>
  <si>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</si>
  <si>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</si>
  <si>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</si>
  <si>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</si>
  <si>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</si>
  <si>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</si>
  <si>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</si>
  <si>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</si>
  <si>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</si>
  <si>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</si>
  <si>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</si>
  <si>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</si>
  <si>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</si>
  <si>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</si>
  <si>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</si>
  <si>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</si>
  <si>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</si>
  <si>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</si>
  <si>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</si>
  <si>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</si>
  <si>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</si>
  <si>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</si>
  <si>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</si>
  <si>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</si>
  <si>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</si>
  <si>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</si>
  <si>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</si>
  <si>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</si>
  <si>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</si>
  <si>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収支比率は昨年度から0.78％減少しており、引き続き経営改善に取り組まなければならない。今後も収入財源に占める一般会計繰入金の割合を適正にするため使用料の改定等による増収が必要である。④近年、公債費は計画的な償還によりピークが過ぎて比率は年々減少してきたが、平成29年度から実施している長寿命化事業（処理場改築工事）で新たに借入を行ったことにより、企業債残高対事業規模比率が昨年度から8.43％増加した。同事業は令和２年度まで実施。また、ストックマネジメント計画に基づく機器更新も令和２年度に行うため、来年度以降も借入比率が上昇することが見込まれる。このため、財政状況に応じて使用料の引き上げを検討する必要がある。⑤経費回収率は類似団体の平均より高いが、昨年度から1.84％減少しており、徴収体制の強化及び未収金の早期対応等による使用料収入の確保や汚水処理費の経費削減が必要である。⑥汚水処理費原価は類似団体の平均値より下回っており、かつ昨年度から9.94円下がった。維持管理費の経費削減や効率化、接続率の向上の取り組みに効果によるものであり、引き続き努める必要がある。⑦施設利用率は昨年度より0.22％改善されたが、類似団体の平均値より下回っている。これは施設規模に対して接続人口が増えていないことが影響している。今後も人口減少が予想されるため、処理区内の非水洗世帯への接続補助等の施策を講じ、接続人口の増加を図る必要がある。⑧水洗化率は類似団体の平均値より上回っており昨年度より0.55％上昇した。本町は人口規模が小さい為、１人当たりの変動に影響を受けやすい状況になっているが引き続き新規接続件数の増加を推進していく。本町の下水道処理区の区域整備は完了しているため、区域内の新規接続が年々増加することはなく今後も人口減少が見込まれる状況である。今後も厳しい経営状況が続くことが予想されるため、経営の健全化を図るため維持管理の効率化等による経費削減に努めなければならない。</t>
    <rPh sb="18" eb="20">
      <t>ゲンショウ</t>
    </rPh>
    <rPh sb="34" eb="35">
      <t>ト</t>
    </rPh>
    <rPh sb="36" eb="37">
      <t>ク</t>
    </rPh>
    <rPh sb="96" eb="98">
      <t>キンネン</t>
    </rPh>
    <rPh sb="103" eb="106">
      <t>ケイカクテキ</t>
    </rPh>
    <rPh sb="107" eb="109">
      <t>ショウカン</t>
    </rPh>
    <rPh sb="162" eb="163">
      <t>アラ</t>
    </rPh>
    <rPh sb="165" eb="167">
      <t>カリイレ</t>
    </rPh>
    <rPh sb="168" eb="169">
      <t>オコナ</t>
    </rPh>
    <rPh sb="200" eb="202">
      <t>ゾウカ</t>
    </rPh>
    <rPh sb="205" eb="206">
      <t>ドウ</t>
    </rPh>
    <rPh sb="206" eb="208">
      <t>ジギョウ</t>
    </rPh>
    <rPh sb="209" eb="211">
      <t>レイワ</t>
    </rPh>
    <rPh sb="212" eb="214">
      <t>ネンド</t>
    </rPh>
    <rPh sb="216" eb="218">
      <t>ジッシ</t>
    </rPh>
    <rPh sb="243" eb="245">
      <t>レイワ</t>
    </rPh>
    <rPh sb="246" eb="248">
      <t>ネンド</t>
    </rPh>
    <rPh sb="249" eb="250">
      <t>オコナ</t>
    </rPh>
    <rPh sb="254" eb="257">
      <t>ライネンド</t>
    </rPh>
    <rPh sb="257" eb="259">
      <t>イコウ</t>
    </rPh>
    <rPh sb="262" eb="264">
      <t>ヒリツ</t>
    </rPh>
    <rPh sb="265" eb="267">
      <t>ジョウショウ</t>
    </rPh>
    <rPh sb="272" eb="274">
      <t>ミコ</t>
    </rPh>
    <rPh sb="311" eb="313">
      <t>ケイヒ</t>
    </rPh>
    <rPh sb="330" eb="332">
      <t>サクネン</t>
    </rPh>
    <rPh sb="332" eb="333">
      <t>ド</t>
    </rPh>
    <rPh sb="340" eb="342">
      <t>ゲンショウ</t>
    </rPh>
    <rPh sb="364" eb="365">
      <t>ナド</t>
    </rPh>
    <rPh sb="422" eb="424">
      <t>サクネン</t>
    </rPh>
    <rPh sb="424" eb="425">
      <t>ド</t>
    </rPh>
    <rPh sb="431" eb="432">
      <t>エン</t>
    </rPh>
    <rPh sb="432" eb="433">
      <t>サ</t>
    </rPh>
    <rPh sb="443" eb="445">
      <t>ケイヒ</t>
    </rPh>
    <rPh sb="448" eb="451">
      <t>コウリツカ</t>
    </rPh>
    <rPh sb="456" eb="458">
      <t>コウジョウ</t>
    </rPh>
    <rPh sb="459" eb="460">
      <t>ト</t>
    </rPh>
    <rPh sb="461" eb="462">
      <t>ク</t>
    </rPh>
    <rPh sb="464" eb="466">
      <t>コウカ</t>
    </rPh>
    <rPh sb="475" eb="476">
      <t>ヒ</t>
    </rPh>
    <rPh sb="477" eb="478">
      <t>ツヅ</t>
    </rPh>
    <rPh sb="495" eb="498">
      <t>サクネンド</t>
    </rPh>
    <rPh sb="505" eb="507">
      <t>カイゼン</t>
    </rPh>
    <rPh sb="601" eb="603">
      <t>セツゾク</t>
    </rPh>
    <rPh sb="603" eb="605">
      <t>ジンコウ</t>
    </rPh>
    <rPh sb="606" eb="608">
      <t>ゾウカ</t>
    </rPh>
    <rPh sb="609" eb="610">
      <t>ハカ</t>
    </rPh>
    <rPh sb="639" eb="642">
      <t>サクネンド</t>
    </rPh>
    <rPh sb="649" eb="651">
      <t>ジョウショウ</t>
    </rPh>
    <rPh sb="657" eb="659">
      <t>ジンコウ</t>
    </rPh>
    <rPh sb="684" eb="686">
      <t>ジョウキョウ</t>
    </rPh>
    <rPh sb="717" eb="720">
      <t>ゲスイドウ</t>
    </rPh>
    <rPh sb="720" eb="722">
      <t>ショリ</t>
    </rPh>
    <rPh sb="722" eb="723">
      <t>ク</t>
    </rPh>
    <rPh sb="724" eb="726">
      <t>クイキ</t>
    </rPh>
    <rPh sb="747" eb="749">
      <t>ネンネン</t>
    </rPh>
    <rPh sb="749" eb="751">
      <t>ゾウカ</t>
    </rPh>
    <rPh sb="771" eb="773">
      <t>ジョウキョウ</t>
    </rPh>
    <rPh sb="777" eb="779">
      <t>コンゴ</t>
    </rPh>
    <rPh sb="783" eb="785">
      <t>ケイエイ</t>
    </rPh>
    <rPh sb="785" eb="787">
      <t>ジョウキョウ</t>
    </rPh>
    <rPh sb="801" eb="803">
      <t>ケイエイ</t>
    </rPh>
    <rPh sb="804" eb="807">
      <t>ケンゼンカ</t>
    </rPh>
    <rPh sb="808" eb="809">
      <t>ハカ</t>
    </rPh>
    <rPh sb="812" eb="814">
      <t>イジ</t>
    </rPh>
    <rPh sb="814" eb="816">
      <t>カンリ</t>
    </rPh>
    <rPh sb="817" eb="820">
      <t>コウリツカ</t>
    </rPh>
    <rPh sb="820" eb="821">
      <t>ナド</t>
    </rPh>
    <rPh sb="824" eb="826">
      <t>ケイヒ</t>
    </rPh>
    <rPh sb="826" eb="828">
      <t>サクゲン</t>
    </rPh>
    <rPh sb="829" eb="830">
      <t>ツト</t>
    </rPh>
    <phoneticPr fontId="4"/>
  </si>
  <si>
    <t>供用開始から約20年が経過し、処理場等の施設の老朽化が進んでいる。処理場は平成29年度から令和2年度に施設の改築を実施。処理区内のマンホールポンプ29基及び通報装置の機器更新を令和２年度に実施する。各施設、機器とも適正な維持管理および点検を実施し、計画的に改修していく必要がある。約15～20年毎に処理場の施設改修及び令和30年度以降は管路が耐用年数を迎えることから大規模な修繕が予想されるため、近隣町村及び県下市町村との施設統合等の広域化を進めていく必要がある。</t>
    <rPh sb="11" eb="13">
      <t>ケイカ</t>
    </rPh>
    <rPh sb="51" eb="53">
      <t>シセツ</t>
    </rPh>
    <rPh sb="83" eb="85">
      <t>キキ</t>
    </rPh>
    <rPh sb="85" eb="87">
      <t>コウシン</t>
    </rPh>
    <rPh sb="92" eb="93">
      <t>ド</t>
    </rPh>
    <rPh sb="94" eb="96">
      <t>ジッシ</t>
    </rPh>
    <rPh sb="134" eb="136">
      <t>ヒツヨウ</t>
    </rPh>
    <rPh sb="140" eb="141">
      <t>ヤク</t>
    </rPh>
    <rPh sb="146" eb="147">
      <t>ネン</t>
    </rPh>
    <rPh sb="147" eb="148">
      <t>ゴト</t>
    </rPh>
    <rPh sb="149" eb="152">
      <t>ショリジョウ</t>
    </rPh>
    <rPh sb="153" eb="155">
      <t>シセツ</t>
    </rPh>
    <rPh sb="155" eb="157">
      <t>カイシュウ</t>
    </rPh>
    <rPh sb="157" eb="158">
      <t>オヨ</t>
    </rPh>
    <rPh sb="159" eb="161">
      <t>レイワ</t>
    </rPh>
    <rPh sb="163" eb="165">
      <t>ネンド</t>
    </rPh>
    <rPh sb="165" eb="167">
      <t>イコウ</t>
    </rPh>
    <rPh sb="168" eb="170">
      <t>カンロ</t>
    </rPh>
    <rPh sb="171" eb="173">
      <t>タイヨウ</t>
    </rPh>
    <rPh sb="173" eb="175">
      <t>ネンスウ</t>
    </rPh>
    <rPh sb="176" eb="177">
      <t>ムカ</t>
    </rPh>
    <rPh sb="183" eb="186">
      <t>ダイキボ</t>
    </rPh>
    <rPh sb="187" eb="189">
      <t>シュウゼン</t>
    </rPh>
    <rPh sb="190" eb="192">
      <t>ヨソウ</t>
    </rPh>
    <phoneticPr fontId="4"/>
  </si>
  <si>
    <t>区域整備は既に完了しているため、施設の適正な維持管理を実施している。供用開始から約20年が経過しており、老朽化に伴う施設改修の財源確保が課題である。使用料は人口減少により年々減少していく傾向にあり、他の財源は一般会計繰入金に頼っているため使用料の改定（増額）を検討していく必要がある。会計の財政の健全化に向け、平準化した改修計画及び維持管理費削減を引き続き実施していく。令和６年度に公営企業会計（法適用化）へ移行する。</t>
    <rPh sb="0" eb="2">
      <t>クイキ</t>
    </rPh>
    <rPh sb="2" eb="4">
      <t>セイビ</t>
    </rPh>
    <rPh sb="58" eb="60">
      <t>シセツ</t>
    </rPh>
    <rPh sb="99" eb="100">
      <t>ホカ</t>
    </rPh>
    <rPh sb="101" eb="103">
      <t>ザイゲン</t>
    </rPh>
    <rPh sb="119" eb="122">
      <t>シヨウリョウ</t>
    </rPh>
    <rPh sb="142" eb="144">
      <t>カイケイ</t>
    </rPh>
    <rPh sb="145" eb="147">
      <t>ザイセイ</t>
    </rPh>
    <rPh sb="148" eb="151">
      <t>ケンゼンカ</t>
    </rPh>
    <rPh sb="152" eb="153">
      <t>ム</t>
    </rPh>
    <rPh sb="155" eb="158">
      <t>ヘイジュンカ</t>
    </rPh>
    <rPh sb="160" eb="162">
      <t>カイシュウ</t>
    </rPh>
    <rPh sb="162" eb="164">
      <t>ケイカク</t>
    </rPh>
    <rPh sb="166" eb="168">
      <t>イジ</t>
    </rPh>
    <rPh sb="168" eb="170">
      <t>カンリ</t>
    </rPh>
    <rPh sb="170" eb="171">
      <t>ヒ</t>
    </rPh>
    <rPh sb="174" eb="175">
      <t>ヒ</t>
    </rPh>
    <rPh sb="176" eb="177">
      <t>ツヅ</t>
    </rPh>
    <rPh sb="178" eb="180">
      <t>ジッシ</t>
    </rPh>
    <rPh sb="185" eb="187">
      <t>レイワ</t>
    </rPh>
    <rPh sb="188" eb="190">
      <t>ネンド</t>
    </rPh>
    <rPh sb="191" eb="193">
      <t>コウエイ</t>
    </rPh>
    <rPh sb="193" eb="195">
      <t>キギョウ</t>
    </rPh>
    <rPh sb="195" eb="197">
      <t>カイケイ</t>
    </rPh>
    <rPh sb="198" eb="199">
      <t>ホウ</t>
    </rPh>
    <rPh sb="199" eb="201">
      <t>テキヨウ</t>
    </rPh>
    <rPh sb="201" eb="202">
      <t>カ</t>
    </rPh>
    <rPh sb="204" eb="206">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</si>
</sst>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64-4B4B-92CA-B8B63CA57D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0264-4B4B-92CA-B8B63CA57D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32.21</c:v>
                </c:pt>
                <c:pt idx="3">
                  <c:v>32.21</c:v>
                </c:pt>
                <c:pt idx="4">
                  <c:v>32.43</c:v>
                </c:pt>
              </c:numCache>
            </c:numRef>
          </c:val>
          <c:extLst>
            <c:ext xmlns:c16="http://schemas.microsoft.com/office/drawing/2014/chart" uri="{C3380CC4-5D6E-409C-BE32-E72D297353CC}">
              <c16:uniqueId val="{00000000-BE80-4F5A-A5C7-18F2AEC66F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BE80-4F5A-A5C7-18F2AEC66F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82.02</c:v>
                </c:pt>
                <c:pt idx="1">
                  <c:v>83.72</c:v>
                </c:pt>
                <c:pt idx="2">
                  <c:v>86.47</c:v>
                </c:pt>
                <c:pt idx="3">
                  <c:v>85.44</c:v>
                </c:pt>
                <c:pt idx="4">
                  <c:v>85.99</c:v>
                </c:pt>
              </c:numCache>
            </c:numRef>
          </c:val>
          <c:extLst>
            <c:ext xmlns:c16="http://schemas.microsoft.com/office/drawing/2014/chart" uri="{C3380CC4-5D6E-409C-BE32-E72D297353CC}">
              <c16:uniqueId val="{00000000-166F-4798-9B34-9B7514DBA1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166F-4798-9B34-9B7514DBA1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84.77</c:v>
                </c:pt>
                <c:pt idx="1">
                  <c:v>98.22</c:v>
                </c:pt>
                <c:pt idx="2">
                  <c:v>99.08</c:v>
                </c:pt>
                <c:pt idx="3">
                  <c:v>99.03</c:v>
                </c:pt>
                <c:pt idx="4">
                  <c:v>98.25</c:v>
                </c:pt>
              </c:numCache>
            </c:numRef>
          </c:val>
          <c:extLst>
            <c:ext xmlns:c16="http://schemas.microsoft.com/office/drawing/2014/chart" uri="{C3380CC4-5D6E-409C-BE32-E72D297353CC}">
              <c16:uniqueId val="{00000000-442A-4432-B0AF-E3B9B4E9AF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2A-4432-B0AF-E3B9B4E9AF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3-4EC1-92C5-9EB25E1D79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3-4EC1-92C5-9EB25E1D79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22-478E-92FB-841B3230AB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22-478E-92FB-841B3230AB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88-4FB8-8AEF-185A940D9E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88-4FB8-8AEF-185A940D9E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B3-4E2C-B37B-5E192B519A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3-4E2C-B37B-5E192B519A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539.44000000000005</c:v>
                </c:pt>
                <c:pt idx="1">
                  <c:v>53.36</c:v>
                </c:pt>
                <c:pt idx="2">
                  <c:v>25.02</c:v>
                </c:pt>
                <c:pt idx="3">
                  <c:v>26.72</c:v>
                </c:pt>
                <c:pt idx="4">
                  <c:v>35.15</c:v>
                </c:pt>
              </c:numCache>
            </c:numRef>
          </c:val>
          <c:extLst>
            <c:ext xmlns:c16="http://schemas.microsoft.com/office/drawing/2014/chart" uri="{C3380CC4-5D6E-409C-BE32-E72D297353CC}">
              <c16:uniqueId val="{00000000-C76F-453A-97C3-2A566DE6DA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76F-453A-97C3-2A566DE6DA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69.150000000000006</c:v>
                </c:pt>
                <c:pt idx="1">
                  <c:v>95.39</c:v>
                </c:pt>
                <c:pt idx="2">
                  <c:v>93.97</c:v>
                </c:pt>
                <c:pt idx="3">
                  <c:v>96.05</c:v>
                </c:pt>
                <c:pt idx="4">
                  <c:v>94.21</c:v>
                </c:pt>
              </c:numCache>
            </c:numRef>
          </c:val>
          <c:extLst>
            <c:ext xmlns:c16="http://schemas.microsoft.com/office/drawing/2014/chart" uri="{C3380CC4-5D6E-409C-BE32-E72D297353CC}">
              <c16:uniqueId val="{00000000-40B7-4CA5-B4E8-80310B7C52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0B7-4CA5-B4E8-80310B7C52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295.7</c:v>
                </c:pt>
                <c:pt idx="1">
                  <c:v>216.89</c:v>
                </c:pt>
                <c:pt idx="2">
                  <c:v>221.21</c:v>
                </c:pt>
                <c:pt idx="3">
                  <c:v>222.35</c:v>
                </c:pt>
                <c:pt idx="4">
                  <c:v>212.41</c:v>
                </c:pt>
              </c:numCache>
            </c:numRef>
          </c:val>
          <c:extLst>
            <c:ext xmlns:c16="http://schemas.microsoft.com/office/drawing/2014/chart" uri="{C3380CC4-5D6E-409C-BE32-E72D297353CC}">
              <c16:uniqueId val="{00000000-0353-4B93-B895-76237A82A0D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353-4B93-B895-76237A82A0D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3054</v>
      </c>
      <c r="AM8" s="51"/>
      <c r="AN8" s="51"/>
      <c r="AO8" s="51"/>
      <c r="AP8" s="51"/>
      <c r="AQ8" s="51"/>
      <c r="AR8" s="51"/>
      <c r="AS8" s="51"/>
      <c r="AT8" s="46">
        <f>データ!T6</f>
        <v>133.97999999999999</v>
      </c>
      <c r="AU8" s="46"/>
      <c r="AV8" s="46"/>
      <c r="AW8" s="46"/>
      <c r="AX8" s="46"/>
      <c r="AY8" s="46"/>
      <c r="AZ8" s="46"/>
      <c r="BA8" s="46"/>
      <c r="BB8" s="46">
        <f>データ!U6</f>
        <v>22.79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47.38</v>
      </c>
      <c r="Q10" s="46"/>
      <c r="R10" s="46"/>
      <c r="S10" s="46"/>
      <c r="T10" s="46"/>
      <c r="U10" s="46"/>
      <c r="V10" s="46"/>
      <c r="W10" s="46">
        <f>データ!Q6</f>
        <v>100</v>
      </c>
      <c r="X10" s="46"/>
      <c r="Y10" s="46"/>
      <c r="Z10" s="46"/>
      <c r="AA10" s="46"/>
      <c r="AB10" s="46"/>
      <c r="AC10" s="46"/>
      <c r="AD10" s="51">
        <f>データ!R6</f>
        <v>4120</v>
      </c>
      <c r="AE10" s="51"/>
      <c r="AF10" s="51"/>
      <c r="AG10" s="51"/>
      <c r="AH10" s="51"/>
      <c r="AI10" s="51"/>
      <c r="AJ10" s="51"/>
      <c r="AK10" s="2"/>
      <c r="AL10" s="51">
        <f>データ!V6</f>
        <v>1435</v>
      </c>
      <c r="AM10" s="51"/>
      <c r="AN10" s="51"/>
      <c r="AO10" s="51"/>
      <c r="AP10" s="51"/>
      <c r="AQ10" s="51"/>
      <c r="AR10" s="51"/>
      <c r="AS10" s="51"/>
      <c r="AT10" s="46">
        <f>データ!W6</f>
        <v>0.83</v>
      </c>
      <c r="AU10" s="46"/>
      <c r="AV10" s="46"/>
      <c r="AW10" s="46"/>
      <c r="AX10" s="46"/>
      <c r="AY10" s="46"/>
      <c r="AZ10" s="46"/>
      <c r="BA10" s="46"/>
      <c r="BB10" s="46">
        <f>データ!X6</f>
        <v>1728.92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VK1ul4aOgNte/AW7GM4BSAGIy4+q0NJm+3WvfV5RGGnDAvSN/cu2Z4vtxZJ/xP0SF6uz76mj+XGRLE3gbeKSrg==" saltValue="+Dda4Ik/YJqKABwZqxAl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314021</v>
      </c>
      <c r="D6" s="33">
        <f t="shared" si="3"/>
        <v>47</v>
      </c>
      <c r="E6" s="33">
        <f t="shared" si="3"/>
        <v>17</v>
      </c>
      <c r="F6" s="33">
        <f t="shared" si="3"/>
        <v>4</v>
      </c>
      <c r="G6" s="33">
        <f t="shared" si="3"/>
        <v>0</v>
      </c>
      <c r="H6" s="33" t="str">
        <f t="shared" si="3"/>
        <v>鳥取県　日野町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47.38</v>
      </c>
      <c r="Q6" s="34">
        <f t="shared" si="3"/>
        <v>100</v>
      </c>
      <c r="R6" s="34">
        <f t="shared" si="3"/>
        <v>4120</v>
      </c>
      <c r="S6" s="34">
        <f t="shared" si="3"/>
        <v>3054</v>
      </c>
      <c r="T6" s="34">
        <f t="shared" si="3"/>
        <v>133.97999999999999</v>
      </c>
      <c r="U6" s="34">
        <f t="shared" si="3"/>
        <v>22.79</v>
      </c>
      <c r="V6" s="34">
        <f t="shared" si="3"/>
        <v>1435</v>
      </c>
      <c r="W6" s="34">
        <f t="shared" si="3"/>
        <v>0.83</v>
      </c>
      <c r="X6" s="34">
        <f t="shared" si="3"/>
        <v>1728.92</v>
      </c>
      <c r="Y6" s="35">
        <f>IF(Y7="",NA(),Y7)</f>
        <v>84.77</v>
      </c>
      <c r="Z6" s="35">
        <f t="shared" ref="Z6:AH6" si="4">IF(Z7="",NA(),Z7)</f>
        <v>98.22</v>
      </c>
      <c r="AA6" s="35">
        <f t="shared" si="4"/>
        <v>99.08</v>
      </c>
      <c r="AB6" s="35">
        <f t="shared" si="4"/>
        <v>99.03</v>
      </c>
      <c r="AC6" s="35">
        <f t="shared" si="4"/>
        <v>98.25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539.44000000000005</v>
      </c>
      <c r="BG6" s="35">
        <f t="shared" ref="BG6:BO6" si="7">IF(BG7="",NA(),BG7)</f>
        <v>53.36</v>
      </c>
      <c r="BH6" s="35">
        <f t="shared" si="7"/>
        <v>25.02</v>
      </c>
      <c r="BI6" s="35">
        <f t="shared" si="7"/>
        <v>26.72</v>
      </c>
      <c r="BJ6" s="35">
        <f t="shared" si="7"/>
        <v>35.15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69.150000000000006</v>
      </c>
      <c r="BR6" s="35">
        <f t="shared" ref="BR6:BZ6" si="8">IF(BR7="",NA(),BR7)</f>
        <v>95.39</v>
      </c>
      <c r="BS6" s="35">
        <f t="shared" si="8"/>
        <v>93.97</v>
      </c>
      <c r="BT6" s="35">
        <f t="shared" si="8"/>
        <v>96.05</v>
      </c>
      <c r="BU6" s="35">
        <f t="shared" si="8"/>
        <v>94.21</v>
      </c>
      <c r="BV6" s="35">
        <f t="shared" si="8"/>
        <v>66.22</v>
      </c>
      <c r="BW6" s="35">
        <f t="shared" si="8"/>
        <v>69.87</v>
      </c>
      <c r="BX6" s="35">
        <f t="shared" si="8"/>
        <v>74.3</v>
      </c>
      <c r="BY6" s="35">
        <f t="shared" si="8"/>
        <v>72.260000000000005</v>
      </c>
      <c r="BZ6" s="35">
        <f t="shared" si="8"/>
        <v>71.84</v>
      </c>
      <c r="CA6" s="34" t="str">
        <f>IF(CA7="","",IF(CA7="-","【-】","【"&amp;SUBSTITUTE(TEXT(CA7,"#,##0.00"),"-","△")&amp;"】"))</f>
        <v>【74.17】</v>
      </c>
      <c r="CB6" s="35">
        <f>IF(CB7="",NA(),CB7)</f>
        <v>295.7</v>
      </c>
      <c r="CC6" s="35">
        <f t="shared" ref="CC6:CK6" si="9">IF(CC7="",NA(),CC7)</f>
        <v>216.89</v>
      </c>
      <c r="CD6" s="35">
        <f t="shared" si="9"/>
        <v>221.21</v>
      </c>
      <c r="CE6" s="35">
        <f t="shared" si="9"/>
        <v>222.35</v>
      </c>
      <c r="CF6" s="35">
        <f t="shared" si="9"/>
        <v>212.41</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32.21</v>
      </c>
      <c r="CP6" s="35">
        <f t="shared" si="10"/>
        <v>32.21</v>
      </c>
      <c r="CQ6" s="35">
        <f t="shared" si="10"/>
        <v>32.43</v>
      </c>
      <c r="CR6" s="35">
        <f t="shared" si="10"/>
        <v>41.35</v>
      </c>
      <c r="CS6" s="35">
        <f t="shared" si="10"/>
        <v>42.9</v>
      </c>
      <c r="CT6" s="35">
        <f t="shared" si="10"/>
        <v>43.36</v>
      </c>
      <c r="CU6" s="35">
        <f t="shared" si="10"/>
        <v>42.56</v>
      </c>
      <c r="CV6" s="35">
        <f t="shared" si="10"/>
        <v>42.47</v>
      </c>
      <c r="CW6" s="34" t="str">
        <f>IF(CW7="","",IF(CW7="-","【-】","【"&amp;SUBSTITUTE(TEXT(CW7,"#,##0.00"),"-","△")&amp;"】"))</f>
        <v>【42.86】</v>
      </c>
      <c r="CX6" s="35">
        <f>IF(CX7="",NA(),CX7)</f>
        <v>82.02</v>
      </c>
      <c r="CY6" s="35">
        <f t="shared" ref="CY6:DG6" si="11">IF(CY7="",NA(),CY7)</f>
        <v>83.72</v>
      </c>
      <c r="CZ6" s="35">
        <f t="shared" si="11"/>
        <v>86.47</v>
      </c>
      <c r="DA6" s="35">
        <f t="shared" si="11"/>
        <v>85.44</v>
      </c>
      <c r="DB6" s="35">
        <f t="shared" si="11"/>
        <v>85.99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314021</v>
      </c>
      <c r="D7" s="37">
        <v>47</v>
      </c>
      <c r="E7" s="37">
        <v>17</v>
      </c>
      <c r="F7" s="37">
        <v>4</v>
      </c>
      <c r="G7" s="37">
        <v>0</v>
      </c>
      <c r="H7" s="37" t="s">
        <v>98</v>
      </c>
      <c r="I7" s="37" t="s">
        <v>99</v>
      </c>
      <c r="J7" s="37" t="s">
        <v>100</v>
      </c>
      <c r="K7" s="37" t="s">
        <v>101</v>
      </c>
      <c r="L7" s="37" t="s">
        <v>102</v>
      </c>
      <c r="M7" s="37" t="s">
        <v>103</v>
      </c>
      <c r="N7" s="38" t="s">
        <v>104</v>
      </c>
      <c r="O7" s="38" t="s">
        <v>105</v>
      </c>
      <c r="P7" s="38">
        <v>47.38</v>
      </c>
      <c r="Q7" s="38">
        <v>100</v>
      </c>
      <c r="R7" s="38">
        <v>4120</v>
      </c>
      <c r="S7" s="38">
        <v>3054</v>
      </c>
      <c r="T7" s="38">
        <v>133.97999999999999</v>
      </c>
      <c r="U7" s="38">
        <v>22.79</v>
      </c>
      <c r="V7" s="38">
        <v>1435</v>
      </c>
      <c r="W7" s="38">
        <v>0.83</v>
      </c>
      <c r="X7" s="38">
        <v>1728.92</v>
      </c>
      <c r="Y7" s="38">
        <v>84.77</v>
      </c>
      <c r="Z7" s="38">
        <v>98.22</v>
      </c>
      <c r="AA7" s="38">
        <v>99.08</v>
      </c>
      <c r="AB7" s="38">
        <v>99.03</v>
      </c>
      <c r="AC7" s="38">
        <v>98.25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539.44000000000005</v>
      </c>
      <c r="BG7" s="38">
        <v>53.36</v>
      </c>
      <c r="BH7" s="38">
        <v>25.02</v>
      </c>
      <c r="BI7" s="38">
        <v>26.72</v>
      </c>
      <c r="BJ7" s="38">
        <v>35.15</v>
      </c>
      <c r="BK7" s="38">
        <v>1434.89</v>
      </c>
      <c r="BL7" s="38">
        <v>1298.9100000000001</v>
      </c>
      <c r="BM7" s="38">
        <v>1243.71</v>
      </c>
      <c r="BN7" s="38">
        <v>1194.1500000000001</v>
      </c>
      <c r="BO7" s="38">
        <v>1206.79</v>
      </c>
      <c r="BP7" s="38">
        <v>1218.7</v>
      </c>
      <c r="BQ7" s="38">
        <v>69.150000000000006</v>
      </c>
      <c r="BR7" s="38">
        <v>95.39</v>
      </c>
      <c r="BS7" s="38">
        <v>93.97</v>
      </c>
      <c r="BT7" s="38">
        <v>96.05</v>
      </c>
      <c r="BU7" s="38">
        <v>94.21</v>
      </c>
      <c r="BV7" s="38">
        <v>66.22</v>
      </c>
      <c r="BW7" s="38">
        <v>69.87</v>
      </c>
      <c r="BX7" s="38">
        <v>74.3</v>
      </c>
      <c r="BY7" s="38">
        <v>72.260000000000005</v>
      </c>
      <c r="BZ7" s="38">
        <v>71.84</v>
      </c>
      <c r="CA7" s="38">
        <v>74.17</v>
      </c>
      <c r="CB7" s="38">
        <v>295.7</v>
      </c>
      <c r="CC7" s="38">
        <v>216.89</v>
      </c>
      <c r="CD7" s="38">
        <v>221.21</v>
      </c>
      <c r="CE7" s="38">
        <v>222.35</v>
      </c>
      <c r="CF7" s="38">
        <v>212.41</v>
      </c>
      <c r="CG7" s="38">
        <v>246.72</v>
      </c>
      <c r="CH7" s="38">
        <v>234.96</v>
      </c>
      <c r="CI7" s="38">
        <v>221.81</v>
      </c>
      <c r="CJ7" s="38">
        <v>230.02</v>
      </c>
      <c r="CK7" s="38">
        <v>228.47</v>
      </c>
      <c r="CL7" s="38">
        <v>218.56</v>
      </c>
      <c r="CM7" s="38" t="s">
        <v>104</v>
      </c>
      <c r="CN7" s="38" t="s">
        <v>104</v>
      </c>
      <c r="CO7" s="38">
        <v>32.21</v>
      </c>
      <c r="CP7" s="38">
        <v>32.21</v>
      </c>
      <c r="CQ7" s="38">
        <v>32.43</v>
      </c>
      <c r="CR7" s="38">
        <v>41.35</v>
      </c>
      <c r="CS7" s="38">
        <v>42.9</v>
      </c>
      <c r="CT7" s="38">
        <v>43.36</v>
      </c>
      <c r="CU7" s="38">
        <v>42.56</v>
      </c>
      <c r="CV7" s="38">
        <v>42.47</v>
      </c>
      <c r="CW7" s="38">
        <v>42.86</v>
      </c>
      <c r="CX7" s="38">
        <v>82.02</v>
      </c>
      <c r="CY7" s="38">
        <v>83.72</v>
      </c>
      <c r="CZ7" s="38">
        <v>86.47</v>
      </c>
      <c r="DA7" s="38">
        <v>85.44</v>
      </c>
      <c r="DB7" s="38">
        <v>85.99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2021-01-14T05:13:19Z</cp:lastPrinted>
  <dcterms:created xsi:type="dcterms:W3CDTF">2020-12-04T02:56:43Z</dcterms:created>
  <dcterms:modified xsi:type="dcterms:W3CDTF">2021-01-15T07:36:22Z</dcterms:modified>
  <cp:category/>
</cp:coreProperties>
</file>