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60 地域整備課\20 上下水道室\04共通\70.「経営比較分析表」について\R1\調査表\"/>
    </mc:Choice>
  </mc:AlternateContent>
  <workbookProtection workbookAlgorithmName="SHA-512" workbookHashValue="7Lhyx0x3K4JlCP9ZxEcGmxMkaKcdwrnGMV2/P94tAofMirO1l4V7LSkAbG9IhBCcNfMkXLmvLRBfw2OCOTPQag==" workbookSaltValue="ZseHfxVYZFqp+HQ3WSBGt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W10" i="4"/>
  <c r="I10" i="4"/>
  <c r="BB8" i="4"/>
  <c r="AL8" i="4"/>
  <c r="P8" i="4"/>
  <c r="I8" i="4"/>
</calcChain>
</file>

<file path=xl/sharedStrings.xml><?xml version="1.0" encoding="utf-8"?>
<sst xmlns="http://schemas.openxmlformats.org/spreadsheetml/2006/main" count="236" uniqueCount="123">
  <si>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</si>
  <si>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</si>
  <si>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</si>
  <si>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</si>
  <si>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</si>
  <si>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</si>
  <si>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</si>
  <si>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</si>
  <si>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</si>
  <si>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</si>
  <si>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</si>
  <si>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</si>
  <si>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</si>
  <si>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</si>
  <si>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</si>
  <si>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</si>
  <si>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</si>
  <si>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</si>
  <si>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</si>
  <si>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</si>
  <si>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</si>
  <si>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</si>
  <si>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</si>
  <si>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</si>
  <si>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</si>
  <si>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</si>
  <si>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</si>
  <si>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</si>
  <si>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</si>
  <si>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</si>
  <si>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</si>
  <si>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</si>
  <si>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</si>
  <si>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</si>
  <si>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</si>
  <si>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</si>
  <si>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</si>
  <si>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</si>
  <si>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</si>
  <si>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</si>
  <si>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</si>
  <si>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</si>
  <si>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</si>
  <si>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</si>
  <si>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</si>
  <si>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</si>
  <si>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</si>
  <si>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</si>
  <si>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</si>
  <si>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</si>
  <si>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</si>
  <si>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</si>
  <si>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</si>
  <si>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</si>
  <si>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</si>
  <si>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</si>
  <si>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</si>
  <si>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</si>
  <si>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</si>
  <si>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</si>
  <si>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</si>
  <si>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</si>
  <si>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</si>
  <si>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</si>
  <si>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</si>
  <si>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</si>
  <si>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</si>
  <si>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</si>
  <si>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</si>
  <si>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</si>
  <si>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</si>
  <si>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</si>
  <si>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</si>
  <si>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</si>
  <si>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</si>
  <si>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</si>
  <si>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</si>
  <si>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</si>
  <si>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</si>
  <si>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</si>
  <si>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</si>
  <si>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</si>
  <si>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</si>
  <si>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</si>
  <si>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</si>
  <si>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</si>
  <si>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</si>
  <si>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</si>
  <si>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</si>
  <si>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</si>
  <si>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</si>
  <si>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</si>
  <si>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</si>
  <si>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</si>
  <si>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</si>
  <si>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</si>
  <si>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</si>
  <si>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</si>
  <si>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</si>
  <si>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伯耆町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</si>
  <si>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</si>
  <si>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</si>
  <si>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</si>
  <si>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</si>
  <si>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</si>
  <si>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</si>
  <si>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</si>
  <si>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</si>
  <si>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</si>
  <si>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</si>
  <si>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</si>
  <si>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</si>
  <si>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</si>
  <si>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</si>
  <si>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</si>
  <si>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</si>
  <si>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</si>
  <si>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</si>
  <si>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</si>
  <si>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</si>
  <si>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100%を下回っているが、近年右肩上がりで推移しており、徐々に改善傾向にある。
④企業債残高対事業規模比率
　類似団体と比べて低い値で推移している。
⑤経費回収率
　近年右肩上がりに推移し、当年度100%となり、類似団体と比べると高い値を示している。
⑥汚水処理原価
　類似団体と比べて低い数値を示しており、汚水処理に係るコストは比較的低い。
⑦施設利用率
　計画時からの人口減により、類似団体の数値と同様、施設の稼働に余裕がある状態である。
⑧水洗化率
　率の増減は、接続人口の自然増減によるものであり、今後も水栓化率向上に向けた啓発を行いたい。</t>
    <rPh sb="15" eb="17">
      <t>シタマワ</t>
    </rPh>
    <rPh sb="25" eb="27">
      <t>ミギカタ</t>
    </rPh>
    <rPh sb="27" eb="28">
      <t>ア</t>
    </rPh>
    <rPh sb="38" eb="40">
      <t>ジョジョ</t>
    </rPh>
    <rPh sb="41" eb="43">
      <t>カイゼン</t>
    </rPh>
    <rPh sb="43" eb="45">
      <t>ケイコウ</t>
    </rPh>
    <rPh sb="95" eb="97">
      <t>キンネン</t>
    </rPh>
    <rPh sb="97" eb="99">
      <t>ミギカタ</t>
    </rPh>
    <rPh sb="99" eb="100">
      <t>ア</t>
    </rPh>
    <rPh sb="103" eb="105">
      <t>スイイ</t>
    </rPh>
    <rPh sb="107" eb="110">
      <t>トウネンド</t>
    </rPh>
    <rPh sb="244" eb="245">
      <t>リツ</t>
    </rPh>
    <rPh sb="246" eb="248">
      <t>ゾウゲン</t>
    </rPh>
    <rPh sb="250" eb="252">
      <t>セツゾク</t>
    </rPh>
    <rPh sb="252" eb="254">
      <t>ジンコウ</t>
    </rPh>
    <rPh sb="255" eb="257">
      <t>シゼン</t>
    </rPh>
    <rPh sb="257" eb="259">
      <t>ゾウゲン</t>
    </rPh>
    <phoneticPr fontId="4"/>
  </si>
  <si>
    <t xml:space="preserve">　令和元年度から処理区域再編（施設統廃合）を計画実施し、施設利用率の向上、維持管理費の削減を図ることとしている。
　また、令和２年度から法適用事業へと移行し、より健全な事業経営に取り組む。
</t>
    <rPh sb="8" eb="10">
      <t>ショリ</t>
    </rPh>
    <rPh sb="10" eb="12">
      <t>クイキ</t>
    </rPh>
    <rPh sb="12" eb="14">
      <t>サイヘン</t>
    </rPh>
    <phoneticPr fontId="4"/>
  </si>
  <si>
    <t>③管渠改善率
　小規模集合排水事業の管渠については、現在まで不具合もなく、改善、更新を実施していない。
　法定耐用年数に達するまで期間があるため、計画的な更新については、経営戦略の見直し時期にあわせて検討を行うものとする。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</si>
</sst>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0E-4CB5-9EBB-EF5C72814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363728"/>
        <c:axId val="487679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0E-4CB5-9EBB-EF5C72814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363728"/>
        <c:axId val="487679400"/>
      </c:lineChart>
      <c:dateAx>
        <c:axId val="632363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679400"/>
        <c:crosses val="autoZero"/>
        <c:auto val="1"/>
        <c:lblOffset val="100"/>
        <c:baseTimeUnit val="years"/>
      </c:dateAx>
      <c:valAx>
        <c:axId val="487679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236372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51.08</c:v>
                </c:pt>
                <c:pt idx="1">
                  <c:v>43.08</c:v>
                </c:pt>
                <c:pt idx="2">
                  <c:v>43.79</c:v>
                </c:pt>
                <c:pt idx="3">
                  <c:v>45.75</c:v>
                </c:pt>
                <c:pt idx="4">
                  <c:v>49.84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BA-465C-B0E8-5C22B046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880568"/>
        <c:axId val="63387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34.92</c:v>
                </c:pt>
                <c:pt idx="1">
                  <c:v>36.44</c:v>
                </c:pt>
                <c:pt idx="2">
                  <c:v>34.29</c:v>
                </c:pt>
                <c:pt idx="3">
                  <c:v>35.340000000000003</c:v>
                </c:pt>
                <c:pt idx="4">
                  <c:v>34.68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BA-465C-B0E8-5C22B046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80568"/>
        <c:axId val="633875472"/>
      </c:lineChart>
      <c:dateAx>
        <c:axId val="633880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3875472"/>
        <c:crosses val="autoZero"/>
        <c:auto val="1"/>
        <c:lblOffset val="100"/>
        <c:baseTimeUnit val="years"/>
      </c:dateAx>
      <c:valAx>
        <c:axId val="63387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880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90.23</c:v>
                </c:pt>
                <c:pt idx="2">
                  <c:v>88.92</c:v>
                </c:pt>
                <c:pt idx="3">
                  <c:v>90.3</c:v>
                </c:pt>
                <c:pt idx="4">
                  <c:v>87.4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C-4E30-BCAE-2A8CFFABE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872728"/>
        <c:axId val="63387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88.64</c:v>
                </c:pt>
                <c:pt idx="1">
                  <c:v>89.93</c:v>
                </c:pt>
                <c:pt idx="2">
                  <c:v>89.88</c:v>
                </c:pt>
                <c:pt idx="3">
                  <c:v>91.52</c:v>
                </c:pt>
                <c:pt idx="4">
                  <c:v>90.33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AC-4E30-BCAE-2A8CFFABE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72728"/>
        <c:axId val="633873904"/>
      </c:lineChart>
      <c:dateAx>
        <c:axId val="633872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3873904"/>
        <c:crosses val="autoZero"/>
        <c:auto val="1"/>
        <c:lblOffset val="100"/>
        <c:baseTimeUnit val="years"/>
      </c:dateAx>
      <c:valAx>
        <c:axId val="63387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872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70.05</c:v>
                </c:pt>
                <c:pt idx="1">
                  <c:v>94.71</c:v>
                </c:pt>
                <c:pt idx="2">
                  <c:v>94.59</c:v>
                </c:pt>
                <c:pt idx="3">
                  <c:v>96.64</c:v>
                </c:pt>
                <c:pt idx="4">
                  <c:v>99.03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D8-4503-AD86-0BEDEF385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80248"/>
        <c:axId val="48776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D8-4503-AD86-0BEDEF385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80248"/>
        <c:axId val="487769312"/>
      </c:lineChart>
      <c:dateAx>
        <c:axId val="139680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87769312"/>
        <c:crosses val="autoZero"/>
        <c:auto val="1"/>
        <c:lblOffset val="100"/>
        <c:baseTimeUnit val="years"/>
      </c:dateAx>
      <c:valAx>
        <c:axId val="48776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680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1D-461B-A834-9B4F0882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898208"/>
        <c:axId val="63389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1D-461B-A834-9B4F0882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98208"/>
        <c:axId val="633899384"/>
      </c:lineChart>
      <c:dateAx>
        <c:axId val="633898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3899384"/>
        <c:crosses val="autoZero"/>
        <c:auto val="1"/>
        <c:lblOffset val="100"/>
        <c:baseTimeUnit val="years"/>
      </c:dateAx>
      <c:valAx>
        <c:axId val="63389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89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28-4BDE-BECE-8BEEB2440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899776"/>
        <c:axId val="63389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28-4BDE-BECE-8BEEB2440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99776"/>
        <c:axId val="633897816"/>
      </c:lineChart>
      <c:dateAx>
        <c:axId val="633899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3897816"/>
        <c:crosses val="autoZero"/>
        <c:auto val="1"/>
        <c:lblOffset val="100"/>
        <c:baseTimeUnit val="years"/>
      </c:dateAx>
      <c:valAx>
        <c:axId val="63389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89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A0-4D27-BECC-D23374E71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898600"/>
        <c:axId val="63389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A0-4D27-BECC-D23374E71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98600"/>
        <c:axId val="633894288"/>
      </c:lineChart>
      <c:dateAx>
        <c:axId val="6338986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3894288"/>
        <c:crosses val="autoZero"/>
        <c:auto val="1"/>
        <c:lblOffset val="100"/>
        <c:baseTimeUnit val="years"/>
      </c:dateAx>
      <c:valAx>
        <c:axId val="63389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898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43-4923-8286-973D9DC2C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900560"/>
        <c:axId val="63389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43-4923-8286-973D9DC2C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900560"/>
        <c:axId val="633895464"/>
      </c:lineChart>
      <c:dateAx>
        <c:axId val="633900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3895464"/>
        <c:crosses val="autoZero"/>
        <c:auto val="1"/>
        <c:lblOffset val="100"/>
        <c:baseTimeUnit val="years"/>
      </c:dateAx>
      <c:valAx>
        <c:axId val="63389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90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1380.09</c:v>
                </c:pt>
                <c:pt idx="1">
                  <c:v>454.33</c:v>
                </c:pt>
                <c:pt idx="2">
                  <c:v>400.71</c:v>
                </c:pt>
                <c:pt idx="3">
                  <c:v>122.93</c:v>
                </c:pt>
                <c:pt idx="4">
                  <c:v>106.9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33-4C7C-94BA-2A858FAB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893896"/>
        <c:axId val="633896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2464.06</c:v>
                </c:pt>
                <c:pt idx="1">
                  <c:v>1914.94</c:v>
                </c:pt>
                <c:pt idx="2">
                  <c:v>1759.36</c:v>
                </c:pt>
                <c:pt idx="3">
                  <c:v>1837.88</c:v>
                </c:pt>
                <c:pt idx="4">
                  <c:v>1748.51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33-4C7C-94BA-2A858FAB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93896"/>
        <c:axId val="633896248"/>
      </c:lineChart>
      <c:dateAx>
        <c:axId val="633893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3896248"/>
        <c:crosses val="autoZero"/>
        <c:auto val="1"/>
        <c:lblOffset val="100"/>
        <c:baseTimeUnit val="years"/>
      </c:dateAx>
      <c:valAx>
        <c:axId val="633896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893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39.450000000000003</c:v>
                </c:pt>
                <c:pt idx="1">
                  <c:v>67.19</c:v>
                </c:pt>
                <c:pt idx="2">
                  <c:v>69.180000000000007</c:v>
                </c:pt>
                <c:pt idx="3">
                  <c:v>96.11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EA-437B-BB32-FA7F947C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877040"/>
        <c:axId val="63387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32.909999999999997</c:v>
                </c:pt>
                <c:pt idx="1">
                  <c:v>34.020000000000003</c:v>
                </c:pt>
                <c:pt idx="2">
                  <c:v>37.200000000000003</c:v>
                </c:pt>
                <c:pt idx="3">
                  <c:v>35.03</c:v>
                </c:pt>
                <c:pt idx="4">
                  <c:v>34.99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EA-437B-BB32-FA7F947C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77040"/>
        <c:axId val="633879000"/>
      </c:lineChart>
      <c:dateAx>
        <c:axId val="633877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3879000"/>
        <c:crosses val="autoZero"/>
        <c:auto val="1"/>
        <c:lblOffset val="100"/>
        <c:baseTimeUnit val="years"/>
      </c:dateAx>
      <c:valAx>
        <c:axId val="63387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87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470.3</c:v>
                </c:pt>
                <c:pt idx="1">
                  <c:v>317.87</c:v>
                </c:pt>
                <c:pt idx="2">
                  <c:v>304.24</c:v>
                </c:pt>
                <c:pt idx="3">
                  <c:v>201.44</c:v>
                </c:pt>
                <c:pt idx="4">
                  <c:v>161.18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0-433A-B92E-E1EE4CB83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3870376"/>
        <c:axId val="633869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561.54</c:v>
                </c:pt>
                <c:pt idx="1">
                  <c:v>553.77</c:v>
                </c:pt>
                <c:pt idx="2">
                  <c:v>508.64</c:v>
                </c:pt>
                <c:pt idx="3">
                  <c:v>525.22</c:v>
                </c:pt>
                <c:pt idx="4">
                  <c:v>520.91999999999996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00-433A-B92E-E1EE4CB83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870376"/>
        <c:axId val="633869592"/>
      </c:lineChart>
      <c:dateAx>
        <c:axId val="633870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33869592"/>
        <c:crosses val="autoZero"/>
        <c:auto val="1"/>
        <c:lblOffset val="100"/>
        <c:baseTimeUnit val="years"/>
      </c:dateAx>
      <c:valAx>
        <c:axId val="633869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3870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【1,682.85】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Q22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鳥取県　伯耆町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小規模集合排水処理</v>
      </c>
      <c r="Q8" s="72"/>
      <c r="R8" s="72"/>
      <c r="S8" s="72"/>
      <c r="T8" s="72"/>
      <c r="U8" s="72"/>
      <c r="V8" s="72"/>
      <c r="W8" s="72" t="str">
        <f>データ!L6</f>
        <v>I2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10861</v>
      </c>
      <c r="AM8" s="69"/>
      <c r="AN8" s="69"/>
      <c r="AO8" s="69"/>
      <c r="AP8" s="69"/>
      <c r="AQ8" s="69"/>
      <c r="AR8" s="69"/>
      <c r="AS8" s="69"/>
      <c r="AT8" s="68">
        <f>データ!T6</f>
        <v>139.44</v>
      </c>
      <c r="AU8" s="68"/>
      <c r="AV8" s="68"/>
      <c r="AW8" s="68"/>
      <c r="AX8" s="68"/>
      <c r="AY8" s="68"/>
      <c r="AZ8" s="68"/>
      <c r="BA8" s="68"/>
      <c r="BB8" s="68">
        <f>データ!U6</f>
        <v>77.89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3.37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3888</v>
      </c>
      <c r="AE10" s="69"/>
      <c r="AF10" s="69"/>
      <c r="AG10" s="69"/>
      <c r="AH10" s="69"/>
      <c r="AI10" s="69"/>
      <c r="AJ10" s="69"/>
      <c r="AK10" s="2"/>
      <c r="AL10" s="69">
        <f>データ!V6</f>
        <v>365</v>
      </c>
      <c r="AM10" s="69"/>
      <c r="AN10" s="69"/>
      <c r="AO10" s="69"/>
      <c r="AP10" s="69"/>
      <c r="AQ10" s="69"/>
      <c r="AR10" s="69"/>
      <c r="AS10" s="69"/>
      <c r="AT10" s="68">
        <f>データ!W6</f>
        <v>0.43</v>
      </c>
      <c r="AU10" s="68"/>
      <c r="AV10" s="68"/>
      <c r="AW10" s="68"/>
      <c r="AX10" s="68"/>
      <c r="AY10" s="68"/>
      <c r="AZ10" s="68"/>
      <c r="BA10" s="68"/>
      <c r="BB10" s="68">
        <f>データ!X6</f>
        <v>848.84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122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121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【1,682.85】</v>
      </c>
      <c r="I86" s="26" t="str">
        <f>データ!CA6</f>
        <v>【36.18】</v>
      </c>
      <c r="J86" s="26" t="str">
        <f>データ!CL6</f>
        <v>【510.14】</v>
      </c>
      <c r="K86" s="26" t="str">
        <f>データ!CW6</f>
        <v>【35.17】</v>
      </c>
      <c r="L86" s="26" t="str">
        <f>データ!DH6</f>
        <v>【90.15】</v>
      </c>
      <c r="M86" s="26" t="s">
        <v>43</v>
      </c>
      <c r="N86" s="26" t="s">
        <v>45</v>
      </c>
      <c r="O86" s="26" t="str">
        <f>データ!EO6</f>
        <v>【0.00】</v>
      </c>
    </row>
  </sheetData>
  <sheetProtection algorithmName="SHA-512" hashValue="ILFW079P7peohXqBTfyxSHEhP3i+RzFxg926/Cg7iku3cJVwscWzs2j2EEKdyTxEC4FAN5dIu73mPLF3lGcJfw==" saltValue="Cah5gPBtwu002Q59EjQHX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313904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鳥取県　伯耆町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3.37</v>
      </c>
      <c r="Q6" s="34">
        <f t="shared" si="3"/>
        <v>100</v>
      </c>
      <c r="R6" s="34">
        <f t="shared" si="3"/>
        <v>3888</v>
      </c>
      <c r="S6" s="34">
        <f t="shared" si="3"/>
        <v>10861</v>
      </c>
      <c r="T6" s="34">
        <f t="shared" si="3"/>
        <v>139.44</v>
      </c>
      <c r="U6" s="34">
        <f t="shared" si="3"/>
        <v>77.89</v>
      </c>
      <c r="V6" s="34">
        <f t="shared" si="3"/>
        <v>365</v>
      </c>
      <c r="W6" s="34">
        <f t="shared" si="3"/>
        <v>0.43</v>
      </c>
      <c r="X6" s="34">
        <f t="shared" si="3"/>
        <v>848.84</v>
      </c>
      <c r="Y6" s="35">
        <f>IF(Y7="",NA(),Y7)</f>
        <v>70.05</v>
      </c>
      <c r="Z6" s="35">
        <f t="shared" ref="Z6:AH6" si="4">IF(Z7="",NA(),Z7)</f>
        <v>94.71</v>
      </c>
      <c r="AA6" s="35">
        <f t="shared" si="4"/>
        <v>94.59</v>
      </c>
      <c r="AB6" s="35">
        <f t="shared" si="4"/>
        <v>96.64</v>
      </c>
      <c r="AC6" s="35">
        <f t="shared" si="4"/>
        <v>99.03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1380.09</v>
      </c>
      <c r="BG6" s="35">
        <f t="shared" ref="BG6:BO6" si="7">IF(BG7="",NA(),BG7)</f>
        <v>454.33</v>
      </c>
      <c r="BH6" s="35">
        <f t="shared" si="7"/>
        <v>400.71</v>
      </c>
      <c r="BI6" s="35">
        <f t="shared" si="7"/>
        <v>122.93</v>
      </c>
      <c r="BJ6" s="35">
        <f t="shared" si="7"/>
        <v>106.9</v>
      </c>
      <c r="BK6" s="35">
        <f t="shared" si="7"/>
        <v>2464.06</v>
      </c>
      <c r="BL6" s="35">
        <f t="shared" si="7"/>
        <v>1914.94</v>
      </c>
      <c r="BM6" s="35">
        <f t="shared" si="7"/>
        <v>1759.36</v>
      </c>
      <c r="BN6" s="35">
        <f t="shared" si="7"/>
        <v>1837.88</v>
      </c>
      <c r="BO6" s="35">
        <f t="shared" si="7"/>
        <v>1748.51</v>
      </c>
      <c r="BP6" s="34" t="str">
        <f>IF(BP7="","",IF(BP7="-","【-】","【"&amp;SUBSTITUTE(TEXT(BP7,"#,##0.00"),"-","△")&amp;"】"))</f>
        <v>【1,682.85】</v>
      </c>
      <c r="BQ6" s="35">
        <f>IF(BQ7="",NA(),BQ7)</f>
        <v>39.450000000000003</v>
      </c>
      <c r="BR6" s="35">
        <f t="shared" ref="BR6:BZ6" si="8">IF(BR7="",NA(),BR7)</f>
        <v>67.19</v>
      </c>
      <c r="BS6" s="35">
        <f t="shared" si="8"/>
        <v>69.180000000000007</v>
      </c>
      <c r="BT6" s="35">
        <f t="shared" si="8"/>
        <v>96.11</v>
      </c>
      <c r="BU6" s="35">
        <f t="shared" si="8"/>
        <v>100</v>
      </c>
      <c r="BV6" s="35">
        <f t="shared" si="8"/>
        <v>32.909999999999997</v>
      </c>
      <c r="BW6" s="35">
        <f t="shared" si="8"/>
        <v>34.020000000000003</v>
      </c>
      <c r="BX6" s="35">
        <f t="shared" si="8"/>
        <v>37.200000000000003</v>
      </c>
      <c r="BY6" s="35">
        <f t="shared" si="8"/>
        <v>35.03</v>
      </c>
      <c r="BZ6" s="35">
        <f t="shared" si="8"/>
        <v>34.99</v>
      </c>
      <c r="CA6" s="34" t="str">
        <f>IF(CA7="","",IF(CA7="-","【-】","【"&amp;SUBSTITUTE(TEXT(CA7,"#,##0.00"),"-","△")&amp;"】"))</f>
        <v>【36.18】</v>
      </c>
      <c r="CB6" s="35">
        <f>IF(CB7="",NA(),CB7)</f>
        <v>470.3</v>
      </c>
      <c r="CC6" s="35">
        <f t="shared" ref="CC6:CK6" si="9">IF(CC7="",NA(),CC7)</f>
        <v>317.87</v>
      </c>
      <c r="CD6" s="35">
        <f t="shared" si="9"/>
        <v>304.24</v>
      </c>
      <c r="CE6" s="35">
        <f t="shared" si="9"/>
        <v>201.44</v>
      </c>
      <c r="CF6" s="35">
        <f t="shared" si="9"/>
        <v>161.18</v>
      </c>
      <c r="CG6" s="35">
        <f t="shared" si="9"/>
        <v>561.54</v>
      </c>
      <c r="CH6" s="35">
        <f t="shared" si="9"/>
        <v>553.77</v>
      </c>
      <c r="CI6" s="35">
        <f t="shared" si="9"/>
        <v>508.64</v>
      </c>
      <c r="CJ6" s="35">
        <f t="shared" si="9"/>
        <v>525.22</v>
      </c>
      <c r="CK6" s="35">
        <f t="shared" si="9"/>
        <v>520.91999999999996</v>
      </c>
      <c r="CL6" s="34" t="str">
        <f>IF(CL7="","",IF(CL7="-","【-】","【"&amp;SUBSTITUTE(TEXT(CL7,"#,##0.00"),"-","△")&amp;"】"))</f>
        <v>【510.14】</v>
      </c>
      <c r="CM6" s="35">
        <f>IF(CM7="",NA(),CM7)</f>
        <v>51.08</v>
      </c>
      <c r="CN6" s="35">
        <f t="shared" ref="CN6:CV6" si="10">IF(CN7="",NA(),CN7)</f>
        <v>43.08</v>
      </c>
      <c r="CO6" s="35">
        <f t="shared" si="10"/>
        <v>43.79</v>
      </c>
      <c r="CP6" s="35">
        <f t="shared" si="10"/>
        <v>45.75</v>
      </c>
      <c r="CQ6" s="35">
        <f t="shared" si="10"/>
        <v>49.84</v>
      </c>
      <c r="CR6" s="35">
        <f t="shared" si="10"/>
        <v>34.92</v>
      </c>
      <c r="CS6" s="35">
        <f t="shared" si="10"/>
        <v>36.44</v>
      </c>
      <c r="CT6" s="35">
        <f t="shared" si="10"/>
        <v>34.29</v>
      </c>
      <c r="CU6" s="35">
        <f t="shared" si="10"/>
        <v>35.340000000000003</v>
      </c>
      <c r="CV6" s="35">
        <f t="shared" si="10"/>
        <v>34.68</v>
      </c>
      <c r="CW6" s="34" t="str">
        <f>IF(CW7="","",IF(CW7="-","【-】","【"&amp;SUBSTITUTE(TEXT(CW7,"#,##0.00"),"-","△")&amp;"】"))</f>
        <v>【35.17】</v>
      </c>
      <c r="CX6" s="35">
        <f>IF(CX7="",NA(),CX7)</f>
        <v>89.66</v>
      </c>
      <c r="CY6" s="35">
        <f t="shared" ref="CY6:DG6" si="11">IF(CY7="",NA(),CY7)</f>
        <v>90.23</v>
      </c>
      <c r="CZ6" s="35">
        <f t="shared" si="11"/>
        <v>88.92</v>
      </c>
      <c r="DA6" s="35">
        <f t="shared" si="11"/>
        <v>90.3</v>
      </c>
      <c r="DB6" s="35">
        <f t="shared" si="11"/>
        <v>87.4</v>
      </c>
      <c r="DC6" s="35">
        <f t="shared" si="11"/>
        <v>88.64</v>
      </c>
      <c r="DD6" s="35">
        <f t="shared" si="11"/>
        <v>89.93</v>
      </c>
      <c r="DE6" s="35">
        <f t="shared" si="11"/>
        <v>89.88</v>
      </c>
      <c r="DF6" s="35">
        <f t="shared" si="11"/>
        <v>91.52</v>
      </c>
      <c r="DG6" s="35">
        <f t="shared" si="11"/>
        <v>90.33</v>
      </c>
      <c r="DH6" s="34" t="str">
        <f>IF(DH7="","",IF(DH7="-","【-】","【"&amp;SUBSTITUTE(TEXT(DH7,"#,##0.00"),"-","△")&amp;"】"))</f>
        <v>【90.15】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5">
        <f t="shared" si="14"/>
        <v>0.01</v>
      </c>
      <c r="EL6" s="34">
        <f t="shared" si="14"/>
        <v>0</v>
      </c>
      <c r="EM6" s="34">
        <f t="shared" si="14"/>
        <v>0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5" s="36" customFormat="1" x14ac:dyDescent="0.15">
      <c r="A7" s="28"/>
      <c r="B7" s="37">
        <v>2019</v>
      </c>
      <c r="C7" s="37">
        <v>313904</v>
      </c>
      <c r="D7" s="37">
        <v>47</v>
      </c>
      <c r="E7" s="37">
        <v>17</v>
      </c>
      <c r="F7" s="37">
        <v>9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3.37</v>
      </c>
      <c r="Q7" s="38">
        <v>100</v>
      </c>
      <c r="R7" s="38">
        <v>3888</v>
      </c>
      <c r="S7" s="38">
        <v>10861</v>
      </c>
      <c r="T7" s="38">
        <v>139.44</v>
      </c>
      <c r="U7" s="38">
        <v>77.89</v>
      </c>
      <c r="V7" s="38">
        <v>365</v>
      </c>
      <c r="W7" s="38">
        <v>0.43</v>
      </c>
      <c r="X7" s="38">
        <v>848.84</v>
      </c>
      <c r="Y7" s="38">
        <v>70.05</v>
      </c>
      <c r="Z7" s="38">
        <v>94.71</v>
      </c>
      <c r="AA7" s="38">
        <v>94.59</v>
      </c>
      <c r="AB7" s="38">
        <v>96.64</v>
      </c>
      <c r="AC7" s="38">
        <v>99.03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1380.09</v>
      </c>
      <c r="BG7" s="38">
        <v>454.33</v>
      </c>
      <c r="BH7" s="38">
        <v>400.71</v>
      </c>
      <c r="BI7" s="38">
        <v>122.93</v>
      </c>
      <c r="BJ7" s="38">
        <v>106.9</v>
      </c>
      <c r="BK7" s="38">
        <v>2464.06</v>
      </c>
      <c r="BL7" s="38">
        <v>1914.94</v>
      </c>
      <c r="BM7" s="38">
        <v>1759.36</v>
      </c>
      <c r="BN7" s="38">
        <v>1837.88</v>
      </c>
      <c r="BO7" s="38">
        <v>1748.51</v>
      </c>
      <c r="BP7" s="38">
        <v>1682.85</v>
      </c>
      <c r="BQ7" s="38">
        <v>39.450000000000003</v>
      </c>
      <c r="BR7" s="38">
        <v>67.19</v>
      </c>
      <c r="BS7" s="38">
        <v>69.180000000000007</v>
      </c>
      <c r="BT7" s="38">
        <v>96.11</v>
      </c>
      <c r="BU7" s="38">
        <v>100</v>
      </c>
      <c r="BV7" s="38">
        <v>32.909999999999997</v>
      </c>
      <c r="BW7" s="38">
        <v>34.020000000000003</v>
      </c>
      <c r="BX7" s="38">
        <v>37.200000000000003</v>
      </c>
      <c r="BY7" s="38">
        <v>35.03</v>
      </c>
      <c r="BZ7" s="38">
        <v>34.99</v>
      </c>
      <c r="CA7" s="38">
        <v>36.18</v>
      </c>
      <c r="CB7" s="38">
        <v>470.3</v>
      </c>
      <c r="CC7" s="38">
        <v>317.87</v>
      </c>
      <c r="CD7" s="38">
        <v>304.24</v>
      </c>
      <c r="CE7" s="38">
        <v>201.44</v>
      </c>
      <c r="CF7" s="38">
        <v>161.18</v>
      </c>
      <c r="CG7" s="38">
        <v>561.54</v>
      </c>
      <c r="CH7" s="38">
        <v>553.77</v>
      </c>
      <c r="CI7" s="38">
        <v>508.64</v>
      </c>
      <c r="CJ7" s="38">
        <v>525.22</v>
      </c>
      <c r="CK7" s="38">
        <v>520.91999999999996</v>
      </c>
      <c r="CL7" s="38">
        <v>510.14</v>
      </c>
      <c r="CM7" s="38">
        <v>51.08</v>
      </c>
      <c r="CN7" s="38">
        <v>43.08</v>
      </c>
      <c r="CO7" s="38">
        <v>43.79</v>
      </c>
      <c r="CP7" s="38">
        <v>45.75</v>
      </c>
      <c r="CQ7" s="38">
        <v>49.84</v>
      </c>
      <c r="CR7" s="38">
        <v>34.92</v>
      </c>
      <c r="CS7" s="38">
        <v>36.44</v>
      </c>
      <c r="CT7" s="38">
        <v>34.29</v>
      </c>
      <c r="CU7" s="38">
        <v>35.340000000000003</v>
      </c>
      <c r="CV7" s="38">
        <v>34.68</v>
      </c>
      <c r="CW7" s="38">
        <v>35.17</v>
      </c>
      <c r="CX7" s="38">
        <v>89.66</v>
      </c>
      <c r="CY7" s="38">
        <v>90.23</v>
      </c>
      <c r="CZ7" s="38">
        <v>88.92</v>
      </c>
      <c r="DA7" s="38">
        <v>90.3</v>
      </c>
      <c r="DB7" s="38">
        <v>87.4</v>
      </c>
      <c r="DC7" s="38">
        <v>88.64</v>
      </c>
      <c r="DD7" s="38">
        <v>89.93</v>
      </c>
      <c r="DE7" s="38">
        <v>89.88</v>
      </c>
      <c r="DF7" s="38">
        <v>91.52</v>
      </c>
      <c r="DG7" s="38">
        <v>90.33</v>
      </c>
      <c r="DH7" s="38">
        <v>90.15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0.01</v>
      </c>
      <c r="EL7" s="38">
        <v>0</v>
      </c>
      <c r="EM7" s="38">
        <v>0</v>
      </c>
      <c r="EN7" s="38">
        <v>0</v>
      </c>
      <c r="EO7" s="38">
        <v>0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117</v>
      </c>
      <c r="F13" t="s">
        <v>118</v>
      </c>
      <c r="G13" t="s">
        <v>119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伯耆町</cp:lastModifiedBy>
  <dcterms:created xsi:type="dcterms:W3CDTF">2020-12-04T03:14:35Z</dcterms:created>
  <dcterms:modified xsi:type="dcterms:W3CDTF">2021-01-26T05:44:24Z</dcterms:modified>
  <cp:category/>
</cp:coreProperties>
</file>