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60 地域整備課\20 上下水道室\04共通\70.「経営比較分析表」について\R1\調査表\"/>
    </mc:Choice>
  </mc:AlternateContent>
  <workbookProtection workbookAlgorithmName="SHA-512" workbookHashValue="84bb8MOCmuxdYVbcIh18BAyC40bBJm8d4UuUR2kRxMjw9txRAcFpc2cIV54fWfEvwW6HT6dUz01QwbepAE+89A==" workbookSaltValue="3539TQDfbrLBIcnZMNb+v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<sst xmlns="http://schemas.openxmlformats.org/spreadsheetml/2006/main" count="236" uniqueCount="121">
  <si>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</si>
  <si>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</si>
  <si>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</si>
  <si>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</si>
  <si>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</si>
  <si>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</si>
  <si>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</si>
  <si>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</si>
  <si>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</si>
  <si>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</si>
  <si>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</si>
  <si>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</si>
  <si>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</si>
  <si>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</si>
  <si>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</si>
  <si>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</si>
  <si>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</si>
  <si>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</si>
  <si>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</si>
  <si>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</si>
  <si>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</si>
  <si>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</si>
  <si>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</si>
  <si>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</si>
  <si>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</si>
  <si>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</si>
  <si>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</si>
  <si>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</si>
  <si>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</si>
  <si>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</si>
  <si>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</si>
  <si>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</si>
  <si>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</si>
  <si>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</si>
  <si>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</si>
  <si>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</si>
  <si>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</si>
  <si>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</si>
  <si>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</si>
  <si>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</si>
  <si>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</si>
  <si>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</si>
  <si>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</si>
  <si>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</si>
  <si>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</si>
  <si>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</si>
  <si>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</si>
  <si>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</si>
  <si>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</si>
  <si>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</si>
  <si>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</si>
  <si>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</si>
  <si>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</si>
  <si>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</si>
  <si>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</si>
  <si>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</si>
  <si>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</si>
  <si>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</si>
  <si>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</si>
  <si>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</si>
  <si>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</si>
  <si>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</si>
  <si>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</si>
  <si>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</si>
  <si>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</si>
  <si>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</si>
  <si>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</si>
  <si>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</si>
  <si>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</si>
  <si>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</si>
  <si>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</si>
  <si>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</si>
  <si>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</si>
  <si>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</si>
  <si>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</si>
  <si>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</si>
  <si>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</si>
  <si>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</si>
  <si>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</si>
  <si>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</si>
  <si>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</si>
  <si>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</si>
  <si>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</si>
  <si>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</si>
  <si>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</si>
  <si>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</si>
  <si>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</si>
  <si>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</si>
  <si>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</si>
  <si>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</si>
  <si>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</si>
  <si>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</si>
  <si>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</si>
  <si>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</si>
  <si>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</si>
  <si>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</si>
  <si>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</si>
  <si>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</si>
  <si>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</si>
  <si>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</si>
  <si>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</si>
  <si>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</si>
  <si>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</si>
  <si>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</si>
  <si>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</si>
  <si>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</si>
  <si>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</si>
  <si>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</si>
  <si>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</si>
  <si>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</si>
  <si>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</si>
  <si>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</si>
  <si>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</si>
  <si>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</si>
  <si>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</si>
  <si>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</si>
  <si>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</si>
  <si>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</si>
  <si>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100%を下回って推移しており、経営改善に向けた取り組みが必要である。
④企業債残高対事業規模比率
　類似団体と比べて低い値で推移している。
⑤経費回収率
　100%を下回っているが、類似団体と比べると高い値を示しており、年々改善傾向にある。
⑥汚水処理原価
　類似団体と比べて低い数値を示しており、汚水処理に係るコストは比較的低い。
⑦施設利用率
　計画時からの人口減により、類似団体の数値と同様、施設の稼働に余裕がある状態である。
⑧水洗化率
　類似団体を上回っており、今後も水栓化率向上に向けた啓発を行いたい。</t>
    <rPh sb="15" eb="17">
      <t>シタマワ</t>
    </rPh>
    <rPh sb="19" eb="21">
      <t>スイイ</t>
    </rPh>
    <rPh sb="26" eb="28">
      <t>ケイエイ</t>
    </rPh>
    <rPh sb="28" eb="30">
      <t>カイゼン</t>
    </rPh>
    <rPh sb="31" eb="32">
      <t>ム</t>
    </rPh>
    <rPh sb="34" eb="35">
      <t>ト</t>
    </rPh>
    <rPh sb="36" eb="37">
      <t>ク</t>
    </rPh>
    <rPh sb="39" eb="41">
      <t>ヒツヨウ</t>
    </rPh>
    <rPh sb="123" eb="125">
      <t>ネンネン</t>
    </rPh>
    <rPh sb="125" eb="127">
      <t>カイゼン</t>
    </rPh>
    <rPh sb="127" eb="129">
      <t>ケイコウ</t>
    </rPh>
    <phoneticPr fontId="4"/>
  </si>
  <si>
    <t xml:space="preserve">　令和元年度から処理区域再編（施設統廃合）を計画実施し、施設利用率の向上、維持管理費の削減を図ることとしている。
　また、令和２年度から法適用事業へと移行し、より健全な事業経営に取り組む。
</t>
    <rPh sb="5" eb="6">
      <t>ド</t>
    </rPh>
    <rPh sb="8" eb="10">
      <t>ショリ</t>
    </rPh>
    <rPh sb="10" eb="12">
      <t>クイキ</t>
    </rPh>
    <rPh sb="12" eb="14">
      <t>サイヘン</t>
    </rPh>
    <rPh sb="15" eb="17">
      <t>シセツ</t>
    </rPh>
    <rPh sb="17" eb="20">
      <t>トウハイゴウ</t>
    </rPh>
    <rPh sb="22" eb="24">
      <t>ケイカク</t>
    </rPh>
    <rPh sb="24" eb="26">
      <t>ジッシ</t>
    </rPh>
    <rPh sb="28" eb="30">
      <t>シセツ</t>
    </rPh>
    <rPh sb="30" eb="32">
      <t>リヨウ</t>
    </rPh>
    <rPh sb="32" eb="33">
      <t>リツ</t>
    </rPh>
    <rPh sb="34" eb="36">
      <t>コウジョウ</t>
    </rPh>
    <rPh sb="37" eb="39">
      <t>イジ</t>
    </rPh>
    <rPh sb="39" eb="42">
      <t>カンリヒ</t>
    </rPh>
    <rPh sb="43" eb="45">
      <t>サクゲン</t>
    </rPh>
    <rPh sb="46" eb="47">
      <t>ハカ</t>
    </rPh>
    <phoneticPr fontId="4"/>
  </si>
  <si>
    <t>③管渠改善率
　農業集落排水事業の管渠については、現在まで不具合もなく、改善、更新を実施していない。
　法定耐用年数に達するまで期間があるため、計画的な更新については、経営戦略の見直し時期にあわせて検討を行うものとする。</t>
    <rPh sb="8" eb="16">
      <t>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</si>
</sst>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FA-4C96-AC58-99B10254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66568"/>
        <c:axId val="48767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FA-4C96-AC58-99B10254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66568"/>
        <c:axId val="487670808"/>
      </c:lineChart>
      <c:dateAx>
        <c:axId val="487766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670808"/>
        <c:crosses val="autoZero"/>
        <c:auto val="1"/>
        <c:lblOffset val="100"/>
        <c:baseTimeUnit val="years"/>
      </c:dateAx>
      <c:valAx>
        <c:axId val="48767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66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51.82</c:v>
                </c:pt>
                <c:pt idx="1">
                  <c:v>52.31</c:v>
                </c:pt>
                <c:pt idx="2">
                  <c:v>51.77</c:v>
                </c:pt>
                <c:pt idx="3">
                  <c:v>50.87</c:v>
                </c:pt>
                <c:pt idx="4">
                  <c:v>50.47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F-4FB4-B44B-112E681D1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65296"/>
        <c:axId val="632357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0F-4FB4-B44B-112E681D1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65296"/>
        <c:axId val="632357848"/>
      </c:lineChart>
      <c:dateAx>
        <c:axId val="632365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2357848"/>
        <c:crosses val="autoZero"/>
        <c:auto val="1"/>
        <c:lblOffset val="100"/>
        <c:baseTimeUnit val="years"/>
      </c:dateAx>
      <c:valAx>
        <c:axId val="632357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36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88.42</c:v>
                </c:pt>
                <c:pt idx="1">
                  <c:v>89.48</c:v>
                </c:pt>
                <c:pt idx="2">
                  <c:v>88.49</c:v>
                </c:pt>
                <c:pt idx="3">
                  <c:v>89.08</c:v>
                </c:pt>
                <c:pt idx="4">
                  <c:v>89.41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8B-46C6-BA40-812AB8F41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58632"/>
        <c:axId val="63236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8B-46C6-BA40-812AB8F41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58632"/>
        <c:axId val="632360984"/>
      </c:lineChart>
      <c:dateAx>
        <c:axId val="632358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2360984"/>
        <c:crosses val="autoZero"/>
        <c:auto val="1"/>
        <c:lblOffset val="100"/>
        <c:baseTimeUnit val="years"/>
      </c:dateAx>
      <c:valAx>
        <c:axId val="63236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358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80.62</c:v>
                </c:pt>
                <c:pt idx="1">
                  <c:v>94.61</c:v>
                </c:pt>
                <c:pt idx="2">
                  <c:v>94.26</c:v>
                </c:pt>
                <c:pt idx="3">
                  <c:v>95.88</c:v>
                </c:pt>
                <c:pt idx="4">
                  <c:v>93.48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BF-4922-9D8A-E4832FD5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67280"/>
        <c:axId val="48603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BF-4922-9D8A-E4832FD5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67280"/>
        <c:axId val="486035816"/>
      </c:lineChart>
      <c:dateAx>
        <c:axId val="487667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6035816"/>
        <c:crosses val="autoZero"/>
        <c:auto val="1"/>
        <c:lblOffset val="100"/>
        <c:baseTimeUnit val="years"/>
      </c:dateAx>
      <c:valAx>
        <c:axId val="48603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6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21-4A30-9831-BF6E693B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50584"/>
        <c:axId val="469455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1-4A30-9831-BF6E693B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50584"/>
        <c:axId val="469455288"/>
      </c:lineChart>
      <c:dateAx>
        <c:axId val="469450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5288"/>
        <c:crosses val="autoZero"/>
        <c:auto val="1"/>
        <c:lblOffset val="100"/>
        <c:baseTimeUnit val="years"/>
      </c:dateAx>
      <c:valAx>
        <c:axId val="469455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5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7-4914-B670-56C29EDD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89168"/>
        <c:axId val="48768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7-4914-B670-56C29EDD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89168"/>
        <c:axId val="487682504"/>
      </c:lineChart>
      <c:dateAx>
        <c:axId val="487689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682504"/>
        <c:crosses val="autoZero"/>
        <c:auto val="1"/>
        <c:lblOffset val="100"/>
        <c:baseTimeUnit val="years"/>
      </c:dateAx>
      <c:valAx>
        <c:axId val="48768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8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A-4CAE-AD4E-A99287AE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92464"/>
        <c:axId val="48768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0A-4CAE-AD4E-A99287AE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92464"/>
        <c:axId val="487680576"/>
      </c:lineChart>
      <c:dateAx>
        <c:axId val="140392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680576"/>
        <c:crosses val="autoZero"/>
        <c:auto val="1"/>
        <c:lblOffset val="100"/>
        <c:baseTimeUnit val="years"/>
      </c:dateAx>
      <c:valAx>
        <c:axId val="48768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39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CB-4CA5-8FE6-18A16BBBC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241664"/>
        <c:axId val="13967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CB-4CA5-8FE6-18A16BBBC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241664"/>
        <c:axId val="139679856"/>
      </c:lineChart>
      <c:dateAx>
        <c:axId val="486241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679856"/>
        <c:crosses val="autoZero"/>
        <c:auto val="1"/>
        <c:lblOffset val="100"/>
        <c:baseTimeUnit val="years"/>
      </c:dateAx>
      <c:valAx>
        <c:axId val="13967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24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776.47</c:v>
                </c:pt>
                <c:pt idx="1">
                  <c:v>328.89</c:v>
                </c:pt>
                <c:pt idx="2">
                  <c:v>288.07</c:v>
                </c:pt>
                <c:pt idx="3" formatCode="#,##0.00;&quot;△&quot;#,##0.00">
                  <c:v>0</c:v>
                </c:pt>
                <c:pt idx="4">
                  <c:v>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38-4B03-900B-859B2D6D9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62944"/>
        <c:axId val="63236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38-4B03-900B-859B2D6D9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62944"/>
        <c:axId val="632364904"/>
      </c:lineChart>
      <c:dateAx>
        <c:axId val="632362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2364904"/>
        <c:crosses val="autoZero"/>
        <c:auto val="1"/>
        <c:lblOffset val="100"/>
        <c:baseTimeUnit val="years"/>
      </c:dateAx>
      <c:valAx>
        <c:axId val="63236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36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56.47</c:v>
                </c:pt>
                <c:pt idx="1">
                  <c:v>80.27</c:v>
                </c:pt>
                <c:pt idx="2">
                  <c:v>81.14</c:v>
                </c:pt>
                <c:pt idx="3">
                  <c:v>91.51</c:v>
                </c:pt>
                <c:pt idx="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C-4007-B1D7-BD2F99027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59808"/>
        <c:axId val="63236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C-4007-B1D7-BD2F99027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59808"/>
        <c:axId val="632363336"/>
      </c:lineChart>
      <c:dateAx>
        <c:axId val="632359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2363336"/>
        <c:crosses val="autoZero"/>
        <c:auto val="1"/>
        <c:lblOffset val="100"/>
        <c:baseTimeUnit val="years"/>
      </c:dateAx>
      <c:valAx>
        <c:axId val="63236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35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327.39999999999998</c:v>
                </c:pt>
                <c:pt idx="1">
                  <c:v>229.56</c:v>
                </c:pt>
                <c:pt idx="2">
                  <c:v>226.75</c:v>
                </c:pt>
                <c:pt idx="3">
                  <c:v>204.51</c:v>
                </c:pt>
                <c:pt idx="4">
                  <c:v>168.7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90-4A2B-8CB5-AAE75BD1F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69216"/>
        <c:axId val="63235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90-4A2B-8CB5-AAE75BD1F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69216"/>
        <c:axId val="632359416"/>
      </c:lineChart>
      <c:dateAx>
        <c:axId val="632369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2359416"/>
        <c:crosses val="autoZero"/>
        <c:auto val="1"/>
        <c:lblOffset val="100"/>
        <c:baseTimeUnit val="years"/>
      </c:dateAx>
      <c:valAx>
        <c:axId val="63235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36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39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伯耆町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10861</v>
      </c>
      <c r="AM8" s="51"/>
      <c r="AN8" s="51"/>
      <c r="AO8" s="51"/>
      <c r="AP8" s="51"/>
      <c r="AQ8" s="51"/>
      <c r="AR8" s="51"/>
      <c r="AS8" s="51"/>
      <c r="AT8" s="46">
        <f>データ!T6</f>
        <v>139.44</v>
      </c>
      <c r="AU8" s="46"/>
      <c r="AV8" s="46"/>
      <c r="AW8" s="46"/>
      <c r="AX8" s="46"/>
      <c r="AY8" s="46"/>
      <c r="AZ8" s="46"/>
      <c r="BA8" s="46"/>
      <c r="BB8" s="46">
        <f>データ!U6</f>
        <v>77.89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46.44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3888</v>
      </c>
      <c r="AE10" s="51"/>
      <c r="AF10" s="51"/>
      <c r="AG10" s="51"/>
      <c r="AH10" s="51"/>
      <c r="AI10" s="51"/>
      <c r="AJ10" s="51"/>
      <c r="AK10" s="2"/>
      <c r="AL10" s="51">
        <f>データ!V6</f>
        <v>5032</v>
      </c>
      <c r="AM10" s="51"/>
      <c r="AN10" s="51"/>
      <c r="AO10" s="51"/>
      <c r="AP10" s="51"/>
      <c r="AQ10" s="51"/>
      <c r="AR10" s="51"/>
      <c r="AS10" s="51"/>
      <c r="AT10" s="46">
        <f>データ!W6</f>
        <v>7.77</v>
      </c>
      <c r="AU10" s="46"/>
      <c r="AV10" s="46"/>
      <c r="AW10" s="46"/>
      <c r="AX10" s="46"/>
      <c r="AY10" s="46"/>
      <c r="AZ10" s="46"/>
      <c r="BA10" s="46"/>
      <c r="BB10" s="46">
        <f>データ!X6</f>
        <v>647.62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URX+Na+dB/Wabd6ZHoKlKvGHw+EYxS3mt6JM/n9SWyO6/7+gMtilFstAGqRt2JPoFdQtXnl5dlN8Z/fqugIgNQ==" saltValue="DuMQRxnlvgsokTqmXhpX+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313904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46.44</v>
      </c>
      <c r="Q6" s="34">
        <f t="shared" si="3"/>
        <v>100</v>
      </c>
      <c r="R6" s="34">
        <f t="shared" si="3"/>
        <v>3888</v>
      </c>
      <c r="S6" s="34">
        <f t="shared" si="3"/>
        <v>10861</v>
      </c>
      <c r="T6" s="34">
        <f t="shared" si="3"/>
        <v>139.44</v>
      </c>
      <c r="U6" s="34">
        <f t="shared" si="3"/>
        <v>77.89</v>
      </c>
      <c r="V6" s="34">
        <f t="shared" si="3"/>
        <v>5032</v>
      </c>
      <c r="W6" s="34">
        <f t="shared" si="3"/>
        <v>7.77</v>
      </c>
      <c r="X6" s="34">
        <f t="shared" si="3"/>
        <v>647.62</v>
      </c>
      <c r="Y6" s="35">
        <f>IF(Y7="",NA(),Y7)</f>
        <v>80.62</v>
      </c>
      <c r="Z6" s="35">
        <f t="shared" ref="Z6:AH6" si="4">IF(Z7="",NA(),Z7)</f>
        <v>94.61</v>
      </c>
      <c r="AA6" s="35">
        <f t="shared" si="4"/>
        <v>94.26</v>
      </c>
      <c r="AB6" s="35">
        <f t="shared" si="4"/>
        <v>95.88</v>
      </c>
      <c r="AC6" s="35">
        <f t="shared" si="4"/>
        <v>93.48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776.47</v>
      </c>
      <c r="BG6" s="35">
        <f t="shared" ref="BG6:BO6" si="7">IF(BG7="",NA(),BG7)</f>
        <v>328.89</v>
      </c>
      <c r="BH6" s="35">
        <f t="shared" si="7"/>
        <v>288.07</v>
      </c>
      <c r="BI6" s="34">
        <f t="shared" si="7"/>
        <v>0</v>
      </c>
      <c r="BJ6" s="35">
        <f t="shared" si="7"/>
        <v>9.89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56.47</v>
      </c>
      <c r="BR6" s="35">
        <f t="shared" ref="BR6:BZ6" si="8">IF(BR7="",NA(),BR7)</f>
        <v>80.27</v>
      </c>
      <c r="BS6" s="35">
        <f t="shared" si="8"/>
        <v>81.14</v>
      </c>
      <c r="BT6" s="35">
        <f t="shared" si="8"/>
        <v>91.51</v>
      </c>
      <c r="BU6" s="35">
        <f t="shared" si="8"/>
        <v>96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327.39999999999998</v>
      </c>
      <c r="CC6" s="35">
        <f t="shared" ref="CC6:CK6" si="9">IF(CC7="",NA(),CC7)</f>
        <v>229.56</v>
      </c>
      <c r="CD6" s="35">
        <f t="shared" si="9"/>
        <v>226.75</v>
      </c>
      <c r="CE6" s="35">
        <f t="shared" si="9"/>
        <v>204.51</v>
      </c>
      <c r="CF6" s="35">
        <f t="shared" si="9"/>
        <v>168.7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51.82</v>
      </c>
      <c r="CN6" s="35">
        <f t="shared" ref="CN6:CV6" si="10">IF(CN7="",NA(),CN7)</f>
        <v>52.31</v>
      </c>
      <c r="CO6" s="35">
        <f t="shared" si="10"/>
        <v>51.77</v>
      </c>
      <c r="CP6" s="35">
        <f t="shared" si="10"/>
        <v>50.87</v>
      </c>
      <c r="CQ6" s="35">
        <f t="shared" si="10"/>
        <v>50.47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88.42</v>
      </c>
      <c r="CY6" s="35">
        <f t="shared" ref="CY6:DG6" si="11">IF(CY7="",NA(),CY7)</f>
        <v>89.48</v>
      </c>
      <c r="CZ6" s="35">
        <f t="shared" si="11"/>
        <v>88.49</v>
      </c>
      <c r="DA6" s="35">
        <f t="shared" si="11"/>
        <v>89.08</v>
      </c>
      <c r="DB6" s="35">
        <f t="shared" si="11"/>
        <v>89.41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313904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46.44</v>
      </c>
      <c r="Q7" s="38">
        <v>100</v>
      </c>
      <c r="R7" s="38">
        <v>3888</v>
      </c>
      <c r="S7" s="38">
        <v>10861</v>
      </c>
      <c r="T7" s="38">
        <v>139.44</v>
      </c>
      <c r="U7" s="38">
        <v>77.89</v>
      </c>
      <c r="V7" s="38">
        <v>5032</v>
      </c>
      <c r="W7" s="38">
        <v>7.77</v>
      </c>
      <c r="X7" s="38">
        <v>647.62</v>
      </c>
      <c r="Y7" s="38">
        <v>80.62</v>
      </c>
      <c r="Z7" s="38">
        <v>94.61</v>
      </c>
      <c r="AA7" s="38">
        <v>94.26</v>
      </c>
      <c r="AB7" s="38">
        <v>95.88</v>
      </c>
      <c r="AC7" s="38">
        <v>93.48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776.47</v>
      </c>
      <c r="BG7" s="38">
        <v>328.89</v>
      </c>
      <c r="BH7" s="38">
        <v>288.07</v>
      </c>
      <c r="BI7" s="38">
        <v>0</v>
      </c>
      <c r="BJ7" s="38">
        <v>9.89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56.47</v>
      </c>
      <c r="BR7" s="38">
        <v>80.27</v>
      </c>
      <c r="BS7" s="38">
        <v>81.14</v>
      </c>
      <c r="BT7" s="38">
        <v>91.51</v>
      </c>
      <c r="BU7" s="38">
        <v>96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327.39999999999998</v>
      </c>
      <c r="CC7" s="38">
        <v>229.56</v>
      </c>
      <c r="CD7" s="38">
        <v>226.75</v>
      </c>
      <c r="CE7" s="38">
        <v>204.51</v>
      </c>
      <c r="CF7" s="38">
        <v>168.7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51.82</v>
      </c>
      <c r="CN7" s="38">
        <v>52.31</v>
      </c>
      <c r="CO7" s="38">
        <v>51.77</v>
      </c>
      <c r="CP7" s="38">
        <v>50.87</v>
      </c>
      <c r="CQ7" s="38">
        <v>50.47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88.42</v>
      </c>
      <c r="CY7" s="38">
        <v>89.48</v>
      </c>
      <c r="CZ7" s="38">
        <v>88.49</v>
      </c>
      <c r="DA7" s="38">
        <v>89.08</v>
      </c>
      <c r="DB7" s="38">
        <v>89.41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cp:lastPrinted>2021-01-21T00:16:02Z</cp:lastPrinted>
  <dcterms:created xsi:type="dcterms:W3CDTF">2020-12-04T03:06:46Z</dcterms:created>
  <dcterms:modified xsi:type="dcterms:W3CDTF">2021-01-26T05:44:28Z</dcterms:modified>
  <cp:category/>
</cp:coreProperties>
</file>