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U3237\Desktop\【経営比較分析表】2019_313891_47_1718\"/>
    </mc:Choice>
  </mc:AlternateContent>
  <xr:revisionPtr revIDLastSave="0" documentId="13_ncr:1_{FD1B47AE-236F-4FCB-BB6C-9CA9F99A51AD}" xr6:coauthVersionLast="45" xr6:coauthVersionMax="45" xr10:uidLastSave="{00000000-0000-0000-0000-000000000000}"/>
  <workbookProtection workbookAlgorithmName="SHA-512" workbookHashValue="Wgg3BsmfXTcZ6pdQvahoPxEVl5DI6acWFE6JP858YmndYJeQ2PMumzWti+UKvGhRmxEv9ImRKDGDE90bgt8BXQ==" workbookSaltValue="ns70imt60IibX6Ifa39A3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L10" i="4"/>
  <c r="AT8" i="4"/>
  <c r="AL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<sst xmlns="http://schemas.openxmlformats.org/spreadsheetml/2006/main" count="236" uniqueCount="121">
  <si>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</si>
  <si>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</si>
  <si>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</si>
  <si>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</si>
  <si>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</si>
  <si>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</si>
  <si>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</si>
  <si>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</si>
  <si>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</si>
  <si>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</si>
  <si>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</si>
  <si>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</si>
  <si>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</si>
  <si>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</si>
  <si>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</si>
  <si>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</si>
  <si>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</si>
  <si>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</si>
  <si>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</si>
  <si>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</si>
  <si>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</si>
  <si>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</si>
  <si>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</si>
  <si>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</si>
  <si>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</si>
  <si>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</si>
  <si>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</si>
  <si>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</si>
  <si>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</si>
  <si>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</si>
  <si>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</si>
  <si>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</si>
  <si>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</si>
  <si>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</si>
  <si>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</si>
  <si>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</si>
  <si>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</si>
  <si>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</si>
  <si>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</si>
  <si>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</si>
  <si>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</si>
  <si>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</si>
  <si>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</si>
  <si>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</si>
  <si>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</si>
  <si>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</si>
  <si>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</si>
  <si>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</si>
  <si>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</si>
  <si>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</si>
  <si>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</si>
  <si>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</si>
  <si>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</si>
  <si>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</si>
  <si>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</si>
  <si>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</si>
  <si>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</si>
  <si>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</si>
  <si>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</si>
  <si>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</si>
  <si>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</si>
  <si>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</si>
  <si>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</si>
  <si>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</si>
  <si>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</si>
  <si>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</si>
  <si>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</si>
  <si>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</si>
  <si>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</si>
  <si>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</si>
  <si>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</si>
  <si>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</si>
  <si>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</si>
  <si>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</si>
  <si>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</si>
  <si>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</si>
  <si>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</si>
  <si>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</si>
  <si>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</si>
  <si>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</si>
  <si>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</si>
  <si>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</si>
  <si>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</si>
  <si>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</si>
  <si>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</si>
  <si>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</si>
  <si>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</si>
  <si>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</si>
  <si>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</si>
  <si>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</si>
  <si>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</si>
  <si>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</si>
  <si>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</si>
  <si>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</si>
  <si>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</si>
  <si>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</si>
  <si>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</si>
  <si>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</si>
  <si>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</si>
  <si>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</si>
  <si>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</si>
  <si>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</si>
  <si>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小規模集合排水処理</t>
  </si>
  <si>
    <t>I3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</si>
  <si>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</si>
  <si>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</si>
  <si>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</si>
  <si>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</si>
  <si>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</si>
  <si>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</si>
  <si>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</si>
  <si>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</si>
  <si>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</si>
  <si>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</si>
  <si>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</si>
  <si>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</si>
  <si>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</si>
  <si>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</si>
  <si>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平成16年度供用開始のため、施設の老朽化対策については耐用年数等を考慮し計画が必要となると思われる。</t>
    <phoneticPr fontId="4"/>
  </si>
  <si>
    <t>使用料の算定方法はすべての下水道事業で統一しており、町営住宅に設置する浄化槽のため、住宅入居者数により使用料収入に変動がある。施設の維持管理費を使用料で賄い、企業債償還について一般会計からの繰入により経営を維持している状況であり今後、住宅施策にあわせた施設の更新等が必要である。</t>
    <phoneticPr fontId="4"/>
  </si>
  <si>
    <t>①支出のうち企業債償還金の割合が高く料金収入では賄えていない状況である。企業債償還金について一般会計からの繰入を行っている。　　　　　　　　　　　　　　　　　　　　④企業債残高対事業規模比率は類似団体平均より低くなっている。施設整備は完了しており新たな借り入れは行っていない。　　　　　　　　　　　　　　　　⑤使用料で経費は賄えている状況で経費回収率は100％以上である。町営住宅の浄化槽なので利用者数は安定している。　　　　　　　　　　　　</t>
    <rPh sb="112" eb="114">
      <t>シセツ</t>
    </rPh>
    <rPh sb="114" eb="116">
      <t>セイビ</t>
    </rPh>
    <rPh sb="117" eb="119">
      <t>カンリョウ</t>
    </rPh>
    <rPh sb="123" eb="124">
      <t>アラ</t>
    </rPh>
    <rPh sb="126" eb="127">
      <t>カ</t>
    </rPh>
    <rPh sb="128" eb="129">
      <t>イ</t>
    </rPh>
    <rPh sb="131" eb="13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</si>
</sst>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59-48D5-8B4E-5E27CE39CDA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0.51</c:v>
                </c:pt>
                <c:pt idx="1">
                  <c:v>0</c:v>
                </c:pt>
                <c:pt idx="2">
                  <c:v>0</c:v>
                </c:pt>
                <c:pt idx="3">
                  <c:v>0</c:v>
                </c:pt>
                <c:pt idx="4">
                  <c:v>0</c:v>
                </c:pt>
              </c:numCache>
            </c:numRef>
          </c:val>
          <c:smooth val="0"/>
          <c:extLst>
            <c:ext xmlns:c16="http://schemas.microsoft.com/office/drawing/2014/chart" uri="{C3380CC4-5D6E-409C-BE32-E72D297353CC}">
              <c16:uniqueId val="{00000001-7259-48D5-8B4E-5E27CE39CDA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068-46F4-A8E7-7E6033528B2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40.96</c:v>
                </c:pt>
                <c:pt idx="1">
                  <c:v>39.450000000000003</c:v>
                </c:pt>
                <c:pt idx="2">
                  <c:v>39.15</c:v>
                </c:pt>
                <c:pt idx="3">
                  <c:v>39.76</c:v>
                </c:pt>
                <c:pt idx="4">
                  <c:v>46.62</c:v>
                </c:pt>
              </c:numCache>
            </c:numRef>
          </c:val>
          <c:smooth val="0"/>
          <c:extLst>
            <c:ext xmlns:c16="http://schemas.microsoft.com/office/drawing/2014/chart" uri="{C3380CC4-5D6E-409C-BE32-E72D297353CC}">
              <c16:uniqueId val="{00000001-6068-46F4-A8E7-7E6033528B2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679-42EF-ABB5-FBE61C4B0E5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90.64</c:v>
                </c:pt>
                <c:pt idx="1">
                  <c:v>90.48</c:v>
                </c:pt>
                <c:pt idx="2">
                  <c:v>89.54</c:v>
                </c:pt>
                <c:pt idx="3">
                  <c:v>83.43</c:v>
                </c:pt>
                <c:pt idx="4">
                  <c:v>87.53</c:v>
                </c:pt>
              </c:numCache>
            </c:numRef>
          </c:val>
          <c:smooth val="0"/>
          <c:extLst>
            <c:ext xmlns:c16="http://schemas.microsoft.com/office/drawing/2014/chart" uri="{C3380CC4-5D6E-409C-BE32-E72D297353CC}">
              <c16:uniqueId val="{00000001-F679-42EF-ABB5-FBE61C4B0E5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80.94</c:v>
                </c:pt>
                <c:pt idx="1">
                  <c:v>82.06</c:v>
                </c:pt>
                <c:pt idx="2">
                  <c:v>81.569999999999993</c:v>
                </c:pt>
                <c:pt idx="3">
                  <c:v>81.11</c:v>
                </c:pt>
                <c:pt idx="4">
                  <c:v>80.709999999999994</c:v>
                </c:pt>
              </c:numCache>
            </c:numRef>
          </c:val>
          <c:extLst>
            <c:ext xmlns:c16="http://schemas.microsoft.com/office/drawing/2014/chart" uri="{C3380CC4-5D6E-409C-BE32-E72D297353CC}">
              <c16:uniqueId val="{00000000-24DA-4DB2-BA8D-6F759434739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DA-4DB2-BA8D-6F759434739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D1-4B0C-9712-F5673081FCE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D1-4B0C-9712-F5673081FCE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A7-461F-B574-770F93F671E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A7-461F-B574-770F93F671E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A6-4AEF-A89D-B39533D9517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A6-4AEF-A89D-B39533D9517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DE-4EB0-A9B3-287CEB0BD72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DE-4EB0-A9B3-287CEB0BD72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1417.85</c:v>
                </c:pt>
                <c:pt idx="1">
                  <c:v>1357.75</c:v>
                </c:pt>
                <c:pt idx="2">
                  <c:v>26.18</c:v>
                </c:pt>
                <c:pt idx="3">
                  <c:v>1889.96</c:v>
                </c:pt>
                <c:pt idx="4" formatCode="#,##0.00;&quot;△&quot;#,##0.00">
                  <c:v>0</c:v>
                </c:pt>
              </c:numCache>
            </c:numRef>
          </c:val>
          <c:extLst>
            <c:ext xmlns:c16="http://schemas.microsoft.com/office/drawing/2014/chart" uri="{C3380CC4-5D6E-409C-BE32-E72D297353CC}">
              <c16:uniqueId val="{00000000-97F4-4589-8754-82749BC2BB9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3188.44</c:v>
                </c:pt>
                <c:pt idx="1">
                  <c:v>4170.3999999999996</c:v>
                </c:pt>
                <c:pt idx="2">
                  <c:v>2559.94</c:v>
                </c:pt>
                <c:pt idx="3">
                  <c:v>2834.34</c:v>
                </c:pt>
                <c:pt idx="4">
                  <c:v>720.41</c:v>
                </c:pt>
              </c:numCache>
            </c:numRef>
          </c:val>
          <c:smooth val="0"/>
          <c:extLst>
            <c:ext xmlns:c16="http://schemas.microsoft.com/office/drawing/2014/chart" uri="{C3380CC4-5D6E-409C-BE32-E72D297353CC}">
              <c16:uniqueId val="{00000001-97F4-4589-8754-82749BC2BB9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95.71</c:v>
                </c:pt>
                <c:pt idx="1">
                  <c:v>258.45999999999998</c:v>
                </c:pt>
                <c:pt idx="2">
                  <c:v>264.72000000000003</c:v>
                </c:pt>
                <c:pt idx="3">
                  <c:v>255.09</c:v>
                </c:pt>
                <c:pt idx="4">
                  <c:v>147.63999999999999</c:v>
                </c:pt>
              </c:numCache>
            </c:numRef>
          </c:val>
          <c:extLst>
            <c:ext xmlns:c16="http://schemas.microsoft.com/office/drawing/2014/chart" uri="{C3380CC4-5D6E-409C-BE32-E72D297353CC}">
              <c16:uniqueId val="{00000000-D656-4194-9C4A-377F4C0A30F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26.47</c:v>
                </c:pt>
                <c:pt idx="1">
                  <c:v>32.14</c:v>
                </c:pt>
                <c:pt idx="2">
                  <c:v>37.82</c:v>
                </c:pt>
                <c:pt idx="3">
                  <c:v>37.979999999999997</c:v>
                </c:pt>
                <c:pt idx="4">
                  <c:v>71</c:v>
                </c:pt>
              </c:numCache>
            </c:numRef>
          </c:val>
          <c:smooth val="0"/>
          <c:extLst>
            <c:ext xmlns:c16="http://schemas.microsoft.com/office/drawing/2014/chart" uri="{C3380CC4-5D6E-409C-BE32-E72D297353CC}">
              <c16:uniqueId val="{00000001-D656-4194-9C4A-377F4C0A30F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346.67</c:v>
                </c:pt>
                <c:pt idx="1">
                  <c:v>125.98</c:v>
                </c:pt>
                <c:pt idx="2">
                  <c:v>119.7</c:v>
                </c:pt>
                <c:pt idx="3">
                  <c:v>120.4</c:v>
                </c:pt>
                <c:pt idx="4">
                  <c:v>209.99</c:v>
                </c:pt>
              </c:numCache>
            </c:numRef>
          </c:val>
          <c:extLst>
            <c:ext xmlns:c16="http://schemas.microsoft.com/office/drawing/2014/chart" uri="{C3380CC4-5D6E-409C-BE32-E72D297353CC}">
              <c16:uniqueId val="{00000000-A91F-4AD2-9BDB-76D5FA96B24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688.46</c:v>
                </c:pt>
                <c:pt idx="1">
                  <c:v>562.9</c:v>
                </c:pt>
                <c:pt idx="2">
                  <c:v>482.51</c:v>
                </c:pt>
                <c:pt idx="3">
                  <c:v>484.48</c:v>
                </c:pt>
                <c:pt idx="4">
                  <c:v>317.06</c:v>
                </c:pt>
              </c:numCache>
            </c:numRef>
          </c:val>
          <c:smooth val="0"/>
          <c:extLst>
            <c:ext xmlns:c16="http://schemas.microsoft.com/office/drawing/2014/chart" uri="{C3380CC4-5D6E-409C-BE32-E72D297353CC}">
              <c16:uniqueId val="{00000001-A91F-4AD2-9BDB-76D5FA96B24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S6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南部町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I3</v>
      </c>
      <c r="X8" s="49"/>
      <c r="Y8" s="49"/>
      <c r="Z8" s="49"/>
      <c r="AA8" s="49"/>
      <c r="AB8" s="49"/>
      <c r="AC8" s="49"/>
      <c r="AD8" s="50" t="str">
        <f>データ!$M$6</f>
        <v>非設置</v>
      </c>
      <c r="AE8" s="50"/>
      <c r="AF8" s="50"/>
      <c r="AG8" s="50"/>
      <c r="AH8" s="50"/>
      <c r="AI8" s="50"/>
      <c r="AJ8" s="50"/>
      <c r="AK8" s="3"/>
      <c r="AL8" s="51">
        <f>データ!S6</f>
        <v>10754</v>
      </c>
      <c r="AM8" s="51"/>
      <c r="AN8" s="51"/>
      <c r="AO8" s="51"/>
      <c r="AP8" s="51"/>
      <c r="AQ8" s="51"/>
      <c r="AR8" s="51"/>
      <c r="AS8" s="51"/>
      <c r="AT8" s="46">
        <f>データ!T6</f>
        <v>114.03</v>
      </c>
      <c r="AU8" s="46"/>
      <c r="AV8" s="46"/>
      <c r="AW8" s="46"/>
      <c r="AX8" s="46"/>
      <c r="AY8" s="46"/>
      <c r="AZ8" s="46"/>
      <c r="BA8" s="46"/>
      <c r="BB8" s="46">
        <f>データ!U6</f>
        <v>94.31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0.71</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76</v>
      </c>
      <c r="AM10" s="51"/>
      <c r="AN10" s="51"/>
      <c r="AO10" s="51"/>
      <c r="AP10" s="51"/>
      <c r="AQ10" s="51"/>
      <c r="AR10" s="51"/>
      <c r="AS10" s="51"/>
      <c r="AT10" s="46">
        <f>データ!W6</f>
        <v>0.06</v>
      </c>
      <c r="AU10" s="46"/>
      <c r="AV10" s="46"/>
      <c r="AW10" s="46"/>
      <c r="AX10" s="46"/>
      <c r="AY10" s="46"/>
      <c r="AZ10" s="46"/>
      <c r="BA10" s="46"/>
      <c r="BB10" s="46">
        <f>データ!X6</f>
        <v>1266.67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【1,682.85】</v>
      </c>
      <c r="I86" s="26" t="str">
        <f>データ!CA6</f>
        <v>【36.18】</v>
      </c>
      <c r="J86" s="26" t="str">
        <f>データ!CL6</f>
        <v>【510.14】</v>
      </c>
      <c r="K86" s="26" t="str">
        <f>データ!CW6</f>
        <v>【35.17】</v>
      </c>
      <c r="L86" s="26" t="str">
        <f>データ!DH6</f>
        <v>【90.15】</v>
      </c>
      <c r="M86" s="26" t="s">
        <v>44</v>
      </c>
      <c r="N86" s="26" t="s">
        <v>45</v>
      </c>
      <c r="O86" s="26" t="str">
        <f>データ!EO6</f>
        <v>【0.00】</v>
      </c>
    </row>
  </sheetData>
  <sheetProtection algorithmName="SHA-512" hashValue="PaVxufYCFrUM8bFkuj4nhohFx17uwmEWPv4qpTMjJWWIosAkmXvg+P/aSB5afxR7vpsCLLIk1erOmX1opfbAkQ==" saltValue="gDj0SWrIsALnSiRxsGVT1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313891</v>
      </c>
      <c r="D6" s="33">
        <f t="shared" si="3"/>
        <v>47</v>
      </c>
      <c r="E6" s="33">
        <f t="shared" si="3"/>
        <v>17</v>
      </c>
      <c r="F6" s="33">
        <f t="shared" si="3"/>
        <v>9</v>
      </c>
      <c r="G6" s="33">
        <f t="shared" si="3"/>
        <v>0</v>
      </c>
      <c r="H6" s="33" t="str">
        <f t="shared" si="3"/>
        <v>鳥取県　南部町</v>
      </c>
      <c r="I6" s="33" t="str">
        <f t="shared" si="3"/>
        <v>法非適用</v>
      </c>
      <c r="J6" s="33" t="str">
        <f t="shared" si="3"/>
        <v>下水道事業</v>
      </c>
      <c r="K6" s="33" t="str">
        <f t="shared" si="3"/>
        <v>小規模集合排水処理</v>
      </c>
      <c r="L6" s="33" t="str">
        <f t="shared" si="3"/>
        <v>I3</v>
      </c>
      <c r="M6" s="33" t="str">
        <f t="shared" si="3"/>
        <v>非設置</v>
      </c>
      <c r="N6" s="34" t="str">
        <f t="shared" si="3"/>
        <v>-</v>
      </c>
      <c r="O6" s="34" t="str">
        <f t="shared" si="3"/>
        <v>該当数値なし</v>
      </c>
      <c r="P6" s="34">
        <f t="shared" si="3"/>
        <v>0.71</v>
      </c>
      <c r="Q6" s="34">
        <f t="shared" si="3"/>
        <v>100</v>
      </c>
      <c r="R6" s="34">
        <f t="shared" si="3"/>
        <v>3850</v>
      </c>
      <c r="S6" s="34">
        <f t="shared" si="3"/>
        <v>10754</v>
      </c>
      <c r="T6" s="34">
        <f t="shared" si="3"/>
        <v>114.03</v>
      </c>
      <c r="U6" s="34">
        <f t="shared" si="3"/>
        <v>94.31</v>
      </c>
      <c r="V6" s="34">
        <f t="shared" si="3"/>
        <v>76</v>
      </c>
      <c r="W6" s="34">
        <f t="shared" si="3"/>
        <v>0.06</v>
      </c>
      <c r="X6" s="34">
        <f t="shared" si="3"/>
        <v>1266.67</v>
      </c>
      <c r="Y6" s="35">
        <f>IF(Y7="",NA(),Y7)</f>
        <v>80.94</v>
      </c>
      <c r="Z6" s="35">
        <f t="shared" ref="Z6:AH6" si="4">IF(Z7="",NA(),Z7)</f>
        <v>82.06</v>
      </c>
      <c r="AA6" s="35">
        <f t="shared" si="4"/>
        <v>81.569999999999993</v>
      </c>
      <c r="AB6" s="35">
        <f t="shared" si="4"/>
        <v>81.11</v>
      </c>
      <c r="AC6" s="35">
        <f t="shared" si="4"/>
        <v>80.709999999999994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1417.85</v>
      </c>
      <c r="BG6" s="35">
        <f t="shared" ref="BG6:BO6" si="7">IF(BG7="",NA(),BG7)</f>
        <v>1357.75</v>
      </c>
      <c r="BH6" s="35">
        <f t="shared" si="7"/>
        <v>26.18</v>
      </c>
      <c r="BI6" s="35">
        <f t="shared" si="7"/>
        <v>1889.96</v>
      </c>
      <c r="BJ6" s="34">
        <f t="shared" si="7"/>
        <v>0</v>
      </c>
      <c r="BK6" s="35">
        <f t="shared" si="7"/>
        <v>3188.44</v>
      </c>
      <c r="BL6" s="35">
        <f t="shared" si="7"/>
        <v>4170.3999999999996</v>
      </c>
      <c r="BM6" s="35">
        <f t="shared" si="7"/>
        <v>2559.94</v>
      </c>
      <c r="BN6" s="35">
        <f t="shared" si="7"/>
        <v>2834.34</v>
      </c>
      <c r="BO6" s="35">
        <f t="shared" si="7"/>
        <v>720.41</v>
      </c>
      <c r="BP6" s="34" t="str">
        <f>IF(BP7="","",IF(BP7="-","【-】","【"&amp;SUBSTITUTE(TEXT(BP7,"#,##0.00"),"-","△")&amp;"】"))</f>
        <v>【1,682.85】</v>
      </c>
      <c r="BQ6" s="35">
        <f>IF(BQ7="",NA(),BQ7)</f>
        <v>95.71</v>
      </c>
      <c r="BR6" s="35">
        <f t="shared" ref="BR6:BZ6" si="8">IF(BR7="",NA(),BR7)</f>
        <v>258.45999999999998</v>
      </c>
      <c r="BS6" s="35">
        <f t="shared" si="8"/>
        <v>264.72000000000003</v>
      </c>
      <c r="BT6" s="35">
        <f t="shared" si="8"/>
        <v>255.09</v>
      </c>
      <c r="BU6" s="35">
        <f t="shared" si="8"/>
        <v>147.63999999999999</v>
      </c>
      <c r="BV6" s="35">
        <f t="shared" si="8"/>
        <v>26.47</v>
      </c>
      <c r="BW6" s="35">
        <f t="shared" si="8"/>
        <v>32.14</v>
      </c>
      <c r="BX6" s="35">
        <f t="shared" si="8"/>
        <v>37.82</v>
      </c>
      <c r="BY6" s="35">
        <f t="shared" si="8"/>
        <v>37.979999999999997</v>
      </c>
      <c r="BZ6" s="35">
        <f t="shared" si="8"/>
        <v>71</v>
      </c>
      <c r="CA6" s="34" t="str">
        <f>IF(CA7="","",IF(CA7="-","【-】","【"&amp;SUBSTITUTE(TEXT(CA7,"#,##0.00"),"-","△")&amp;"】"))</f>
        <v>【36.18】</v>
      </c>
      <c r="CB6" s="35">
        <f>IF(CB7="",NA(),CB7)</f>
        <v>346.67</v>
      </c>
      <c r="CC6" s="35">
        <f t="shared" ref="CC6:CK6" si="9">IF(CC7="",NA(),CC7)</f>
        <v>125.98</v>
      </c>
      <c r="CD6" s="35">
        <f t="shared" si="9"/>
        <v>119.7</v>
      </c>
      <c r="CE6" s="35">
        <f t="shared" si="9"/>
        <v>120.4</v>
      </c>
      <c r="CF6" s="35">
        <f t="shared" si="9"/>
        <v>209.99</v>
      </c>
      <c r="CG6" s="35">
        <f t="shared" si="9"/>
        <v>688.46</v>
      </c>
      <c r="CH6" s="35">
        <f t="shared" si="9"/>
        <v>562.9</v>
      </c>
      <c r="CI6" s="35">
        <f t="shared" si="9"/>
        <v>482.51</v>
      </c>
      <c r="CJ6" s="35">
        <f t="shared" si="9"/>
        <v>484.48</v>
      </c>
      <c r="CK6" s="35">
        <f t="shared" si="9"/>
        <v>317.06</v>
      </c>
      <c r="CL6" s="34" t="str">
        <f>IF(CL7="","",IF(CL7="-","【-】","【"&amp;SUBSTITUTE(TEXT(CL7,"#,##0.00"),"-","△")&amp;"】"))</f>
        <v>【510.14】</v>
      </c>
      <c r="CM6" s="35">
        <f>IF(CM7="",NA(),CM7)</f>
        <v>100</v>
      </c>
      <c r="CN6" s="35">
        <f t="shared" ref="CN6:CV6" si="10">IF(CN7="",NA(),CN7)</f>
        <v>100</v>
      </c>
      <c r="CO6" s="35">
        <f t="shared" si="10"/>
        <v>100</v>
      </c>
      <c r="CP6" s="35">
        <f t="shared" si="10"/>
        <v>100</v>
      </c>
      <c r="CQ6" s="35">
        <f t="shared" si="10"/>
        <v>100</v>
      </c>
      <c r="CR6" s="35">
        <f t="shared" si="10"/>
        <v>40.96</v>
      </c>
      <c r="CS6" s="35">
        <f t="shared" si="10"/>
        <v>39.450000000000003</v>
      </c>
      <c r="CT6" s="35">
        <f t="shared" si="10"/>
        <v>39.15</v>
      </c>
      <c r="CU6" s="35">
        <f t="shared" si="10"/>
        <v>39.76</v>
      </c>
      <c r="CV6" s="35">
        <f t="shared" si="10"/>
        <v>46.62</v>
      </c>
      <c r="CW6" s="34" t="str">
        <f>IF(CW7="","",IF(CW7="-","【-】","【"&amp;SUBSTITUTE(TEXT(CW7,"#,##0.00"),"-","△")&amp;"】"))</f>
        <v>【35.17】</v>
      </c>
      <c r="CX6" s="35">
        <f>IF(CX7="",NA(),CX7)</f>
        <v>100</v>
      </c>
      <c r="CY6" s="35">
        <f t="shared" ref="CY6:DG6" si="11">IF(CY7="",NA(),CY7)</f>
        <v>100</v>
      </c>
      <c r="CZ6" s="35">
        <f t="shared" si="11"/>
        <v>100</v>
      </c>
      <c r="DA6" s="35">
        <f t="shared" si="11"/>
        <v>100</v>
      </c>
      <c r="DB6" s="35">
        <f t="shared" si="11"/>
        <v>100</v>
      </c>
      <c r="DC6" s="35">
        <f t="shared" si="11"/>
        <v>90.64</v>
      </c>
      <c r="DD6" s="35">
        <f t="shared" si="11"/>
        <v>90.48</v>
      </c>
      <c r="DE6" s="35">
        <f t="shared" si="11"/>
        <v>89.54</v>
      </c>
      <c r="DF6" s="35">
        <f t="shared" si="11"/>
        <v>83.43</v>
      </c>
      <c r="DG6" s="35">
        <f t="shared" si="11"/>
        <v>87.53</v>
      </c>
      <c r="DH6" s="34" t="str">
        <f>IF(DH7="","",IF(DH7="-","【-】","【"&amp;SUBSTITUTE(TEXT(DH7,"#,##0.00"),"-","△")&amp;"】"))</f>
        <v>【90.15】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0.51</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313891</v>
      </c>
      <c r="D7" s="37">
        <v>47</v>
      </c>
      <c r="E7" s="37">
        <v>17</v>
      </c>
      <c r="F7" s="37">
        <v>9</v>
      </c>
      <c r="G7" s="37">
        <v>0</v>
      </c>
      <c r="H7" s="37" t="s">
        <v>99</v>
      </c>
      <c r="I7" s="37" t="s">
        <v>100</v>
      </c>
      <c r="J7" s="37" t="s">
        <v>101</v>
      </c>
      <c r="K7" s="37" t="s">
        <v>102</v>
      </c>
      <c r="L7" s="37" t="s">
        <v>103</v>
      </c>
      <c r="M7" s="37" t="s">
        <v>104</v>
      </c>
      <c r="N7" s="38" t="s">
        <v>105</v>
      </c>
      <c r="O7" s="38" t="s">
        <v>106</v>
      </c>
      <c r="P7" s="38">
        <v>0.71</v>
      </c>
      <c r="Q7" s="38">
        <v>100</v>
      </c>
      <c r="R7" s="38">
        <v>3850</v>
      </c>
      <c r="S7" s="38">
        <v>10754</v>
      </c>
      <c r="T7" s="38">
        <v>114.03</v>
      </c>
      <c r="U7" s="38">
        <v>94.31</v>
      </c>
      <c r="V7" s="38">
        <v>76</v>
      </c>
      <c r="W7" s="38">
        <v>0.06</v>
      </c>
      <c r="X7" s="38">
        <v>1266.67</v>
      </c>
      <c r="Y7" s="38">
        <v>80.94</v>
      </c>
      <c r="Z7" s="38">
        <v>82.06</v>
      </c>
      <c r="AA7" s="38">
        <v>81.569999999999993</v>
      </c>
      <c r="AB7" s="38">
        <v>81.11</v>
      </c>
      <c r="AC7" s="38">
        <v>80.709999999999994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1417.85</v>
      </c>
      <c r="BG7" s="38">
        <v>1357.75</v>
      </c>
      <c r="BH7" s="38">
        <v>26.18</v>
      </c>
      <c r="BI7" s="38">
        <v>1889.96</v>
      </c>
      <c r="BJ7" s="38">
        <v>0</v>
      </c>
      <c r="BK7" s="38">
        <v>3188.44</v>
      </c>
      <c r="BL7" s="38">
        <v>4170.3999999999996</v>
      </c>
      <c r="BM7" s="38">
        <v>2559.94</v>
      </c>
      <c r="BN7" s="38">
        <v>2834.34</v>
      </c>
      <c r="BO7" s="38">
        <v>720.41</v>
      </c>
      <c r="BP7" s="38">
        <v>1682.85</v>
      </c>
      <c r="BQ7" s="38">
        <v>95.71</v>
      </c>
      <c r="BR7" s="38">
        <v>258.45999999999998</v>
      </c>
      <c r="BS7" s="38">
        <v>264.72000000000003</v>
      </c>
      <c r="BT7" s="38">
        <v>255.09</v>
      </c>
      <c r="BU7" s="38">
        <v>147.63999999999999</v>
      </c>
      <c r="BV7" s="38">
        <v>26.47</v>
      </c>
      <c r="BW7" s="38">
        <v>32.14</v>
      </c>
      <c r="BX7" s="38">
        <v>37.82</v>
      </c>
      <c r="BY7" s="38">
        <v>37.979999999999997</v>
      </c>
      <c r="BZ7" s="38">
        <v>71</v>
      </c>
      <c r="CA7" s="38">
        <v>36.18</v>
      </c>
      <c r="CB7" s="38">
        <v>346.67</v>
      </c>
      <c r="CC7" s="38">
        <v>125.98</v>
      </c>
      <c r="CD7" s="38">
        <v>119.7</v>
      </c>
      <c r="CE7" s="38">
        <v>120.4</v>
      </c>
      <c r="CF7" s="38">
        <v>209.99</v>
      </c>
      <c r="CG7" s="38">
        <v>688.46</v>
      </c>
      <c r="CH7" s="38">
        <v>562.9</v>
      </c>
      <c r="CI7" s="38">
        <v>482.51</v>
      </c>
      <c r="CJ7" s="38">
        <v>484.48</v>
      </c>
      <c r="CK7" s="38">
        <v>317.06</v>
      </c>
      <c r="CL7" s="38">
        <v>510.14</v>
      </c>
      <c r="CM7" s="38">
        <v>100</v>
      </c>
      <c r="CN7" s="38">
        <v>100</v>
      </c>
      <c r="CO7" s="38">
        <v>100</v>
      </c>
      <c r="CP7" s="38">
        <v>100</v>
      </c>
      <c r="CQ7" s="38">
        <v>100</v>
      </c>
      <c r="CR7" s="38">
        <v>40.96</v>
      </c>
      <c r="CS7" s="38">
        <v>39.450000000000003</v>
      </c>
      <c r="CT7" s="38">
        <v>39.15</v>
      </c>
      <c r="CU7" s="38">
        <v>39.76</v>
      </c>
      <c r="CV7" s="38">
        <v>46.62</v>
      </c>
      <c r="CW7" s="38">
        <v>35.17</v>
      </c>
      <c r="CX7" s="38">
        <v>100</v>
      </c>
      <c r="CY7" s="38">
        <v>100</v>
      </c>
      <c r="CZ7" s="38">
        <v>100</v>
      </c>
      <c r="DA7" s="38">
        <v>100</v>
      </c>
      <c r="DB7" s="38">
        <v>100</v>
      </c>
      <c r="DC7" s="38">
        <v>90.64</v>
      </c>
      <c r="DD7" s="38">
        <v>90.48</v>
      </c>
      <c r="DE7" s="38">
        <v>89.54</v>
      </c>
      <c r="DF7" s="38">
        <v>83.43</v>
      </c>
      <c r="DG7" s="38">
        <v>87.53</v>
      </c>
      <c r="DH7" s="38">
        <v>90.15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0.51</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吉村 隆</cp:lastModifiedBy>
  <dcterms:created xsi:type="dcterms:W3CDTF">2020-12-04T03:14:34Z</dcterms:created>
  <dcterms:modified xsi:type="dcterms:W3CDTF">2021-01-28T02:45:21Z</dcterms:modified>
  <cp:category/>
</cp:coreProperties>
</file>