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2年度\03.Ｒ１決算の分析・公表\HP掲載データ\15南部町\"/>
    </mc:Choice>
  </mc:AlternateContent>
  <workbookProtection workbookAlgorithmName="SHA-512" workbookHashValue="s87kpjUq2zy2L6L3RXSr8elWPmFndw2FX5ALQjGDO7JKqxGXUtUixfuyYJy3/+7or8k2qF2MFvrjcKmzJRLv8g==" workbookSaltValue="yThOkale2PYY0SEGrmjT1g==" workbookSpinCount="100000" lockStructure="1"/>
  <bookViews>
    <workbookView xWindow="-120" yWindow="-120" windowWidth="20730" windowHeight="1116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L19" i="4" s="1"/>
  <c r="AW6" i="5"/>
  <c r="AV6" i="5"/>
  <c r="AU6" i="5"/>
  <c r="AT6" i="5"/>
  <c r="L16" i="4" s="1"/>
  <c r="AS6" i="5"/>
  <c r="AR6" i="5"/>
  <c r="AQ6" i="5"/>
  <c r="AP6" i="5"/>
  <c r="N15" i="4" s="1"/>
  <c r="AO6" i="5"/>
  <c r="AN6" i="5"/>
  <c r="AM6" i="5"/>
  <c r="AL6" i="5"/>
  <c r="F15" i="4" s="1"/>
  <c r="AK6" i="5"/>
  <c r="AJ6" i="5"/>
  <c r="AI6" i="5"/>
  <c r="AH6" i="5"/>
  <c r="H14" i="4" s="1"/>
  <c r="AG6" i="5"/>
  <c r="AF6" i="5"/>
  <c r="AE6" i="5"/>
  <c r="AD6" i="5"/>
  <c r="J13" i="4" s="1"/>
  <c r="AC6" i="5"/>
  <c r="AB6" i="5"/>
  <c r="AA6" i="5"/>
  <c r="Z6" i="5"/>
  <c r="L12" i="4" s="1"/>
  <c r="Y6" i="5"/>
  <c r="X6" i="5"/>
  <c r="W6" i="5"/>
  <c r="V6" i="5"/>
  <c r="F9" i="4" s="1"/>
  <c r="U6" i="5"/>
  <c r="T6" i="5"/>
  <c r="S6" i="5"/>
  <c r="R6" i="5"/>
  <c r="Q6" i="5"/>
  <c r="P6" i="5"/>
  <c r="O6" i="5"/>
  <c r="J5" i="4" s="1"/>
  <c r="N6" i="5"/>
  <c r="F5" i="4" s="1"/>
  <c r="M6" i="5"/>
  <c r="GN8" i="5" s="1"/>
  <c r="L6" i="5"/>
  <c r="K6" i="5"/>
  <c r="J3" i="4" s="1"/>
  <c r="J6" i="5"/>
  <c r="F3" i="4" s="1"/>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I19" i="4"/>
  <c r="F19" i="4"/>
  <c r="N16" i="4"/>
  <c r="J16" i="4"/>
  <c r="H16" i="4"/>
  <c r="F16" i="4"/>
  <c r="L15" i="4"/>
  <c r="J15" i="4"/>
  <c r="H15" i="4"/>
  <c r="N14" i="4"/>
  <c r="L14" i="4"/>
  <c r="J14" i="4"/>
  <c r="F14" i="4"/>
  <c r="N13" i="4"/>
  <c r="L13" i="4"/>
  <c r="H13" i="4"/>
  <c r="F13" i="4"/>
  <c r="N12" i="4"/>
  <c r="J12" i="4"/>
  <c r="H12" i="4"/>
  <c r="F12" i="4"/>
  <c r="N7" i="4"/>
  <c r="B7" i="4"/>
  <c r="N5" i="4"/>
  <c r="B5" i="4"/>
  <c r="N3" i="4"/>
  <c r="B3" i="4"/>
  <c r="B1" i="4"/>
  <c r="GP18" i="5" l="1"/>
  <c r="GR12" i="5"/>
  <c r="GN12" i="5"/>
  <c r="GO18" i="5"/>
  <c r="GQ12" i="5"/>
  <c r="GR18" i="5"/>
  <c r="GN18" i="5"/>
  <c r="GP12" i="5"/>
  <c r="GQ18" i="5"/>
  <c r="GO12"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U10" i="5"/>
  <c r="KF10" i="5"/>
  <c r="IQ10" i="5"/>
  <c r="HC10" i="5"/>
  <c r="FN10" i="5"/>
  <c r="DY10" i="5"/>
  <c r="CJ10" i="5"/>
  <c r="LK10" i="5"/>
  <c r="JV10" i="5"/>
  <c r="IG10" i="5"/>
  <c r="GR10" i="5"/>
  <c r="FD10" i="5"/>
  <c r="DO10" i="5"/>
  <c r="BY10" i="5"/>
  <c r="LA10" i="5"/>
  <c r="JL10" i="5"/>
  <c r="HW10" i="5"/>
  <c r="GH10" i="5"/>
  <c r="ES10" i="5"/>
  <c r="DE10" i="5"/>
  <c r="BN10" i="5"/>
  <c r="N11" i="4"/>
  <c r="KP10" i="5"/>
  <c r="JB10" i="5"/>
  <c r="HM10" i="5"/>
  <c r="FX10" i="5"/>
  <c r="EI10" i="5"/>
  <c r="CT10" i="5"/>
  <c r="BC10" i="5"/>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FK18" i="5" l="1"/>
  <c r="FM12" i="5"/>
  <c r="FN18" i="5"/>
  <c r="FJ18" i="5"/>
  <c r="FL12" i="5"/>
  <c r="FM18" i="5"/>
  <c r="FK12" i="5"/>
  <c r="FL18" i="5"/>
  <c r="FN12" i="5"/>
  <c r="FJ12" i="5"/>
  <c r="FB18" i="5"/>
  <c r="FD12" i="5"/>
  <c r="EZ12" i="5"/>
  <c r="FA18" i="5"/>
  <c r="FC12" i="5"/>
  <c r="FD18" i="5"/>
  <c r="EZ18" i="5"/>
  <c r="FB12" i="5"/>
  <c r="FC18" i="5"/>
  <c r="FA12" i="5"/>
  <c r="FX18" i="5"/>
  <c r="FT18" i="5"/>
  <c r="FV12" i="5"/>
  <c r="FW18" i="5"/>
  <c r="FU12" i="5"/>
  <c r="FV18" i="5"/>
  <c r="FX12" i="5"/>
  <c r="FT12" i="5"/>
  <c r="FU18" i="5"/>
  <c r="FW12" i="5"/>
  <c r="MD16" i="5"/>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KO10" i="5"/>
  <c r="JA10" i="5"/>
  <c r="HL10" i="5"/>
  <c r="FW10" i="5"/>
  <c r="EH10" i="5"/>
  <c r="CS10" i="5"/>
  <c r="BB10" i="5"/>
  <c r="LT10" i="5"/>
  <c r="KE10" i="5"/>
  <c r="IP10" i="5"/>
  <c r="HB10" i="5"/>
  <c r="FM10" i="5"/>
  <c r="DX10" i="5"/>
  <c r="CI10" i="5"/>
  <c r="L11" i="4"/>
  <c r="LJ10" i="5"/>
  <c r="JU10" i="5"/>
  <c r="IF10" i="5"/>
  <c r="GQ10" i="5"/>
  <c r="FC10" i="5"/>
  <c r="DN10" i="5"/>
  <c r="BX10" i="5"/>
  <c r="KZ10" i="5"/>
  <c r="JK10" i="5"/>
  <c r="HV10" i="5"/>
  <c r="GG10" i="5"/>
  <c r="ER10" i="5"/>
  <c r="DD10" i="5"/>
  <c r="BM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KY10" i="5"/>
  <c r="JJ10" i="5"/>
  <c r="HU10" i="5"/>
  <c r="GF10" i="5"/>
  <c r="EQ10" i="5"/>
  <c r="DC10" i="5"/>
  <c r="BL10" i="5"/>
  <c r="MM10" i="5"/>
  <c r="MC10" i="5"/>
  <c r="KN10" i="5"/>
  <c r="IZ10" i="5"/>
  <c r="HK10" i="5"/>
  <c r="FV10" i="5"/>
  <c r="EG10" i="5"/>
  <c r="CR10" i="5"/>
  <c r="BA10" i="5"/>
  <c r="LS10" i="5"/>
  <c r="KD10" i="5"/>
  <c r="IO10" i="5"/>
  <c r="HA10" i="5"/>
  <c r="FL10" i="5"/>
  <c r="DW10" i="5"/>
  <c r="CH10" i="5"/>
  <c r="J11" i="4"/>
  <c r="LI10" i="5"/>
  <c r="JT10" i="5"/>
  <c r="IE10" i="5"/>
  <c r="GP10" i="5"/>
  <c r="FB10" i="5"/>
  <c r="DM10" i="5"/>
  <c r="BW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LG10" i="5"/>
  <c r="JR10" i="5"/>
  <c r="IC10" i="5"/>
  <c r="GN10" i="5"/>
  <c r="EZ10" i="5"/>
  <c r="DK10" i="5"/>
  <c r="BU10" i="5"/>
  <c r="KW10" i="5"/>
  <c r="JH10" i="5"/>
  <c r="HS10" i="5"/>
  <c r="GD10" i="5"/>
  <c r="EO10" i="5"/>
  <c r="DA10" i="5"/>
  <c r="BJ10" i="5"/>
  <c r="MK10" i="5"/>
  <c r="MA10" i="5"/>
  <c r="KL10" i="5"/>
  <c r="IX10" i="5"/>
  <c r="HI10" i="5"/>
  <c r="FT10" i="5"/>
  <c r="EE10" i="5"/>
  <c r="CP10" i="5"/>
  <c r="AY10" i="5"/>
  <c r="F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KX10" i="5"/>
  <c r="JI10" i="5"/>
  <c r="HT10" i="5"/>
  <c r="GE10" i="5"/>
  <c r="EP10" i="5"/>
  <c r="DB10" i="5"/>
  <c r="BK10" i="5"/>
  <c r="ML10" i="5"/>
  <c r="MB10" i="5"/>
  <c r="KM10" i="5"/>
  <c r="IY10" i="5"/>
  <c r="HJ10" i="5"/>
  <c r="FU10" i="5"/>
  <c r="EF10" i="5"/>
  <c r="CQ10" i="5"/>
  <c r="AZ10" i="5"/>
  <c r="LR10" i="5"/>
  <c r="KC10" i="5"/>
  <c r="IN10" i="5"/>
  <c r="GZ10" i="5"/>
  <c r="FK10" i="5"/>
  <c r="DV10" i="5"/>
  <c r="CG10" i="5"/>
  <c r="H11" i="4"/>
</calcChain>
</file>

<file path=xl/sharedStrings.xml><?xml version="1.0" encoding="utf-8"?>
<sst xmlns="http://schemas.openxmlformats.org/spreadsheetml/2006/main" count="994" uniqueCount="271">
  <si>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</si>
  <si>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</si>
  <si>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</si>
  <si>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</si>
  <si>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</si>
  <si>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</si>
  <si>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</si>
  <si>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</si>
  <si>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・基金への積み立て
南部町太陽光発電基金　31,634千円
目的：町内の再生可能エネルギーの活用、普及の推進及び発電所の維持管理に必要な経費等に充当する。
・繰出し金
一般会計繰出金　1,853千円
目的：南部町家庭用発電等導入促進事業への新エネルギー機器設置の普及促進のための費用に充当する。</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</si>
  <si>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</si>
  <si>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</si>
  <si>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</si>
  <si>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</si>
  <si>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</si>
  <si>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</si>
  <si>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</si>
  <si>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</si>
  <si>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</si>
  <si>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</si>
  <si>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</si>
  <si>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</si>
  <si>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</si>
  <si>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</si>
  <si>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</si>
  <si>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</si>
  <si>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</si>
  <si>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</si>
  <si>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</si>
  <si>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</si>
  <si>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</si>
  <si>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</si>
  <si>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</si>
  <si>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</si>
  <si>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</si>
  <si>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</si>
  <si>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</si>
  <si>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</si>
  <si>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</si>
  <si>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</si>
  <si>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</si>
  <si>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</si>
  <si>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</si>
  <si>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</si>
  <si>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</si>
  <si>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</si>
  <si>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</si>
  <si>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</si>
  <si>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</si>
  <si>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</si>
  <si>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</si>
  <si>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</si>
  <si>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</si>
  <si>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</si>
  <si>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</si>
  <si>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</si>
  <si>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</si>
  <si>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</si>
  <si>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</si>
  <si>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</si>
  <si>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</si>
  <si>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</si>
  <si>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</si>
  <si>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</si>
  <si>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</si>
  <si>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</si>
  <si>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</si>
  <si>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</si>
  <si>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</si>
  <si>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</si>
  <si>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</si>
  <si>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</si>
  <si>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</si>
  <si>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</si>
  <si>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</si>
  <si>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</si>
  <si>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</si>
  <si>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</si>
  <si>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</si>
  <si>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</si>
  <si>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</si>
  <si>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</si>
  <si>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</si>
  <si>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</si>
  <si>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</si>
  <si>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</si>
  <si>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</si>
  <si>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</si>
  <si>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</si>
  <si>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</si>
  <si>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</si>
  <si>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</si>
  <si>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</si>
  <si>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</si>
  <si>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</si>
  <si>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</si>
  <si>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</si>
  <si>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</si>
  <si>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</si>
  <si>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</si>
  <si>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</si>
  <si>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</si>
  <si>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</si>
  <si>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</si>
  <si>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</si>
  <si>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</si>
  <si>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</si>
  <si>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</si>
  <si>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</si>
  <si>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</si>
  <si>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</si>
  <si>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</si>
  <si>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</si>
  <si>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</si>
  <si>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</si>
  <si>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</si>
  <si>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</si>
  <si>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</si>
  <si>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</si>
  <si>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</si>
  <si>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</si>
  <si>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313891</t>
  </si>
  <si>
    <t>47</t>
  </si>
  <si>
    <t>04</t>
  </si>
  <si>
    <t>0</t>
  </si>
  <si>
    <t>000</t>
  </si>
  <si>
    <t>鳥取県　南部町</t>
  </si>
  <si>
    <t>法非適用</t>
  </si>
  <si>
    <t>電気事業</t>
  </si>
  <si>
    <t>非設置</t>
  </si>
  <si>
    <t>該当数値なし</t>
  </si>
  <si>
    <t>-</t>
  </si>
  <si>
    <t>令和16年4月30日　南部町大規模太陽光発電施設</t>
  </si>
  <si>
    <t>無</t>
  </si>
  <si>
    <t>中国電力(株)、オリックス(株)</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</si>
  <si>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</si>
  <si>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</si>
  <si>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</si>
  <si>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</si>
  <si>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</si>
  <si>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</si>
  <si>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</si>
  <si>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</si>
  <si>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</si>
  <si>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</si>
  <si>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</si>
  <si>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</si>
  <si>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</si>
  <si>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</si>
  <si>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</si>
  <si>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</si>
  <si>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</si>
  <si>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</si>
  <si>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</si>
  <si>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</si>
  <si>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</si>
  <si>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</si>
  <si>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</si>
  <si>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</si>
  <si>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</si>
  <si>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</si>
  <si>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</si>
  <si>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</si>
  <si>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</si>
  <si>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</si>
  <si>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</si>
  <si>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</si>
  <si>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</si>
  <si>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</si>
  <si>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</si>
  <si>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</si>
  <si>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</si>
  <si>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</si>
  <si>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</si>
  <si>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</si>
  <si>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</si>
  <si>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</si>
  <si>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</si>
  <si>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</si>
  <si>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</si>
  <si>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</si>
  <si>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</si>
  <si>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</si>
  <si>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</si>
  <si>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</si>
  <si>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</si>
  <si>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</si>
  <si>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</si>
  <si>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</si>
  <si>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</si>
  <si>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</si>
  <si>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</si>
  <si>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</si>
  <si>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</si>
  <si>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</si>
  <si>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</si>
  <si>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</si>
  <si>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</si>
  <si>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</si>
  <si>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</si>
  <si>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</si>
  <si>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</si>
  <si>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</si>
  <si>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</si>
  <si>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</si>
  <si>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</si>
  <si>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</si>
  <si>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</si>
  <si>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</si>
  <si>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</si>
  <si>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</si>
  <si>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</si>
  <si>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</si>
  <si>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</si>
  <si>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</si>
  <si>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</si>
  <si>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</si>
  <si>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</si>
  <si>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</si>
  <si>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</si>
  <si>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</si>
  <si>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</si>
  <si>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</si>
  <si>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</si>
  <si>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</si>
  <si>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</si>
  <si>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</si>
  <si>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</si>
  <si>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</si>
  <si>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</si>
  <si>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</si>
  <si>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</si>
  <si>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</si>
  <si>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</si>
  <si>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</si>
  <si>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</si>
  <si>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</si>
  <si>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</si>
  <si>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</si>
  <si>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</si>
  <si>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</si>
  <si>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</si>
  <si>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</si>
  <si>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</si>
  <si>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</si>
  <si>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</si>
  <si>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</si>
  <si>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</si>
  <si>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</si>
  <si>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</si>
  <si>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</si>
  <si>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</si>
  <si>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</si>
  <si>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</si>
  <si>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</si>
  <si>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</si>
  <si>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</si>
  <si>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</si>
  <si>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</si>
  <si>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</si>
  <si>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</si>
  <si>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</si>
  <si>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</si>
  <si>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</si>
  <si>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</si>
  <si>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</si>
  <si>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</si>
  <si>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</si>
  <si>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</si>
  <si>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発電量において大きな変動は発生していない。
　昨年度のような大きな繰出しが無かった為に一昨年と同程度の値が示されている。
　H28年度より消費税の支払いが始まり収益は、H27年度よりやや下がっているものの安定した収益が計上されている。町民債の償還も終了したため、予定される次の大きな出費は設備の更新である。
　事業の開始から６年目を迎え、設備の老朽化を考えなければならない、設備の検査、更新が今後の課題となっている。
　返還すべき大きな出費が一つ終わった為に、今後は環境問題に関わる一般会計の事業により積極かつ計画的な繰出しを行う予定である。
①収益的収支比率について
　全国の施設の平均値134.7％に対して、当施設は179.9％の値である。本年度も一昨年並みではあるが充分に平均以上の収支比率である。ここ近年は若干の減少傾向にも思えるが、これはH28から始まった消費税の支払いの他、一般会計への繰り出しなどの影響が大きいための結果である。町民債への償還も終了した為に収支比率は今後同程度を見込んでいる。
②営業収支比率について
　消費税の支払いにより若干減少しているが、十分収益を上げている。
　今後の設備の更新程度により、若干だが収支が減少することを想定している。
④供給原価について
　今年度も全国平均並みには、安定した供給原価で売電できている。
⑤EBITDAについて
　太陽光発電事業は、設備を整え収益を得るシンプルな構造である。
　設備の経年劣化により微小に減少していく以外、大きな出費が無ければ
　安定した直線になっている。</t>
    <rPh sb="553" eb="556">
      <t>コンネンド</t>
    </rPh>
    <rPh sb="570" eb="572">
      <t>キョウキュウ</t>
    </rPh>
    <phoneticPr fontId="5"/>
  </si>
  <si>
    <t>今年度の値は全国平均と比較しても安定して推移している。
今後は更新を見据えた設備の管理計画を進める。
①設備利用率
　資源エネルギー庁のH27のワーキンググループの報告で設定されている太陽光設備の設備利用率の水準では14%が平均値となっている。一方、当施設では12％以上を確保している。そのうえで、事業開始から６年経過したわけだが、経年劣化もまだ見られず、安定した発電量を保っている。
②修繕費比率
　小さな修繕は存在しているが、未だ大きな施設の修繕等は無い。
　今後の経年劣化していくことについては適切に対応していく。
③企業債残高対料金収入比率
　町民債の償還も終わり、収支的に安定し、順調に償還出来ている。
⑤ＦＩＴ収入割合
　当該施設は実質はＦＩＴ適用１００％の施設である。
　現在は2社に売電を行っているが、令和３年度より1社になる。
結果として中国電力に集中することによるリスクはあるが、他代替えも無いためにやむを得ない。但し、ＦＩＴ終了時の方針について継続して検討していく。</t>
    <rPh sb="0" eb="3">
      <t>コンネンド</t>
    </rPh>
    <rPh sb="4" eb="5">
      <t>アタイ</t>
    </rPh>
    <rPh sb="6" eb="8">
      <t>ゼンコク</t>
    </rPh>
    <rPh sb="8" eb="10">
      <t>ヘイキン</t>
    </rPh>
    <rPh sb="11" eb="13">
      <t>ヒカク</t>
    </rPh>
    <rPh sb="252" eb="254">
      <t>テキセツ</t>
    </rPh>
    <rPh sb="255" eb="257">
      <t>タイオウ</t>
    </rPh>
    <rPh sb="283" eb="285">
      <t>ショウカン</t>
    </rPh>
    <rPh sb="286" eb="287">
      <t>オ</t>
    </rPh>
    <rPh sb="290" eb="292">
      <t>シュウシ</t>
    </rPh>
    <rPh sb="298" eb="300">
      <t>ジュンチョウ</t>
    </rPh>
    <rPh sb="301" eb="303">
      <t>ショウカン</t>
    </rPh>
    <rPh sb="303" eb="305">
      <t>デキ</t>
    </rPh>
    <rPh sb="321" eb="323">
      <t>トウガイ</t>
    </rPh>
    <rPh sb="323" eb="325">
      <t>シセツ</t>
    </rPh>
    <rPh sb="326" eb="328">
      <t>ジッシツ</t>
    </rPh>
    <rPh sb="332" eb="334">
      <t>テキヨウ</t>
    </rPh>
    <rPh sb="339" eb="341">
      <t>シセツ</t>
    </rPh>
    <rPh sb="347" eb="349">
      <t>ゲンザイ</t>
    </rPh>
    <rPh sb="437" eb="439">
      <t>ケイゾク</t>
    </rPh>
    <phoneticPr fontId="5"/>
  </si>
  <si>
    <t>　令和元年度については、大きな変化は無く安定した経営が出来た。
　事業開始から６年が過ぎ、本格的に施設の更新などについて検討が必要になるので、老朽化等対策について十分な調査と、計画の検討を行う。</t>
    <rPh sb="20" eb="22">
      <t>アンテイ</t>
    </rPh>
    <rPh sb="24" eb="26">
      <t>ケイエイ</t>
    </rPh>
    <rPh sb="27" eb="29">
      <t>デキ</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</si>
</sst>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14" fontId="10" fillId="0" borderId="11" xfId="2" applyNumberFormat="1" applyFont="1" applyFill="1" applyBorder="1" applyAlignment="1" applyProtection="1">
      <alignment horizontal="center" vertical="center" shrinkToFit="1"/>
      <protection locked="0"/>
    </xf>
    <xf numFmtId="0" fontId="10" fillId="0" borderId="11" xfId="2" applyNumberFormat="1" applyFont="1" applyFill="1" applyBorder="1" applyAlignment="1" applyProtection="1">
      <alignment horizontal="center" vertical="center" shrinkToFit="1"/>
      <protection locked="0"/>
    </xf>
    <xf numFmtId="0" fontId="10" fillId="0" borderId="11" xfId="2" applyFont="1" applyBorder="1" applyAlignment="1" applyProtection="1">
      <alignment horizontal="center" vertical="center" shrinkToFi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813.9</c:v>
                </c:pt>
                <c:pt idx="1">
                  <c:v>529.1</c:v>
                </c:pt>
                <c:pt idx="2">
                  <c:v>183.1</c:v>
                </c:pt>
                <c:pt idx="3">
                  <c:v>40</c:v>
                </c:pt>
                <c:pt idx="4">
                  <c:v>179.9</c:v>
                </c:pt>
              </c:numCache>
            </c:numRef>
          </c:val>
          <c:extLst xmlns:c16r2="http://schemas.microsoft.com/office/drawing/2015/06/chart">
            <c:ext xmlns:c16="http://schemas.microsoft.com/office/drawing/2014/chart" uri="{C3380CC4-5D6E-409C-BE32-E72D297353CC}">
              <c16:uniqueId val="{00000000-5856-41A6-AE7F-1FA849DFAF5B}"/>
            </c:ext>
          </c:extLst>
        </c:ser>
        <c:dLbls>
          <c:showLegendKey val="0"/>
          <c:showVal val="0"/>
          <c:showCatName val="0"/>
          <c:showSerName val="0"/>
          <c:showPercent val="0"/>
          <c:showBubbleSize val="0"/>
        </c:dLbls>
        <c:gapWidth val="180"/>
        <c:overlap val="-90"/>
        <c:axId val="437930416"/>
        <c:axId val="43793080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xmlns:c16r2="http://schemas.microsoft.com/office/drawing/2015/06/chart">
            <c:ext xmlns:c16="http://schemas.microsoft.com/office/drawing/2014/chart" uri="{C3380CC4-5D6E-409C-BE32-E72D297353CC}">
              <c16:uniqueId val="{00000001-5856-41A6-AE7F-1FA849DFAF5B}"/>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5856-41A6-AE7F-1FA849DFAF5B}"/>
            </c:ext>
          </c:extLst>
        </c:ser>
        <c:dLbls>
          <c:showLegendKey val="0"/>
          <c:showVal val="0"/>
          <c:showCatName val="0"/>
          <c:showSerName val="0"/>
          <c:showPercent val="0"/>
          <c:showBubbleSize val="0"/>
        </c:dLbls>
        <c:marker val="1"/>
        <c:smooth val="0"/>
        <c:axId val="437930416"/>
        <c:axId val="437930800"/>
      </c:lineChart>
      <c:catAx>
        <c:axId val="437930416"/>
        <c:scaling>
          <c:orientation val="minMax"/>
        </c:scaling>
        <c:delete val="0"/>
        <c:axPos val="b"/>
        <c:numFmt formatCode="General" sourceLinked="1"/>
        <c:majorTickMark val="none"/>
        <c:minorTickMark val="none"/>
        <c:tickLblPos val="none"/>
        <c:crossAx val="437930800"/>
        <c:crosses val="autoZero"/>
        <c:auto val="0"/>
        <c:lblAlgn val="ctr"/>
        <c:lblOffset val="100"/>
        <c:noMultiLvlLbl val="1"/>
      </c:catAx>
      <c:valAx>
        <c:axId val="4379308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79304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45.2</c:v>
                </c:pt>
                <c:pt idx="1">
                  <c:v>56.2</c:v>
                </c:pt>
                <c:pt idx="2">
                  <c:v>49.9</c:v>
                </c:pt>
                <c:pt idx="3">
                  <c:v>58.3</c:v>
                </c:pt>
                <c:pt idx="4">
                  <c:v>65.3</c:v>
                </c:pt>
              </c:numCache>
            </c:numRef>
          </c:val>
          <c:extLst xmlns:c16r2="http://schemas.microsoft.com/office/drawing/2015/06/chart">
            <c:ext xmlns:c16="http://schemas.microsoft.com/office/drawing/2014/chart" uri="{C3380CC4-5D6E-409C-BE32-E72D297353CC}">
              <c16:uniqueId val="{00000000-51AA-4F09-B755-6D9EDDAD4644}"/>
            </c:ext>
          </c:extLst>
        </c:ser>
        <c:dLbls>
          <c:showLegendKey val="0"/>
          <c:showVal val="0"/>
          <c:showCatName val="0"/>
          <c:showSerName val="0"/>
          <c:showPercent val="0"/>
          <c:showBubbleSize val="0"/>
        </c:dLbls>
        <c:gapWidth val="180"/>
        <c:overlap val="-90"/>
        <c:axId val="439327344"/>
        <c:axId val="43932224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xmlns:c16r2="http://schemas.microsoft.com/office/drawing/2015/06/chart">
            <c:ext xmlns:c16="http://schemas.microsoft.com/office/drawing/2014/chart" uri="{C3380CC4-5D6E-409C-BE32-E72D297353CC}">
              <c16:uniqueId val="{00000001-51AA-4F09-B755-6D9EDDAD4644}"/>
            </c:ext>
          </c:extLst>
        </c:ser>
        <c:dLbls>
          <c:showLegendKey val="0"/>
          <c:showVal val="0"/>
          <c:showCatName val="0"/>
          <c:showSerName val="0"/>
          <c:showPercent val="0"/>
          <c:showBubbleSize val="0"/>
        </c:dLbls>
        <c:marker val="1"/>
        <c:smooth val="0"/>
        <c:axId val="439327344"/>
        <c:axId val="439322248"/>
      </c:lineChart>
      <c:catAx>
        <c:axId val="439327344"/>
        <c:scaling>
          <c:orientation val="minMax"/>
        </c:scaling>
        <c:delete val="0"/>
        <c:axPos val="b"/>
        <c:numFmt formatCode="General" sourceLinked="1"/>
        <c:majorTickMark val="none"/>
        <c:minorTickMark val="none"/>
        <c:tickLblPos val="none"/>
        <c:crossAx val="439322248"/>
        <c:crosses val="autoZero"/>
        <c:auto val="0"/>
        <c:lblAlgn val="ctr"/>
        <c:lblOffset val="100"/>
        <c:noMultiLvlLbl val="1"/>
      </c:catAx>
      <c:valAx>
        <c:axId val="439322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327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66B-43DE-A800-8F2194D5461F}"/>
            </c:ext>
          </c:extLst>
        </c:ser>
        <c:dLbls>
          <c:showLegendKey val="0"/>
          <c:showVal val="0"/>
          <c:showCatName val="0"/>
          <c:showSerName val="0"/>
          <c:showPercent val="0"/>
          <c:showBubbleSize val="0"/>
        </c:dLbls>
        <c:gapWidth val="180"/>
        <c:overlap val="-90"/>
        <c:axId val="439324992"/>
        <c:axId val="4393230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66B-43DE-A800-8F2194D5461F}"/>
            </c:ext>
          </c:extLst>
        </c:ser>
        <c:dLbls>
          <c:showLegendKey val="0"/>
          <c:showVal val="0"/>
          <c:showCatName val="0"/>
          <c:showSerName val="0"/>
          <c:showPercent val="0"/>
          <c:showBubbleSize val="0"/>
        </c:dLbls>
        <c:marker val="1"/>
        <c:smooth val="0"/>
        <c:axId val="439324992"/>
        <c:axId val="439323032"/>
      </c:lineChart>
      <c:catAx>
        <c:axId val="439324992"/>
        <c:scaling>
          <c:orientation val="minMax"/>
        </c:scaling>
        <c:delete val="0"/>
        <c:axPos val="b"/>
        <c:numFmt formatCode="General" sourceLinked="1"/>
        <c:majorTickMark val="none"/>
        <c:minorTickMark val="none"/>
        <c:tickLblPos val="none"/>
        <c:crossAx val="439323032"/>
        <c:crosses val="autoZero"/>
        <c:auto val="0"/>
        <c:lblAlgn val="ctr"/>
        <c:lblOffset val="100"/>
        <c:noMultiLvlLbl val="1"/>
      </c:catAx>
      <c:valAx>
        <c:axId val="439323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324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A35-45AB-819A-FF3401BD15B1}"/>
            </c:ext>
          </c:extLst>
        </c:ser>
        <c:dLbls>
          <c:showLegendKey val="0"/>
          <c:showVal val="0"/>
          <c:showCatName val="0"/>
          <c:showSerName val="0"/>
          <c:showPercent val="0"/>
          <c:showBubbleSize val="0"/>
        </c:dLbls>
        <c:gapWidth val="180"/>
        <c:overlap val="-90"/>
        <c:axId val="439326168"/>
        <c:axId val="439324600"/>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A35-45AB-819A-FF3401BD15B1}"/>
            </c:ext>
          </c:extLst>
        </c:ser>
        <c:dLbls>
          <c:showLegendKey val="0"/>
          <c:showVal val="0"/>
          <c:showCatName val="0"/>
          <c:showSerName val="0"/>
          <c:showPercent val="0"/>
          <c:showBubbleSize val="0"/>
        </c:dLbls>
        <c:marker val="1"/>
        <c:smooth val="0"/>
        <c:axId val="439326168"/>
        <c:axId val="439324600"/>
      </c:lineChart>
      <c:catAx>
        <c:axId val="439326168"/>
        <c:scaling>
          <c:orientation val="minMax"/>
        </c:scaling>
        <c:delete val="0"/>
        <c:axPos val="b"/>
        <c:numFmt formatCode="General" sourceLinked="1"/>
        <c:majorTickMark val="none"/>
        <c:minorTickMark val="none"/>
        <c:tickLblPos val="none"/>
        <c:crossAx val="439324600"/>
        <c:crosses val="autoZero"/>
        <c:auto val="0"/>
        <c:lblAlgn val="ctr"/>
        <c:lblOffset val="100"/>
        <c:noMultiLvlLbl val="1"/>
      </c:catAx>
      <c:valAx>
        <c:axId val="439324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3261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B9A-40AD-B108-A2FF7CB336DE}"/>
            </c:ext>
          </c:extLst>
        </c:ser>
        <c:dLbls>
          <c:showLegendKey val="0"/>
          <c:showVal val="0"/>
          <c:showCatName val="0"/>
          <c:showSerName val="0"/>
          <c:showPercent val="0"/>
          <c:showBubbleSize val="0"/>
        </c:dLbls>
        <c:gapWidth val="180"/>
        <c:overlap val="-90"/>
        <c:axId val="439325776"/>
        <c:axId val="439329304"/>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B9A-40AD-B108-A2FF7CB336DE}"/>
            </c:ext>
          </c:extLst>
        </c:ser>
        <c:dLbls>
          <c:showLegendKey val="0"/>
          <c:showVal val="0"/>
          <c:showCatName val="0"/>
          <c:showSerName val="0"/>
          <c:showPercent val="0"/>
          <c:showBubbleSize val="0"/>
        </c:dLbls>
        <c:marker val="1"/>
        <c:smooth val="0"/>
        <c:axId val="439325776"/>
        <c:axId val="439329304"/>
      </c:lineChart>
      <c:catAx>
        <c:axId val="439325776"/>
        <c:scaling>
          <c:orientation val="minMax"/>
        </c:scaling>
        <c:delete val="0"/>
        <c:axPos val="b"/>
        <c:numFmt formatCode="General" sourceLinked="1"/>
        <c:majorTickMark val="none"/>
        <c:minorTickMark val="none"/>
        <c:tickLblPos val="none"/>
        <c:crossAx val="439329304"/>
        <c:crosses val="autoZero"/>
        <c:auto val="0"/>
        <c:lblAlgn val="ctr"/>
        <c:lblOffset val="100"/>
        <c:noMultiLvlLbl val="1"/>
      </c:catAx>
      <c:valAx>
        <c:axId val="439329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3932577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E2-40B4-9988-B22B5DC5DE08}"/>
            </c:ext>
          </c:extLst>
        </c:ser>
        <c:dLbls>
          <c:showLegendKey val="0"/>
          <c:showVal val="0"/>
          <c:showCatName val="0"/>
          <c:showSerName val="0"/>
          <c:showPercent val="0"/>
          <c:showBubbleSize val="0"/>
        </c:dLbls>
        <c:gapWidth val="180"/>
        <c:overlap val="-90"/>
        <c:axId val="439954712"/>
        <c:axId val="43994765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E2-40B4-9988-B22B5DC5DE08}"/>
            </c:ext>
          </c:extLst>
        </c:ser>
        <c:dLbls>
          <c:showLegendKey val="0"/>
          <c:showVal val="0"/>
          <c:showCatName val="0"/>
          <c:showSerName val="0"/>
          <c:showPercent val="0"/>
          <c:showBubbleSize val="0"/>
        </c:dLbls>
        <c:marker val="1"/>
        <c:smooth val="0"/>
        <c:axId val="439954712"/>
        <c:axId val="439947656"/>
      </c:lineChart>
      <c:catAx>
        <c:axId val="439954712"/>
        <c:scaling>
          <c:orientation val="minMax"/>
        </c:scaling>
        <c:delete val="0"/>
        <c:axPos val="b"/>
        <c:numFmt formatCode="General" sourceLinked="1"/>
        <c:majorTickMark val="none"/>
        <c:minorTickMark val="none"/>
        <c:tickLblPos val="none"/>
        <c:crossAx val="439947656"/>
        <c:crosses val="autoZero"/>
        <c:auto val="0"/>
        <c:lblAlgn val="ctr"/>
        <c:lblOffset val="100"/>
        <c:noMultiLvlLbl val="1"/>
      </c:catAx>
      <c:valAx>
        <c:axId val="439947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954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76-46CC-8104-27EB1D770116}"/>
            </c:ext>
          </c:extLst>
        </c:ser>
        <c:dLbls>
          <c:showLegendKey val="0"/>
          <c:showVal val="0"/>
          <c:showCatName val="0"/>
          <c:showSerName val="0"/>
          <c:showPercent val="0"/>
          <c:showBubbleSize val="0"/>
        </c:dLbls>
        <c:gapWidth val="180"/>
        <c:overlap val="-90"/>
        <c:axId val="439953536"/>
        <c:axId val="4399492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76-46CC-8104-27EB1D770116}"/>
            </c:ext>
          </c:extLst>
        </c:ser>
        <c:dLbls>
          <c:showLegendKey val="0"/>
          <c:showVal val="0"/>
          <c:showCatName val="0"/>
          <c:showSerName val="0"/>
          <c:showPercent val="0"/>
          <c:showBubbleSize val="0"/>
        </c:dLbls>
        <c:marker val="1"/>
        <c:smooth val="0"/>
        <c:axId val="439953536"/>
        <c:axId val="439949224"/>
      </c:lineChart>
      <c:catAx>
        <c:axId val="439953536"/>
        <c:scaling>
          <c:orientation val="minMax"/>
        </c:scaling>
        <c:delete val="0"/>
        <c:axPos val="b"/>
        <c:numFmt formatCode="General" sourceLinked="1"/>
        <c:majorTickMark val="none"/>
        <c:minorTickMark val="none"/>
        <c:tickLblPos val="none"/>
        <c:crossAx val="439949224"/>
        <c:crosses val="autoZero"/>
        <c:auto val="0"/>
        <c:lblAlgn val="ctr"/>
        <c:lblOffset val="100"/>
        <c:noMultiLvlLbl val="1"/>
      </c:catAx>
      <c:valAx>
        <c:axId val="4399492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953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80-48DC-BB9E-DD4F5970AEC6}"/>
            </c:ext>
          </c:extLst>
        </c:ser>
        <c:dLbls>
          <c:showLegendKey val="0"/>
          <c:showVal val="0"/>
          <c:showCatName val="0"/>
          <c:showSerName val="0"/>
          <c:showPercent val="0"/>
          <c:showBubbleSize val="0"/>
        </c:dLbls>
        <c:gapWidth val="180"/>
        <c:overlap val="-90"/>
        <c:axId val="439951968"/>
        <c:axId val="43995275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80-48DC-BB9E-DD4F5970AEC6}"/>
            </c:ext>
          </c:extLst>
        </c:ser>
        <c:dLbls>
          <c:showLegendKey val="0"/>
          <c:showVal val="0"/>
          <c:showCatName val="0"/>
          <c:showSerName val="0"/>
          <c:showPercent val="0"/>
          <c:showBubbleSize val="0"/>
        </c:dLbls>
        <c:marker val="1"/>
        <c:smooth val="0"/>
        <c:axId val="439951968"/>
        <c:axId val="439952752"/>
      </c:lineChart>
      <c:catAx>
        <c:axId val="439951968"/>
        <c:scaling>
          <c:orientation val="minMax"/>
        </c:scaling>
        <c:delete val="0"/>
        <c:axPos val="b"/>
        <c:numFmt formatCode="General" sourceLinked="1"/>
        <c:majorTickMark val="none"/>
        <c:minorTickMark val="none"/>
        <c:tickLblPos val="none"/>
        <c:crossAx val="439952752"/>
        <c:crosses val="autoZero"/>
        <c:auto val="0"/>
        <c:lblAlgn val="ctr"/>
        <c:lblOffset val="100"/>
        <c:noMultiLvlLbl val="1"/>
      </c:catAx>
      <c:valAx>
        <c:axId val="4399527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951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F9-47D0-A0CC-0936406DEA3F}"/>
            </c:ext>
          </c:extLst>
        </c:ser>
        <c:dLbls>
          <c:showLegendKey val="0"/>
          <c:showVal val="0"/>
          <c:showCatName val="0"/>
          <c:showSerName val="0"/>
          <c:showPercent val="0"/>
          <c:showBubbleSize val="0"/>
        </c:dLbls>
        <c:gapWidth val="180"/>
        <c:overlap val="-90"/>
        <c:axId val="439950008"/>
        <c:axId val="439950400"/>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F9-47D0-A0CC-0936406DEA3F}"/>
            </c:ext>
          </c:extLst>
        </c:ser>
        <c:dLbls>
          <c:showLegendKey val="0"/>
          <c:showVal val="0"/>
          <c:showCatName val="0"/>
          <c:showSerName val="0"/>
          <c:showPercent val="0"/>
          <c:showBubbleSize val="0"/>
        </c:dLbls>
        <c:marker val="1"/>
        <c:smooth val="0"/>
        <c:axId val="439950008"/>
        <c:axId val="439950400"/>
      </c:lineChart>
      <c:catAx>
        <c:axId val="439950008"/>
        <c:scaling>
          <c:orientation val="minMax"/>
        </c:scaling>
        <c:delete val="0"/>
        <c:axPos val="b"/>
        <c:numFmt formatCode="General" sourceLinked="1"/>
        <c:majorTickMark val="none"/>
        <c:minorTickMark val="none"/>
        <c:tickLblPos val="none"/>
        <c:crossAx val="439950400"/>
        <c:crosses val="autoZero"/>
        <c:auto val="0"/>
        <c:lblAlgn val="ctr"/>
        <c:lblOffset val="100"/>
        <c:noMultiLvlLbl val="1"/>
      </c:catAx>
      <c:valAx>
        <c:axId val="4399504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950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C9-4597-B3DD-8D54B0AB8AC4}"/>
            </c:ext>
          </c:extLst>
        </c:ser>
        <c:dLbls>
          <c:showLegendKey val="0"/>
          <c:showVal val="0"/>
          <c:showCatName val="0"/>
          <c:showSerName val="0"/>
          <c:showPercent val="0"/>
          <c:showBubbleSize val="0"/>
        </c:dLbls>
        <c:gapWidth val="180"/>
        <c:overlap val="-90"/>
        <c:axId val="439948440"/>
        <c:axId val="43995079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C9-4597-B3DD-8D54B0AB8AC4}"/>
            </c:ext>
          </c:extLst>
        </c:ser>
        <c:dLbls>
          <c:showLegendKey val="0"/>
          <c:showVal val="0"/>
          <c:showCatName val="0"/>
          <c:showSerName val="0"/>
          <c:showPercent val="0"/>
          <c:showBubbleSize val="0"/>
        </c:dLbls>
        <c:marker val="1"/>
        <c:smooth val="0"/>
        <c:axId val="439948440"/>
        <c:axId val="439950792"/>
      </c:lineChart>
      <c:catAx>
        <c:axId val="439948440"/>
        <c:scaling>
          <c:orientation val="minMax"/>
        </c:scaling>
        <c:delete val="0"/>
        <c:axPos val="b"/>
        <c:numFmt formatCode="General" sourceLinked="1"/>
        <c:majorTickMark val="none"/>
        <c:minorTickMark val="none"/>
        <c:tickLblPos val="none"/>
        <c:crossAx val="439950792"/>
        <c:crosses val="autoZero"/>
        <c:auto val="0"/>
        <c:lblAlgn val="ctr"/>
        <c:lblOffset val="100"/>
        <c:noMultiLvlLbl val="1"/>
      </c:catAx>
      <c:valAx>
        <c:axId val="439950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948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E67-44E1-88C0-C5CF18343B34}"/>
            </c:ext>
          </c:extLst>
        </c:ser>
        <c:dLbls>
          <c:showLegendKey val="0"/>
          <c:showVal val="0"/>
          <c:showCatName val="0"/>
          <c:showSerName val="0"/>
          <c:showPercent val="0"/>
          <c:showBubbleSize val="0"/>
        </c:dLbls>
        <c:gapWidth val="180"/>
        <c:overlap val="-90"/>
        <c:axId val="439948832"/>
        <c:axId val="439954320"/>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E67-44E1-88C0-C5CF18343B34}"/>
            </c:ext>
          </c:extLst>
        </c:ser>
        <c:dLbls>
          <c:showLegendKey val="0"/>
          <c:showVal val="0"/>
          <c:showCatName val="0"/>
          <c:showSerName val="0"/>
          <c:showPercent val="0"/>
          <c:showBubbleSize val="0"/>
        </c:dLbls>
        <c:marker val="1"/>
        <c:smooth val="0"/>
        <c:axId val="439948832"/>
        <c:axId val="439954320"/>
      </c:lineChart>
      <c:catAx>
        <c:axId val="439948832"/>
        <c:scaling>
          <c:orientation val="minMax"/>
        </c:scaling>
        <c:delete val="0"/>
        <c:axPos val="b"/>
        <c:numFmt formatCode="General" sourceLinked="1"/>
        <c:majorTickMark val="none"/>
        <c:minorTickMark val="none"/>
        <c:tickLblPos val="none"/>
        <c:crossAx val="439954320"/>
        <c:crosses val="autoZero"/>
        <c:auto val="0"/>
        <c:lblAlgn val="ctr"/>
        <c:lblOffset val="100"/>
        <c:noMultiLvlLbl val="1"/>
      </c:catAx>
      <c:valAx>
        <c:axId val="4399543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948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1962.1</c:v>
                </c:pt>
                <c:pt idx="1">
                  <c:v>839.8</c:v>
                </c:pt>
                <c:pt idx="2">
                  <c:v>686.9</c:v>
                </c:pt>
                <c:pt idx="3">
                  <c:v>655.9</c:v>
                </c:pt>
                <c:pt idx="4">
                  <c:v>779</c:v>
                </c:pt>
              </c:numCache>
            </c:numRef>
          </c:val>
          <c:extLst xmlns:c16r2="http://schemas.microsoft.com/office/drawing/2015/06/chart">
            <c:ext xmlns:c16="http://schemas.microsoft.com/office/drawing/2014/chart" uri="{C3380CC4-5D6E-409C-BE32-E72D297353CC}">
              <c16:uniqueId val="{00000000-6F6A-4DE6-8029-D055BF8E8B52}"/>
            </c:ext>
          </c:extLst>
        </c:ser>
        <c:dLbls>
          <c:showLegendKey val="0"/>
          <c:showVal val="0"/>
          <c:showCatName val="0"/>
          <c:showSerName val="0"/>
          <c:showPercent val="0"/>
          <c:showBubbleSize val="0"/>
        </c:dLbls>
        <c:gapWidth val="180"/>
        <c:overlap val="-90"/>
        <c:axId val="438006496"/>
        <c:axId val="43800688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xmlns:c16r2="http://schemas.microsoft.com/office/drawing/2015/06/chart">
            <c:ext xmlns:c16="http://schemas.microsoft.com/office/drawing/2014/chart" uri="{C3380CC4-5D6E-409C-BE32-E72D297353CC}">
              <c16:uniqueId val="{00000001-6F6A-4DE6-8029-D055BF8E8B52}"/>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6F6A-4DE6-8029-D055BF8E8B52}"/>
            </c:ext>
          </c:extLst>
        </c:ser>
        <c:dLbls>
          <c:showLegendKey val="0"/>
          <c:showVal val="0"/>
          <c:showCatName val="0"/>
          <c:showSerName val="0"/>
          <c:showPercent val="0"/>
          <c:showBubbleSize val="0"/>
        </c:dLbls>
        <c:marker val="1"/>
        <c:smooth val="0"/>
        <c:axId val="438006496"/>
        <c:axId val="438006880"/>
      </c:lineChart>
      <c:catAx>
        <c:axId val="438006496"/>
        <c:scaling>
          <c:orientation val="minMax"/>
        </c:scaling>
        <c:delete val="0"/>
        <c:axPos val="b"/>
        <c:numFmt formatCode="General" sourceLinked="1"/>
        <c:majorTickMark val="none"/>
        <c:minorTickMark val="none"/>
        <c:tickLblPos val="none"/>
        <c:crossAx val="438006880"/>
        <c:crosses val="autoZero"/>
        <c:auto val="0"/>
        <c:lblAlgn val="ctr"/>
        <c:lblOffset val="100"/>
        <c:noMultiLvlLbl val="1"/>
      </c:catAx>
      <c:valAx>
        <c:axId val="438006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8006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03-4CB9-868E-CB43F8DFF866}"/>
            </c:ext>
          </c:extLst>
        </c:ser>
        <c:dLbls>
          <c:showLegendKey val="0"/>
          <c:showVal val="0"/>
          <c:showCatName val="0"/>
          <c:showSerName val="0"/>
          <c:showPercent val="0"/>
          <c:showBubbleSize val="0"/>
        </c:dLbls>
        <c:gapWidth val="180"/>
        <c:overlap val="-90"/>
        <c:axId val="439951184"/>
        <c:axId val="43995157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03-4CB9-868E-CB43F8DFF866}"/>
            </c:ext>
          </c:extLst>
        </c:ser>
        <c:dLbls>
          <c:showLegendKey val="0"/>
          <c:showVal val="0"/>
          <c:showCatName val="0"/>
          <c:showSerName val="0"/>
          <c:showPercent val="0"/>
          <c:showBubbleSize val="0"/>
        </c:dLbls>
        <c:marker val="1"/>
        <c:smooth val="0"/>
        <c:axId val="439951184"/>
        <c:axId val="439951576"/>
      </c:lineChart>
      <c:catAx>
        <c:axId val="439951184"/>
        <c:scaling>
          <c:orientation val="minMax"/>
        </c:scaling>
        <c:delete val="0"/>
        <c:axPos val="b"/>
        <c:numFmt formatCode="General" sourceLinked="1"/>
        <c:majorTickMark val="none"/>
        <c:minorTickMark val="none"/>
        <c:tickLblPos val="none"/>
        <c:crossAx val="439951576"/>
        <c:crosses val="autoZero"/>
        <c:auto val="0"/>
        <c:lblAlgn val="ctr"/>
        <c:lblOffset val="100"/>
        <c:noMultiLvlLbl val="1"/>
      </c:catAx>
      <c:valAx>
        <c:axId val="439951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951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89-47CB-B5EB-63022EB6C860}"/>
            </c:ext>
          </c:extLst>
        </c:ser>
        <c:dLbls>
          <c:showLegendKey val="0"/>
          <c:showVal val="0"/>
          <c:showCatName val="0"/>
          <c:showSerName val="0"/>
          <c:showPercent val="0"/>
          <c:showBubbleSize val="0"/>
        </c:dLbls>
        <c:gapWidth val="180"/>
        <c:overlap val="-90"/>
        <c:axId val="440119128"/>
        <c:axId val="44011952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89-47CB-B5EB-63022EB6C860}"/>
            </c:ext>
          </c:extLst>
        </c:ser>
        <c:dLbls>
          <c:showLegendKey val="0"/>
          <c:showVal val="0"/>
          <c:showCatName val="0"/>
          <c:showSerName val="0"/>
          <c:showPercent val="0"/>
          <c:showBubbleSize val="0"/>
        </c:dLbls>
        <c:marker val="1"/>
        <c:smooth val="0"/>
        <c:axId val="440119128"/>
        <c:axId val="440119520"/>
      </c:lineChart>
      <c:catAx>
        <c:axId val="440119128"/>
        <c:scaling>
          <c:orientation val="minMax"/>
        </c:scaling>
        <c:delete val="0"/>
        <c:axPos val="b"/>
        <c:numFmt formatCode="General" sourceLinked="1"/>
        <c:majorTickMark val="none"/>
        <c:minorTickMark val="none"/>
        <c:tickLblPos val="none"/>
        <c:crossAx val="440119520"/>
        <c:crosses val="autoZero"/>
        <c:auto val="0"/>
        <c:lblAlgn val="ctr"/>
        <c:lblOffset val="100"/>
        <c:noMultiLvlLbl val="1"/>
      </c:catAx>
      <c:valAx>
        <c:axId val="440119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119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58D-40B1-BD71-0E628B92F4EE}"/>
            </c:ext>
          </c:extLst>
        </c:ser>
        <c:dLbls>
          <c:showLegendKey val="0"/>
          <c:showVal val="0"/>
          <c:showCatName val="0"/>
          <c:showSerName val="0"/>
          <c:showPercent val="0"/>
          <c:showBubbleSize val="0"/>
        </c:dLbls>
        <c:gapWidth val="180"/>
        <c:overlap val="-90"/>
        <c:axId val="440125008"/>
        <c:axId val="44011991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58D-40B1-BD71-0E628B92F4EE}"/>
            </c:ext>
          </c:extLst>
        </c:ser>
        <c:dLbls>
          <c:showLegendKey val="0"/>
          <c:showVal val="0"/>
          <c:showCatName val="0"/>
          <c:showSerName val="0"/>
          <c:showPercent val="0"/>
          <c:showBubbleSize val="0"/>
        </c:dLbls>
        <c:marker val="1"/>
        <c:smooth val="0"/>
        <c:axId val="440125008"/>
        <c:axId val="440119912"/>
      </c:lineChart>
      <c:catAx>
        <c:axId val="440125008"/>
        <c:scaling>
          <c:orientation val="minMax"/>
        </c:scaling>
        <c:delete val="0"/>
        <c:axPos val="b"/>
        <c:numFmt formatCode="General" sourceLinked="1"/>
        <c:majorTickMark val="none"/>
        <c:minorTickMark val="none"/>
        <c:tickLblPos val="none"/>
        <c:crossAx val="440119912"/>
        <c:crosses val="autoZero"/>
        <c:auto val="0"/>
        <c:lblAlgn val="ctr"/>
        <c:lblOffset val="100"/>
        <c:noMultiLvlLbl val="1"/>
      </c:catAx>
      <c:valAx>
        <c:axId val="440119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1250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B90-463B-9E75-DA2FD35B97B6}"/>
            </c:ext>
          </c:extLst>
        </c:ser>
        <c:dLbls>
          <c:showLegendKey val="0"/>
          <c:showVal val="0"/>
          <c:showCatName val="0"/>
          <c:showSerName val="0"/>
          <c:showPercent val="0"/>
          <c:showBubbleSize val="0"/>
        </c:dLbls>
        <c:gapWidth val="180"/>
        <c:overlap val="-90"/>
        <c:axId val="440126184"/>
        <c:axId val="44012030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B90-463B-9E75-DA2FD35B97B6}"/>
            </c:ext>
          </c:extLst>
        </c:ser>
        <c:dLbls>
          <c:showLegendKey val="0"/>
          <c:showVal val="0"/>
          <c:showCatName val="0"/>
          <c:showSerName val="0"/>
          <c:showPercent val="0"/>
          <c:showBubbleSize val="0"/>
        </c:dLbls>
        <c:marker val="1"/>
        <c:smooth val="0"/>
        <c:axId val="440126184"/>
        <c:axId val="440120304"/>
      </c:lineChart>
      <c:catAx>
        <c:axId val="440126184"/>
        <c:scaling>
          <c:orientation val="minMax"/>
        </c:scaling>
        <c:delete val="0"/>
        <c:axPos val="b"/>
        <c:numFmt formatCode="General" sourceLinked="1"/>
        <c:majorTickMark val="none"/>
        <c:minorTickMark val="none"/>
        <c:tickLblPos val="none"/>
        <c:crossAx val="440120304"/>
        <c:crosses val="autoZero"/>
        <c:auto val="0"/>
        <c:lblAlgn val="ctr"/>
        <c:lblOffset val="100"/>
        <c:noMultiLvlLbl val="1"/>
      </c:catAx>
      <c:valAx>
        <c:axId val="440120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126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807-48D8-8483-A7F171BB9B1A}"/>
            </c:ext>
          </c:extLst>
        </c:ser>
        <c:dLbls>
          <c:showLegendKey val="0"/>
          <c:showVal val="0"/>
          <c:showCatName val="0"/>
          <c:showSerName val="0"/>
          <c:showPercent val="0"/>
          <c:showBubbleSize val="0"/>
        </c:dLbls>
        <c:gapWidth val="180"/>
        <c:overlap val="-90"/>
        <c:axId val="440120696"/>
        <c:axId val="440121088"/>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807-48D8-8483-A7F171BB9B1A}"/>
            </c:ext>
          </c:extLst>
        </c:ser>
        <c:dLbls>
          <c:showLegendKey val="0"/>
          <c:showVal val="0"/>
          <c:showCatName val="0"/>
          <c:showSerName val="0"/>
          <c:showPercent val="0"/>
          <c:showBubbleSize val="0"/>
        </c:dLbls>
        <c:marker val="1"/>
        <c:smooth val="0"/>
        <c:axId val="440120696"/>
        <c:axId val="440121088"/>
      </c:lineChart>
      <c:catAx>
        <c:axId val="440120696"/>
        <c:scaling>
          <c:orientation val="minMax"/>
        </c:scaling>
        <c:delete val="0"/>
        <c:axPos val="b"/>
        <c:numFmt formatCode="General" sourceLinked="1"/>
        <c:majorTickMark val="none"/>
        <c:minorTickMark val="none"/>
        <c:tickLblPos val="none"/>
        <c:crossAx val="440121088"/>
        <c:crosses val="autoZero"/>
        <c:auto val="0"/>
        <c:lblAlgn val="ctr"/>
        <c:lblOffset val="100"/>
        <c:noMultiLvlLbl val="1"/>
      </c:catAx>
      <c:valAx>
        <c:axId val="440121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12069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80-4A16-9FAA-3E7DAB009EDE}"/>
            </c:ext>
          </c:extLst>
        </c:ser>
        <c:dLbls>
          <c:showLegendKey val="0"/>
          <c:showVal val="0"/>
          <c:showCatName val="0"/>
          <c:showSerName val="0"/>
          <c:showPercent val="0"/>
          <c:showBubbleSize val="0"/>
        </c:dLbls>
        <c:gapWidth val="180"/>
        <c:overlap val="-90"/>
        <c:axId val="440121480"/>
        <c:axId val="440121872"/>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80-4A16-9FAA-3E7DAB009EDE}"/>
            </c:ext>
          </c:extLst>
        </c:ser>
        <c:dLbls>
          <c:showLegendKey val="0"/>
          <c:showVal val="0"/>
          <c:showCatName val="0"/>
          <c:showSerName val="0"/>
          <c:showPercent val="0"/>
          <c:showBubbleSize val="0"/>
        </c:dLbls>
        <c:marker val="1"/>
        <c:smooth val="0"/>
        <c:axId val="440121480"/>
        <c:axId val="440121872"/>
      </c:lineChart>
      <c:catAx>
        <c:axId val="440121480"/>
        <c:scaling>
          <c:orientation val="minMax"/>
        </c:scaling>
        <c:delete val="0"/>
        <c:axPos val="b"/>
        <c:numFmt formatCode="General" sourceLinked="1"/>
        <c:majorTickMark val="none"/>
        <c:minorTickMark val="none"/>
        <c:tickLblPos val="none"/>
        <c:crossAx val="440121872"/>
        <c:crosses val="autoZero"/>
        <c:auto val="0"/>
        <c:lblAlgn val="ctr"/>
        <c:lblOffset val="100"/>
        <c:noMultiLvlLbl val="1"/>
      </c:catAx>
      <c:valAx>
        <c:axId val="4401218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121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12.9</c:v>
                </c:pt>
                <c:pt idx="1">
                  <c:v>12.7</c:v>
                </c:pt>
                <c:pt idx="2">
                  <c:v>14.6</c:v>
                </c:pt>
                <c:pt idx="3">
                  <c:v>12.8</c:v>
                </c:pt>
                <c:pt idx="4">
                  <c:v>12.8</c:v>
                </c:pt>
              </c:numCache>
            </c:numRef>
          </c:val>
          <c:extLst xmlns:c16r2="http://schemas.microsoft.com/office/drawing/2015/06/chart">
            <c:ext xmlns:c16="http://schemas.microsoft.com/office/drawing/2014/chart" uri="{C3380CC4-5D6E-409C-BE32-E72D297353CC}">
              <c16:uniqueId val="{00000000-A297-4D35-BE23-95093421BB8C}"/>
            </c:ext>
          </c:extLst>
        </c:ser>
        <c:dLbls>
          <c:showLegendKey val="0"/>
          <c:showVal val="0"/>
          <c:showCatName val="0"/>
          <c:showSerName val="0"/>
          <c:showPercent val="0"/>
          <c:showBubbleSize val="0"/>
        </c:dLbls>
        <c:gapWidth val="180"/>
        <c:overlap val="-90"/>
        <c:axId val="440123048"/>
        <c:axId val="440123440"/>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12</c:v>
                </c:pt>
                <c:pt idx="1">
                  <c:v>14.5</c:v>
                </c:pt>
                <c:pt idx="2">
                  <c:v>14.9</c:v>
                </c:pt>
                <c:pt idx="3">
                  <c:v>15.3</c:v>
                </c:pt>
                <c:pt idx="4">
                  <c:v>14.9</c:v>
                </c:pt>
              </c:numCache>
            </c:numRef>
          </c:val>
          <c:smooth val="0"/>
          <c:extLst xmlns:c16r2="http://schemas.microsoft.com/office/drawing/2015/06/chart">
            <c:ext xmlns:c16="http://schemas.microsoft.com/office/drawing/2014/chart" uri="{C3380CC4-5D6E-409C-BE32-E72D297353CC}">
              <c16:uniqueId val="{00000001-A297-4D35-BE23-95093421BB8C}"/>
            </c:ext>
          </c:extLst>
        </c:ser>
        <c:dLbls>
          <c:showLegendKey val="0"/>
          <c:showVal val="0"/>
          <c:showCatName val="0"/>
          <c:showSerName val="0"/>
          <c:showPercent val="0"/>
          <c:showBubbleSize val="0"/>
        </c:dLbls>
        <c:marker val="1"/>
        <c:smooth val="0"/>
        <c:axId val="440123048"/>
        <c:axId val="440123440"/>
      </c:lineChart>
      <c:catAx>
        <c:axId val="440123048"/>
        <c:scaling>
          <c:orientation val="minMax"/>
        </c:scaling>
        <c:delete val="0"/>
        <c:axPos val="b"/>
        <c:numFmt formatCode="General" sourceLinked="1"/>
        <c:majorTickMark val="none"/>
        <c:minorTickMark val="none"/>
        <c:tickLblPos val="none"/>
        <c:crossAx val="440123440"/>
        <c:crosses val="autoZero"/>
        <c:auto val="0"/>
        <c:lblAlgn val="ctr"/>
        <c:lblOffset val="100"/>
        <c:noMultiLvlLbl val="1"/>
      </c:catAx>
      <c:valAx>
        <c:axId val="4401234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123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0</c:v>
                </c:pt>
                <c:pt idx="1">
                  <c:v>1.3</c:v>
                </c:pt>
                <c:pt idx="2">
                  <c:v>0</c:v>
                </c:pt>
                <c:pt idx="3">
                  <c:v>0</c:v>
                </c:pt>
                <c:pt idx="4">
                  <c:v>0</c:v>
                </c:pt>
              </c:numCache>
            </c:numRef>
          </c:val>
          <c:extLst xmlns:c16r2="http://schemas.microsoft.com/office/drawing/2015/06/chart">
            <c:ext xmlns:c16="http://schemas.microsoft.com/office/drawing/2014/chart" uri="{C3380CC4-5D6E-409C-BE32-E72D297353CC}">
              <c16:uniqueId val="{00000000-9490-4E7D-B30F-6BF650C0C1DD}"/>
            </c:ext>
          </c:extLst>
        </c:ser>
        <c:dLbls>
          <c:showLegendKey val="0"/>
          <c:showVal val="0"/>
          <c:showCatName val="0"/>
          <c:showSerName val="0"/>
          <c:showPercent val="0"/>
          <c:showBubbleSize val="0"/>
        </c:dLbls>
        <c:gapWidth val="180"/>
        <c:overlap val="-90"/>
        <c:axId val="440124616"/>
        <c:axId val="440354864"/>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0.3</c:v>
                </c:pt>
                <c:pt idx="1">
                  <c:v>0.3</c:v>
                </c:pt>
                <c:pt idx="2">
                  <c:v>0.3</c:v>
                </c:pt>
                <c:pt idx="3">
                  <c:v>0.7</c:v>
                </c:pt>
                <c:pt idx="4">
                  <c:v>0.4</c:v>
                </c:pt>
              </c:numCache>
            </c:numRef>
          </c:val>
          <c:smooth val="0"/>
          <c:extLst xmlns:c16r2="http://schemas.microsoft.com/office/drawing/2015/06/chart">
            <c:ext xmlns:c16="http://schemas.microsoft.com/office/drawing/2014/chart" uri="{C3380CC4-5D6E-409C-BE32-E72D297353CC}">
              <c16:uniqueId val="{00000001-9490-4E7D-B30F-6BF650C0C1DD}"/>
            </c:ext>
          </c:extLst>
        </c:ser>
        <c:dLbls>
          <c:showLegendKey val="0"/>
          <c:showVal val="0"/>
          <c:showCatName val="0"/>
          <c:showSerName val="0"/>
          <c:showPercent val="0"/>
          <c:showBubbleSize val="0"/>
        </c:dLbls>
        <c:marker val="1"/>
        <c:smooth val="0"/>
        <c:axId val="440124616"/>
        <c:axId val="440354864"/>
      </c:lineChart>
      <c:catAx>
        <c:axId val="440124616"/>
        <c:scaling>
          <c:orientation val="minMax"/>
        </c:scaling>
        <c:delete val="0"/>
        <c:axPos val="b"/>
        <c:numFmt formatCode="General" sourceLinked="1"/>
        <c:majorTickMark val="none"/>
        <c:minorTickMark val="none"/>
        <c:tickLblPos val="none"/>
        <c:crossAx val="440354864"/>
        <c:crosses val="autoZero"/>
        <c:auto val="0"/>
        <c:lblAlgn val="ctr"/>
        <c:lblOffset val="100"/>
        <c:noMultiLvlLbl val="1"/>
      </c:catAx>
      <c:valAx>
        <c:axId val="44035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124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671.4</c:v>
                </c:pt>
                <c:pt idx="1">
                  <c:v>685.5</c:v>
                </c:pt>
                <c:pt idx="2">
                  <c:v>560.79999999999995</c:v>
                </c:pt>
                <c:pt idx="3">
                  <c:v>468.6</c:v>
                </c:pt>
                <c:pt idx="4">
                  <c:v>427.6</c:v>
                </c:pt>
              </c:numCache>
            </c:numRef>
          </c:val>
          <c:extLst xmlns:c16r2="http://schemas.microsoft.com/office/drawing/2015/06/chart">
            <c:ext xmlns:c16="http://schemas.microsoft.com/office/drawing/2014/chart" uri="{C3380CC4-5D6E-409C-BE32-E72D297353CC}">
              <c16:uniqueId val="{00000000-82EE-4AC8-B552-A25CD4B29618}"/>
            </c:ext>
          </c:extLst>
        </c:ser>
        <c:dLbls>
          <c:showLegendKey val="0"/>
          <c:showVal val="0"/>
          <c:showCatName val="0"/>
          <c:showSerName val="0"/>
          <c:showPercent val="0"/>
          <c:showBubbleSize val="0"/>
        </c:dLbls>
        <c:gapWidth val="180"/>
        <c:overlap val="-90"/>
        <c:axId val="440350944"/>
        <c:axId val="440353296"/>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207.5</c:v>
                </c:pt>
                <c:pt idx="1">
                  <c:v>189.5</c:v>
                </c:pt>
                <c:pt idx="2">
                  <c:v>172</c:v>
                </c:pt>
                <c:pt idx="3">
                  <c:v>151.69999999999999</c:v>
                </c:pt>
                <c:pt idx="4">
                  <c:v>138.1</c:v>
                </c:pt>
              </c:numCache>
            </c:numRef>
          </c:val>
          <c:smooth val="0"/>
          <c:extLst xmlns:c16r2="http://schemas.microsoft.com/office/drawing/2015/06/chart">
            <c:ext xmlns:c16="http://schemas.microsoft.com/office/drawing/2014/chart" uri="{C3380CC4-5D6E-409C-BE32-E72D297353CC}">
              <c16:uniqueId val="{00000001-82EE-4AC8-B552-A25CD4B29618}"/>
            </c:ext>
          </c:extLst>
        </c:ser>
        <c:dLbls>
          <c:showLegendKey val="0"/>
          <c:showVal val="0"/>
          <c:showCatName val="0"/>
          <c:showSerName val="0"/>
          <c:showPercent val="0"/>
          <c:showBubbleSize val="0"/>
        </c:dLbls>
        <c:marker val="1"/>
        <c:smooth val="0"/>
        <c:axId val="440350944"/>
        <c:axId val="440353296"/>
      </c:lineChart>
      <c:catAx>
        <c:axId val="440350944"/>
        <c:scaling>
          <c:orientation val="minMax"/>
        </c:scaling>
        <c:delete val="0"/>
        <c:axPos val="b"/>
        <c:numFmt formatCode="General" sourceLinked="1"/>
        <c:majorTickMark val="none"/>
        <c:minorTickMark val="none"/>
        <c:tickLblPos val="none"/>
        <c:crossAx val="440353296"/>
        <c:crosses val="autoZero"/>
        <c:auto val="0"/>
        <c:lblAlgn val="ctr"/>
        <c:lblOffset val="100"/>
        <c:noMultiLvlLbl val="1"/>
      </c:catAx>
      <c:valAx>
        <c:axId val="440353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350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37-4775-99B0-2350F77015D3}"/>
            </c:ext>
          </c:extLst>
        </c:ser>
        <c:dLbls>
          <c:showLegendKey val="0"/>
          <c:showVal val="0"/>
          <c:showCatName val="0"/>
          <c:showSerName val="0"/>
          <c:showPercent val="0"/>
          <c:showBubbleSize val="0"/>
        </c:dLbls>
        <c:gapWidth val="180"/>
        <c:overlap val="-90"/>
        <c:axId val="440355256"/>
        <c:axId val="44034976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37-4775-99B0-2350F77015D3}"/>
            </c:ext>
          </c:extLst>
        </c:ser>
        <c:dLbls>
          <c:showLegendKey val="0"/>
          <c:showVal val="0"/>
          <c:showCatName val="0"/>
          <c:showSerName val="0"/>
          <c:showPercent val="0"/>
          <c:showBubbleSize val="0"/>
        </c:dLbls>
        <c:marker val="1"/>
        <c:smooth val="0"/>
        <c:axId val="440355256"/>
        <c:axId val="440349768"/>
      </c:lineChart>
      <c:catAx>
        <c:axId val="440355256"/>
        <c:scaling>
          <c:orientation val="minMax"/>
        </c:scaling>
        <c:delete val="0"/>
        <c:axPos val="b"/>
        <c:numFmt formatCode="General" sourceLinked="1"/>
        <c:majorTickMark val="none"/>
        <c:minorTickMark val="none"/>
        <c:tickLblPos val="none"/>
        <c:crossAx val="440349768"/>
        <c:crosses val="autoZero"/>
        <c:auto val="0"/>
        <c:lblAlgn val="ctr"/>
        <c:lblOffset val="100"/>
        <c:noMultiLvlLbl val="1"/>
      </c:catAx>
      <c:valAx>
        <c:axId val="440349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3552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161-4DCA-979C-497C16159A7F}"/>
            </c:ext>
          </c:extLst>
        </c:ser>
        <c:dLbls>
          <c:showLegendKey val="0"/>
          <c:showVal val="0"/>
          <c:showCatName val="0"/>
          <c:showSerName val="0"/>
          <c:showPercent val="0"/>
          <c:showBubbleSize val="0"/>
        </c:dLbls>
        <c:gapWidth val="180"/>
        <c:overlap val="-90"/>
        <c:axId val="438892096"/>
        <c:axId val="43889248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61-4DCA-979C-497C16159A7F}"/>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D161-4DCA-979C-497C16159A7F}"/>
            </c:ext>
          </c:extLst>
        </c:ser>
        <c:dLbls>
          <c:showLegendKey val="0"/>
          <c:showVal val="0"/>
          <c:showCatName val="0"/>
          <c:showSerName val="0"/>
          <c:showPercent val="0"/>
          <c:showBubbleSize val="0"/>
        </c:dLbls>
        <c:marker val="1"/>
        <c:smooth val="0"/>
        <c:axId val="438892096"/>
        <c:axId val="438892480"/>
      </c:lineChart>
      <c:catAx>
        <c:axId val="438892096"/>
        <c:scaling>
          <c:orientation val="minMax"/>
        </c:scaling>
        <c:delete val="0"/>
        <c:axPos val="b"/>
        <c:numFmt formatCode="General" sourceLinked="1"/>
        <c:majorTickMark val="none"/>
        <c:minorTickMark val="none"/>
        <c:tickLblPos val="none"/>
        <c:crossAx val="438892480"/>
        <c:crosses val="autoZero"/>
        <c:auto val="0"/>
        <c:lblAlgn val="ctr"/>
        <c:lblOffset val="100"/>
        <c:noMultiLvlLbl val="1"/>
      </c:catAx>
      <c:valAx>
        <c:axId val="43889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88920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45.2</c:v>
                </c:pt>
                <c:pt idx="1">
                  <c:v>56.2</c:v>
                </c:pt>
                <c:pt idx="2">
                  <c:v>49.9</c:v>
                </c:pt>
                <c:pt idx="3">
                  <c:v>58.3</c:v>
                </c:pt>
                <c:pt idx="4">
                  <c:v>65.3</c:v>
                </c:pt>
              </c:numCache>
            </c:numRef>
          </c:val>
          <c:extLst xmlns:c16r2="http://schemas.microsoft.com/office/drawing/2015/06/chart">
            <c:ext xmlns:c16="http://schemas.microsoft.com/office/drawing/2014/chart" uri="{C3380CC4-5D6E-409C-BE32-E72D297353CC}">
              <c16:uniqueId val="{00000000-A232-4AC6-8F2D-0DEABA05458E}"/>
            </c:ext>
          </c:extLst>
        </c:ser>
        <c:dLbls>
          <c:showLegendKey val="0"/>
          <c:showVal val="0"/>
          <c:showCatName val="0"/>
          <c:showSerName val="0"/>
          <c:showPercent val="0"/>
          <c:showBubbleSize val="0"/>
        </c:dLbls>
        <c:gapWidth val="180"/>
        <c:overlap val="-90"/>
        <c:axId val="440348984"/>
        <c:axId val="440356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98.1</c:v>
                </c:pt>
                <c:pt idx="1">
                  <c:v>98.7</c:v>
                </c:pt>
                <c:pt idx="2">
                  <c:v>98.2</c:v>
                </c:pt>
                <c:pt idx="3">
                  <c:v>98.7</c:v>
                </c:pt>
                <c:pt idx="4">
                  <c:v>98.8</c:v>
                </c:pt>
              </c:numCache>
            </c:numRef>
          </c:val>
          <c:smooth val="0"/>
          <c:extLst xmlns:c16r2="http://schemas.microsoft.com/office/drawing/2015/06/chart">
            <c:ext xmlns:c16="http://schemas.microsoft.com/office/drawing/2014/chart" uri="{C3380CC4-5D6E-409C-BE32-E72D297353CC}">
              <c16:uniqueId val="{00000001-A232-4AC6-8F2D-0DEABA05458E}"/>
            </c:ext>
          </c:extLst>
        </c:ser>
        <c:dLbls>
          <c:showLegendKey val="0"/>
          <c:showVal val="0"/>
          <c:showCatName val="0"/>
          <c:showSerName val="0"/>
          <c:showPercent val="0"/>
          <c:showBubbleSize val="0"/>
        </c:dLbls>
        <c:marker val="1"/>
        <c:smooth val="0"/>
        <c:axId val="440348984"/>
        <c:axId val="440356040"/>
      </c:lineChart>
      <c:catAx>
        <c:axId val="440348984"/>
        <c:scaling>
          <c:orientation val="minMax"/>
        </c:scaling>
        <c:delete val="0"/>
        <c:axPos val="b"/>
        <c:numFmt formatCode="General" sourceLinked="1"/>
        <c:majorTickMark val="none"/>
        <c:minorTickMark val="none"/>
        <c:tickLblPos val="none"/>
        <c:crossAx val="440356040"/>
        <c:crosses val="autoZero"/>
        <c:auto val="0"/>
        <c:lblAlgn val="ctr"/>
        <c:lblOffset val="100"/>
        <c:noMultiLvlLbl val="1"/>
      </c:catAx>
      <c:valAx>
        <c:axId val="440356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40348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5203.1000000000004</c:v>
                </c:pt>
                <c:pt idx="1">
                  <c:v>8233.4</c:v>
                </c:pt>
                <c:pt idx="2">
                  <c:v>23636.2</c:v>
                </c:pt>
                <c:pt idx="3">
                  <c:v>109057.1</c:v>
                </c:pt>
                <c:pt idx="4">
                  <c:v>24338.5</c:v>
                </c:pt>
              </c:numCache>
            </c:numRef>
          </c:val>
          <c:extLst xmlns:c16r2="http://schemas.microsoft.com/office/drawing/2015/06/chart">
            <c:ext xmlns:c16="http://schemas.microsoft.com/office/drawing/2014/chart" uri="{C3380CC4-5D6E-409C-BE32-E72D297353CC}">
              <c16:uniqueId val="{00000000-8CE5-42D3-A2D7-D8C2906710A9}"/>
            </c:ext>
          </c:extLst>
        </c:ser>
        <c:dLbls>
          <c:showLegendKey val="0"/>
          <c:showVal val="0"/>
          <c:showCatName val="0"/>
          <c:showSerName val="0"/>
          <c:showPercent val="0"/>
          <c:showBubbleSize val="0"/>
        </c:dLbls>
        <c:gapWidth val="180"/>
        <c:overlap val="-90"/>
        <c:axId val="348369368"/>
        <c:axId val="348370152"/>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xmlns:c16r2="http://schemas.microsoft.com/office/drawing/2015/06/chart">
            <c:ext xmlns:c16="http://schemas.microsoft.com/office/drawing/2014/chart" uri="{C3380CC4-5D6E-409C-BE32-E72D297353CC}">
              <c16:uniqueId val="{00000001-8CE5-42D3-A2D7-D8C2906710A9}"/>
            </c:ext>
          </c:extLst>
        </c:ser>
        <c:dLbls>
          <c:showLegendKey val="0"/>
          <c:showVal val="0"/>
          <c:showCatName val="0"/>
          <c:showSerName val="0"/>
          <c:showPercent val="0"/>
          <c:showBubbleSize val="0"/>
        </c:dLbls>
        <c:marker val="1"/>
        <c:smooth val="0"/>
        <c:axId val="348369368"/>
        <c:axId val="348370152"/>
      </c:lineChart>
      <c:catAx>
        <c:axId val="348369368"/>
        <c:scaling>
          <c:orientation val="minMax"/>
        </c:scaling>
        <c:delete val="0"/>
        <c:axPos val="b"/>
        <c:numFmt formatCode="General" sourceLinked="1"/>
        <c:majorTickMark val="none"/>
        <c:minorTickMark val="none"/>
        <c:tickLblPos val="none"/>
        <c:crossAx val="348370152"/>
        <c:crosses val="autoZero"/>
        <c:auto val="0"/>
        <c:lblAlgn val="ctr"/>
        <c:lblOffset val="100"/>
        <c:noMultiLvlLbl val="1"/>
      </c:catAx>
      <c:valAx>
        <c:axId val="348370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369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68425</c:v>
                </c:pt>
                <c:pt idx="1">
                  <c:v>62278</c:v>
                </c:pt>
                <c:pt idx="2">
                  <c:v>68784</c:v>
                </c:pt>
                <c:pt idx="3">
                  <c:v>20614</c:v>
                </c:pt>
                <c:pt idx="4">
                  <c:v>62429</c:v>
                </c:pt>
              </c:numCache>
            </c:numRef>
          </c:val>
          <c:extLst xmlns:c16r2="http://schemas.microsoft.com/office/drawing/2015/06/chart">
            <c:ext xmlns:c16="http://schemas.microsoft.com/office/drawing/2014/chart" uri="{C3380CC4-5D6E-409C-BE32-E72D297353CC}">
              <c16:uniqueId val="{00000000-A483-484E-B347-660C76BF2C01}"/>
            </c:ext>
          </c:extLst>
        </c:ser>
        <c:dLbls>
          <c:showLegendKey val="0"/>
          <c:showVal val="0"/>
          <c:showCatName val="0"/>
          <c:showSerName val="0"/>
          <c:showPercent val="0"/>
          <c:showBubbleSize val="0"/>
        </c:dLbls>
        <c:gapWidth val="180"/>
        <c:overlap val="-90"/>
        <c:axId val="348367016"/>
        <c:axId val="348369760"/>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xmlns:c16r2="http://schemas.microsoft.com/office/drawing/2015/06/chart">
            <c:ext xmlns:c16="http://schemas.microsoft.com/office/drawing/2014/chart" uri="{C3380CC4-5D6E-409C-BE32-E72D297353CC}">
              <c16:uniqueId val="{00000001-A483-484E-B347-660C76BF2C01}"/>
            </c:ext>
          </c:extLst>
        </c:ser>
        <c:dLbls>
          <c:showLegendKey val="0"/>
          <c:showVal val="0"/>
          <c:showCatName val="0"/>
          <c:showSerName val="0"/>
          <c:showPercent val="0"/>
          <c:showBubbleSize val="0"/>
        </c:dLbls>
        <c:marker val="1"/>
        <c:smooth val="0"/>
        <c:axId val="348367016"/>
        <c:axId val="348369760"/>
      </c:lineChart>
      <c:catAx>
        <c:axId val="348367016"/>
        <c:scaling>
          <c:orientation val="minMax"/>
        </c:scaling>
        <c:delete val="0"/>
        <c:axPos val="b"/>
        <c:numFmt formatCode="General" sourceLinked="1"/>
        <c:majorTickMark val="none"/>
        <c:minorTickMark val="none"/>
        <c:tickLblPos val="none"/>
        <c:crossAx val="348369760"/>
        <c:crosses val="autoZero"/>
        <c:auto val="0"/>
        <c:lblAlgn val="ctr"/>
        <c:lblOffset val="100"/>
        <c:noMultiLvlLbl val="1"/>
      </c:catAx>
      <c:valAx>
        <c:axId val="348369760"/>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367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12.9</c:v>
                </c:pt>
                <c:pt idx="1">
                  <c:v>12.7</c:v>
                </c:pt>
                <c:pt idx="2">
                  <c:v>14.6</c:v>
                </c:pt>
                <c:pt idx="3">
                  <c:v>12.8</c:v>
                </c:pt>
                <c:pt idx="4">
                  <c:v>12.8</c:v>
                </c:pt>
              </c:numCache>
            </c:numRef>
          </c:val>
          <c:extLst xmlns:c16r2="http://schemas.microsoft.com/office/drawing/2015/06/chart">
            <c:ext xmlns:c16="http://schemas.microsoft.com/office/drawing/2014/chart" uri="{C3380CC4-5D6E-409C-BE32-E72D297353CC}">
              <c16:uniqueId val="{00000000-72F4-4DF5-A71B-1C23020729CA}"/>
            </c:ext>
          </c:extLst>
        </c:ser>
        <c:dLbls>
          <c:showLegendKey val="0"/>
          <c:showVal val="0"/>
          <c:showCatName val="0"/>
          <c:showSerName val="0"/>
          <c:showPercent val="0"/>
          <c:showBubbleSize val="0"/>
        </c:dLbls>
        <c:gapWidth val="180"/>
        <c:overlap val="-90"/>
        <c:axId val="348367408"/>
        <c:axId val="34836819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xmlns:c16r2="http://schemas.microsoft.com/office/drawing/2015/06/chart">
            <c:ext xmlns:c16="http://schemas.microsoft.com/office/drawing/2014/chart" uri="{C3380CC4-5D6E-409C-BE32-E72D297353CC}">
              <c16:uniqueId val="{00000001-72F4-4DF5-A71B-1C23020729CA}"/>
            </c:ext>
          </c:extLst>
        </c:ser>
        <c:dLbls>
          <c:showLegendKey val="0"/>
          <c:showVal val="0"/>
          <c:showCatName val="0"/>
          <c:showSerName val="0"/>
          <c:showPercent val="0"/>
          <c:showBubbleSize val="0"/>
        </c:dLbls>
        <c:marker val="1"/>
        <c:smooth val="0"/>
        <c:axId val="348367408"/>
        <c:axId val="348368192"/>
      </c:lineChart>
      <c:catAx>
        <c:axId val="348367408"/>
        <c:scaling>
          <c:orientation val="minMax"/>
        </c:scaling>
        <c:delete val="0"/>
        <c:axPos val="b"/>
        <c:numFmt formatCode="General" sourceLinked="1"/>
        <c:majorTickMark val="none"/>
        <c:minorTickMark val="none"/>
        <c:tickLblPos val="none"/>
        <c:crossAx val="348368192"/>
        <c:crosses val="autoZero"/>
        <c:auto val="0"/>
        <c:lblAlgn val="ctr"/>
        <c:lblOffset val="100"/>
        <c:noMultiLvlLbl val="1"/>
      </c:catAx>
      <c:valAx>
        <c:axId val="3483681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48367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0</c:v>
                </c:pt>
                <c:pt idx="1">
                  <c:v>1.3</c:v>
                </c:pt>
                <c:pt idx="2">
                  <c:v>0</c:v>
                </c:pt>
                <c:pt idx="3">
                  <c:v>0</c:v>
                </c:pt>
                <c:pt idx="4">
                  <c:v>0</c:v>
                </c:pt>
              </c:numCache>
            </c:numRef>
          </c:val>
          <c:extLst xmlns:c16r2="http://schemas.microsoft.com/office/drawing/2015/06/chart">
            <c:ext xmlns:c16="http://schemas.microsoft.com/office/drawing/2014/chart" uri="{C3380CC4-5D6E-409C-BE32-E72D297353CC}">
              <c16:uniqueId val="{00000000-F099-43DB-805C-0DF4E554FE41}"/>
            </c:ext>
          </c:extLst>
        </c:ser>
        <c:dLbls>
          <c:showLegendKey val="0"/>
          <c:showVal val="0"/>
          <c:showCatName val="0"/>
          <c:showSerName val="0"/>
          <c:showPercent val="0"/>
          <c:showBubbleSize val="0"/>
        </c:dLbls>
        <c:gapWidth val="180"/>
        <c:overlap val="-90"/>
        <c:axId val="439328128"/>
        <c:axId val="43932264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xmlns:c16r2="http://schemas.microsoft.com/office/drawing/2015/06/chart">
            <c:ext xmlns:c16="http://schemas.microsoft.com/office/drawing/2014/chart" uri="{C3380CC4-5D6E-409C-BE32-E72D297353CC}">
              <c16:uniqueId val="{00000001-F099-43DB-805C-0DF4E554FE41}"/>
            </c:ext>
          </c:extLst>
        </c:ser>
        <c:dLbls>
          <c:showLegendKey val="0"/>
          <c:showVal val="0"/>
          <c:showCatName val="0"/>
          <c:showSerName val="0"/>
          <c:showPercent val="0"/>
          <c:showBubbleSize val="0"/>
        </c:dLbls>
        <c:marker val="1"/>
        <c:smooth val="0"/>
        <c:axId val="439328128"/>
        <c:axId val="439322640"/>
      </c:lineChart>
      <c:catAx>
        <c:axId val="439328128"/>
        <c:scaling>
          <c:orientation val="minMax"/>
        </c:scaling>
        <c:delete val="0"/>
        <c:axPos val="b"/>
        <c:numFmt formatCode="General" sourceLinked="1"/>
        <c:majorTickMark val="none"/>
        <c:minorTickMark val="none"/>
        <c:tickLblPos val="none"/>
        <c:crossAx val="439322640"/>
        <c:crosses val="autoZero"/>
        <c:auto val="0"/>
        <c:lblAlgn val="ctr"/>
        <c:lblOffset val="100"/>
        <c:noMultiLvlLbl val="1"/>
      </c:catAx>
      <c:valAx>
        <c:axId val="439322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328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671.4</c:v>
                </c:pt>
                <c:pt idx="1">
                  <c:v>685.5</c:v>
                </c:pt>
                <c:pt idx="2">
                  <c:v>560.79999999999995</c:v>
                </c:pt>
                <c:pt idx="3">
                  <c:v>468.6</c:v>
                </c:pt>
                <c:pt idx="4">
                  <c:v>427.6</c:v>
                </c:pt>
              </c:numCache>
            </c:numRef>
          </c:val>
          <c:extLst xmlns:c16r2="http://schemas.microsoft.com/office/drawing/2015/06/chart">
            <c:ext xmlns:c16="http://schemas.microsoft.com/office/drawing/2014/chart" uri="{C3380CC4-5D6E-409C-BE32-E72D297353CC}">
              <c16:uniqueId val="{00000000-64A4-4E8D-8B2B-106F76DC7980}"/>
            </c:ext>
          </c:extLst>
        </c:ser>
        <c:dLbls>
          <c:showLegendKey val="0"/>
          <c:showVal val="0"/>
          <c:showCatName val="0"/>
          <c:showSerName val="0"/>
          <c:showPercent val="0"/>
          <c:showBubbleSize val="0"/>
        </c:dLbls>
        <c:gapWidth val="180"/>
        <c:overlap val="-90"/>
        <c:axId val="439326952"/>
        <c:axId val="43932538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xmlns:c16r2="http://schemas.microsoft.com/office/drawing/2015/06/chart">
            <c:ext xmlns:c16="http://schemas.microsoft.com/office/drawing/2014/chart" uri="{C3380CC4-5D6E-409C-BE32-E72D297353CC}">
              <c16:uniqueId val="{00000001-64A4-4E8D-8B2B-106F76DC7980}"/>
            </c:ext>
          </c:extLst>
        </c:ser>
        <c:dLbls>
          <c:showLegendKey val="0"/>
          <c:showVal val="0"/>
          <c:showCatName val="0"/>
          <c:showSerName val="0"/>
          <c:showPercent val="0"/>
          <c:showBubbleSize val="0"/>
        </c:dLbls>
        <c:marker val="1"/>
        <c:smooth val="0"/>
        <c:axId val="439326952"/>
        <c:axId val="439325384"/>
      </c:lineChart>
      <c:catAx>
        <c:axId val="439326952"/>
        <c:scaling>
          <c:orientation val="minMax"/>
        </c:scaling>
        <c:delete val="0"/>
        <c:axPos val="b"/>
        <c:numFmt formatCode="General" sourceLinked="1"/>
        <c:majorTickMark val="none"/>
        <c:minorTickMark val="none"/>
        <c:tickLblPos val="none"/>
        <c:crossAx val="439325384"/>
        <c:crosses val="autoZero"/>
        <c:auto val="0"/>
        <c:lblAlgn val="ctr"/>
        <c:lblOffset val="100"/>
        <c:noMultiLvlLbl val="1"/>
      </c:catAx>
      <c:valAx>
        <c:axId val="4393253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393269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46-4F75-9419-F3E88C0BDCBB}"/>
            </c:ext>
          </c:extLst>
        </c:ser>
        <c:dLbls>
          <c:showLegendKey val="0"/>
          <c:showVal val="0"/>
          <c:showCatName val="0"/>
          <c:showSerName val="0"/>
          <c:showPercent val="0"/>
          <c:showBubbleSize val="0"/>
        </c:dLbls>
        <c:gapWidth val="180"/>
        <c:overlap val="-90"/>
        <c:axId val="439324208"/>
        <c:axId val="439326560"/>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46-4F75-9419-F3E88C0BDCBB}"/>
            </c:ext>
          </c:extLst>
        </c:ser>
        <c:dLbls>
          <c:showLegendKey val="0"/>
          <c:showVal val="0"/>
          <c:showCatName val="0"/>
          <c:showSerName val="0"/>
          <c:showPercent val="0"/>
          <c:showBubbleSize val="0"/>
        </c:dLbls>
        <c:marker val="1"/>
        <c:smooth val="0"/>
        <c:axId val="439324208"/>
        <c:axId val="439326560"/>
      </c:lineChart>
      <c:catAx>
        <c:axId val="439324208"/>
        <c:scaling>
          <c:orientation val="minMax"/>
        </c:scaling>
        <c:delete val="0"/>
        <c:axPos val="b"/>
        <c:numFmt formatCode="General" sourceLinked="1"/>
        <c:majorTickMark val="none"/>
        <c:minorTickMark val="none"/>
        <c:tickLblPos val="none"/>
        <c:crossAx val="439326560"/>
        <c:crosses val="autoZero"/>
        <c:auto val="0"/>
        <c:lblAlgn val="ctr"/>
        <c:lblOffset val="100"/>
        <c:noMultiLvlLbl val="1"/>
      </c:catAx>
      <c:valAx>
        <c:axId val="439326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3932420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89770" y="7328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90520" y="7328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91270" y="7328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496102" y="7328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24066" y="7328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150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150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150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150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150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151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151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151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151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151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151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151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1517"/>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1518"/>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1519"/>
                </a:ext>
              </a:extLst>
            </xdr:cNvPicPr>
          </xdr:nvPicPr>
          <xdr:blipFill>
            <a:blip xmlns:r="http://schemas.openxmlformats.org/officeDocument/2006/relationships" r:embed="rId43"/>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1520"/>
                </a:ext>
              </a:extLst>
            </xdr:cNvPicPr>
          </xdr:nvPicPr>
          <xdr:blipFill>
            <a:blip xmlns:r="http://schemas.openxmlformats.org/officeDocument/2006/relationships" r:embed="rId44"/>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1521"/>
                </a:ext>
              </a:extLst>
            </xdr:cNvPicPr>
          </xdr:nvPicPr>
          <xdr:blipFill>
            <a:blip xmlns:r="http://schemas.openxmlformats.org/officeDocument/2006/relationships" r:embed="rId43"/>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1522"/>
                </a:ext>
              </a:extLst>
            </xdr:cNvPicPr>
          </xdr:nvPicPr>
          <xdr:blipFill>
            <a:blip xmlns:r="http://schemas.openxmlformats.org/officeDocument/2006/relationships" r:embed="rId45"/>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1523"/>
                </a:ext>
              </a:extLst>
            </xdr:cNvPicPr>
          </xdr:nvPicPr>
          <xdr:blipFill>
            <a:blip xmlns:r="http://schemas.openxmlformats.org/officeDocument/2006/relationships" r:embed="rId43"/>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1524"/>
                </a:ext>
              </a:extLst>
            </xdr:cNvPicPr>
          </xdr:nvPicPr>
          <xdr:blipFill>
            <a:blip xmlns:r="http://schemas.openxmlformats.org/officeDocument/2006/relationships" r:embed="rId42"/>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1525"/>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1526"/>
                </a:ext>
              </a:extLst>
            </xdr:cNvPicPr>
          </xdr:nvPicPr>
          <xdr:blipFill>
            <a:blip xmlns:r="http://schemas.openxmlformats.org/officeDocument/2006/relationships" r:embed="rId4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1527"/>
                </a:ext>
              </a:extLst>
            </xdr:cNvPicPr>
          </xdr:nvPicPr>
          <xdr:blipFill>
            <a:blip xmlns:r="http://schemas.openxmlformats.org/officeDocument/2006/relationships" r:embed="rId45"/>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1528"/>
                </a:ext>
              </a:extLst>
            </xdr:cNvPicPr>
          </xdr:nvPicPr>
          <xdr:blipFill>
            <a:blip xmlns:r="http://schemas.openxmlformats.org/officeDocument/2006/relationships" r:embed="rId4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1529"/>
                </a:ext>
              </a:extLst>
            </xdr:cNvPicPr>
          </xdr:nvPicPr>
          <xdr:blipFill>
            <a:blip xmlns:r="http://schemas.openxmlformats.org/officeDocument/2006/relationships" r:embed="rId44"/>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1530"/>
                </a:ext>
              </a:extLst>
            </xdr:cNvPicPr>
          </xdr:nvPicPr>
          <xdr:blipFill>
            <a:blip xmlns:r="http://schemas.openxmlformats.org/officeDocument/2006/relationships" r:embed="rId46"/>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1531"/>
                </a:ext>
              </a:extLst>
            </xdr:cNvPicPr>
          </xdr:nvPicPr>
          <xdr:blipFill>
            <a:blip xmlns:r="http://schemas.openxmlformats.org/officeDocument/2006/relationships" r:embed="rId47"/>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1532"/>
                </a:ext>
              </a:extLst>
            </xdr:cNvPicPr>
          </xdr:nvPicPr>
          <xdr:blipFill>
            <a:blip xmlns:r="http://schemas.openxmlformats.org/officeDocument/2006/relationships" r:embed="rId48"/>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1533"/>
                </a:ext>
              </a:extLst>
            </xdr:cNvPicPr>
          </xdr:nvPicPr>
          <xdr:blipFill>
            <a:blip xmlns:r="http://schemas.openxmlformats.org/officeDocument/2006/relationships" r:embed="rId49"/>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1534"/>
                </a:ext>
              </a:extLst>
            </xdr:cNvPicPr>
          </xdr:nvPicPr>
          <xdr:blipFill>
            <a:blip xmlns:r="http://schemas.openxmlformats.org/officeDocument/2006/relationships" r:embed="rId50"/>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1535"/>
                </a:ext>
              </a:extLst>
            </xdr:cNvPicPr>
          </xdr:nvPicPr>
          <xdr:blipFill>
            <a:blip xmlns:r="http://schemas.openxmlformats.org/officeDocument/2006/relationships" r:embed="rId5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1536"/>
                </a:ext>
              </a:extLst>
            </xdr:cNvPicPr>
          </xdr:nvPicPr>
          <xdr:blipFill>
            <a:blip xmlns:r="http://schemas.openxmlformats.org/officeDocument/2006/relationships" r:embed="rId5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1537"/>
                </a:ext>
              </a:extLst>
            </xdr:cNvPicPr>
          </xdr:nvPicPr>
          <xdr:blipFill>
            <a:blip xmlns:r="http://schemas.openxmlformats.org/officeDocument/2006/relationships" r:embed="rId5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1538"/>
                </a:ext>
              </a:extLst>
            </xdr:cNvPicPr>
          </xdr:nvPicPr>
          <xdr:blipFill>
            <a:blip xmlns:r="http://schemas.openxmlformats.org/officeDocument/2006/relationships" r:embed="rId5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1539"/>
                </a:ext>
              </a:extLst>
            </xdr:cNvPicPr>
          </xdr:nvPicPr>
          <xdr:blipFill>
            <a:blip xmlns:r="http://schemas.openxmlformats.org/officeDocument/2006/relationships" r:embed="rId5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1540"/>
                </a:ext>
              </a:extLst>
            </xdr:cNvPicPr>
          </xdr:nvPicPr>
          <xdr:blipFill>
            <a:blip xmlns:r="http://schemas.openxmlformats.org/officeDocument/2006/relationships" r:embed="rId5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1541"/>
                </a:ext>
              </a:extLst>
            </xdr:cNvPicPr>
          </xdr:nvPicPr>
          <xdr:blipFill>
            <a:blip xmlns:r="http://schemas.openxmlformats.org/officeDocument/2006/relationships" r:embed="rId5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1542"/>
                </a:ext>
              </a:extLst>
            </xdr:cNvPicPr>
          </xdr:nvPicPr>
          <xdr:blipFill>
            <a:blip xmlns:r="http://schemas.openxmlformats.org/officeDocument/2006/relationships" r:embed="rId5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1543"/>
                </a:ext>
              </a:extLst>
            </xdr:cNvPicPr>
          </xdr:nvPicPr>
          <xdr:blipFill>
            <a:blip xmlns:r="http://schemas.openxmlformats.org/officeDocument/2006/relationships" r:embed="rId5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1544"/>
                </a:ext>
              </a:extLst>
            </xdr:cNvPicPr>
          </xdr:nvPicPr>
          <xdr:blipFill>
            <a:blip xmlns:r="http://schemas.openxmlformats.org/officeDocument/2006/relationships" r:embed="rId5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1545"/>
                </a:ext>
              </a:extLst>
            </xdr:cNvPicPr>
          </xdr:nvPicPr>
          <xdr:blipFill>
            <a:blip xmlns:r="http://schemas.openxmlformats.org/officeDocument/2006/relationships" r:embed="rId51"/>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1546"/>
                </a:ext>
              </a:extLst>
            </xdr:cNvPicPr>
          </xdr:nvPicPr>
          <xdr:blipFill>
            <a:blip xmlns:r="http://schemas.openxmlformats.org/officeDocument/2006/relationships" r:embed="rId51"/>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1547"/>
                </a:ext>
              </a:extLst>
            </xdr:cNvPicPr>
          </xdr:nvPicPr>
          <xdr:blipFill>
            <a:blip xmlns:r="http://schemas.openxmlformats.org/officeDocument/2006/relationships" r:embed="rId51"/>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1548"/>
                </a:ext>
              </a:extLst>
            </xdr:cNvPicPr>
          </xdr:nvPicPr>
          <xdr:blipFill>
            <a:blip xmlns:r="http://schemas.openxmlformats.org/officeDocument/2006/relationships" r:embed="rId5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1549"/>
                </a:ext>
              </a:extLst>
            </xdr:cNvPicPr>
          </xdr:nvPicPr>
          <xdr:blipFill>
            <a:blip xmlns:r="http://schemas.openxmlformats.org/officeDocument/2006/relationships" r:embed="rId51"/>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1550"/>
                </a:ext>
              </a:extLst>
            </xdr:cNvPicPr>
          </xdr:nvPicPr>
          <xdr:blipFill>
            <a:blip xmlns:r="http://schemas.openxmlformats.org/officeDocument/2006/relationships" r:embed="rId5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1551"/>
                </a:ext>
              </a:extLst>
            </xdr:cNvPicPr>
          </xdr:nvPicPr>
          <xdr:blipFill>
            <a:blip xmlns:r="http://schemas.openxmlformats.org/officeDocument/2006/relationships" r:embed="rId52"/>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1552"/>
                </a:ext>
              </a:extLst>
            </xdr:cNvPicPr>
          </xdr:nvPicPr>
          <xdr:blipFill>
            <a:blip xmlns:r="http://schemas.openxmlformats.org/officeDocument/2006/relationships" r:embed="rId52"/>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A4" zoomScale="70" zoomScaleNormal="70" workbookViewId="0">
      <selection activeCell="F7" sqref="F7:M7"/>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鳥取県　南部町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x14ac:dyDescent="0.15">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8</v>
      </c>
      <c r="T3" s="132"/>
      <c r="U3" s="132"/>
      <c r="V3" s="132"/>
      <c r="W3" s="132"/>
      <c r="X3" s="132"/>
      <c r="Y3" s="132"/>
      <c r="Z3" s="132"/>
      <c r="AA3" s="132"/>
      <c r="AB3" s="132"/>
      <c r="AC3" s="132"/>
      <c r="AD3" s="132"/>
      <c r="AE3" s="132"/>
      <c r="AF3" s="132"/>
      <c r="AG3" s="132"/>
      <c r="AH3" s="133"/>
      <c r="AI3" s="1"/>
      <c r="AJ3" s="1"/>
      <c r="AK3" s="118" t="s">
        <v>268</v>
      </c>
      <c r="AL3" s="119"/>
      <c r="AM3" s="119"/>
      <c r="AN3" s="119"/>
      <c r="AO3" s="119"/>
      <c r="AP3" s="119"/>
      <c r="AQ3" s="120"/>
    </row>
    <row r="4" spans="1:43" ht="23.1" customHeight="1" x14ac:dyDescent="0.15">
      <c r="A4" s="1"/>
      <c r="B4" s="124" t="s">
        <v>9</v>
      </c>
      <c r="C4" s="125"/>
      <c r="D4" s="125"/>
      <c r="E4" s="125"/>
      <c r="F4" s="125" t="s">
        <v>10</v>
      </c>
      <c r="G4" s="125"/>
      <c r="H4" s="125"/>
      <c r="I4" s="125"/>
      <c r="J4" s="125" t="s">
        <v>11</v>
      </c>
      <c r="K4" s="125"/>
      <c r="L4" s="125"/>
      <c r="M4" s="125"/>
      <c r="N4" s="125" t="s">
        <v>12</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x14ac:dyDescent="0.15">
      <c r="A5" s="1"/>
      <c r="B5" s="140" t="str">
        <f>データ!M6</f>
        <v>-</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x14ac:dyDescent="0.15">
      <c r="A6" s="1"/>
      <c r="B6" s="124" t="s">
        <v>13</v>
      </c>
      <c r="C6" s="125"/>
      <c r="D6" s="125"/>
      <c r="E6" s="125"/>
      <c r="F6" s="125" t="s">
        <v>14</v>
      </c>
      <c r="G6" s="125"/>
      <c r="H6" s="125"/>
      <c r="I6" s="125"/>
      <c r="J6" s="125" t="s">
        <v>15</v>
      </c>
      <c r="K6" s="125"/>
      <c r="L6" s="125"/>
      <c r="M6" s="125"/>
      <c r="N6" s="125" t="s">
        <v>16</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22.5" customHeight="1" x14ac:dyDescent="0.15">
      <c r="A7" s="1"/>
      <c r="B7" s="144" t="str">
        <f>データ!Q6</f>
        <v>-</v>
      </c>
      <c r="C7" s="142"/>
      <c r="D7" s="142"/>
      <c r="E7" s="142"/>
      <c r="F7" s="204" t="s">
        <v>131</v>
      </c>
      <c r="G7" s="205"/>
      <c r="H7" s="205"/>
      <c r="I7" s="205"/>
      <c r="J7" s="206" t="s">
        <v>131</v>
      </c>
      <c r="K7" s="206"/>
      <c r="L7" s="206"/>
      <c r="M7" s="206"/>
      <c r="N7" s="145" t="str">
        <f>データ!T6</f>
        <v>無</v>
      </c>
      <c r="O7" s="145"/>
      <c r="P7" s="145"/>
      <c r="Q7" s="146"/>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x14ac:dyDescent="0.15">
      <c r="A8" s="1"/>
      <c r="B8" s="124" t="s">
        <v>17</v>
      </c>
      <c r="C8" s="125"/>
      <c r="D8" s="125"/>
      <c r="E8" s="125"/>
      <c r="F8" s="125" t="s">
        <v>18</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x14ac:dyDescent="0.2">
      <c r="A9" s="1"/>
      <c r="B9" s="149" t="s">
        <v>133</v>
      </c>
      <c r="C9" s="150"/>
      <c r="D9" s="150"/>
      <c r="E9" s="150"/>
      <c r="F9" s="151" t="str">
        <f>データ!V6</f>
        <v>-</v>
      </c>
      <c r="G9" s="151"/>
      <c r="H9" s="151"/>
      <c r="I9" s="151"/>
      <c r="J9" s="152"/>
      <c r="K9" s="152"/>
      <c r="L9" s="152"/>
      <c r="M9" s="152"/>
      <c r="N9" s="153"/>
      <c r="O9" s="153"/>
      <c r="P9" s="153"/>
      <c r="Q9" s="154"/>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x14ac:dyDescent="0.2">
      <c r="A10" s="1"/>
      <c r="B10" s="6" t="s">
        <v>19</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x14ac:dyDescent="0.15">
      <c r="A11" s="1"/>
      <c r="B11" s="112" t="s">
        <v>20</v>
      </c>
      <c r="C11" s="113"/>
      <c r="D11" s="113"/>
      <c r="E11" s="113"/>
      <c r="F11" s="155" t="str">
        <f>データ!B10</f>
        <v>H27</v>
      </c>
      <c r="G11" s="156"/>
      <c r="H11" s="155" t="str">
        <f>データ!C10</f>
        <v>H28</v>
      </c>
      <c r="I11" s="156"/>
      <c r="J11" s="155" t="str">
        <f>データ!D10</f>
        <v>H29</v>
      </c>
      <c r="K11" s="156"/>
      <c r="L11" s="155" t="str">
        <f>データ!E10</f>
        <v>H30</v>
      </c>
      <c r="M11" s="156"/>
      <c r="N11" s="155" t="str">
        <f>データ!F10</f>
        <v>R01</v>
      </c>
      <c r="O11" s="157"/>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x14ac:dyDescent="0.15">
      <c r="A12" s="1"/>
      <c r="B12" s="124" t="s">
        <v>21</v>
      </c>
      <c r="C12" s="125"/>
      <c r="D12" s="125"/>
      <c r="E12" s="125"/>
      <c r="F12" s="158" t="str">
        <f>データ!W6</f>
        <v>-</v>
      </c>
      <c r="G12" s="159"/>
      <c r="H12" s="158" t="str">
        <f>データ!X6</f>
        <v>-</v>
      </c>
      <c r="I12" s="159"/>
      <c r="J12" s="158" t="str">
        <f>データ!Y6</f>
        <v>-</v>
      </c>
      <c r="K12" s="159"/>
      <c r="L12" s="158" t="str">
        <f>データ!Z6</f>
        <v>-</v>
      </c>
      <c r="M12" s="159"/>
      <c r="N12" s="147" t="str">
        <f>データ!AA6</f>
        <v>-</v>
      </c>
      <c r="O12" s="148"/>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x14ac:dyDescent="0.15">
      <c r="A13" s="1"/>
      <c r="B13" s="160" t="s">
        <v>22</v>
      </c>
      <c r="C13" s="161"/>
      <c r="D13" s="161"/>
      <c r="E13" s="162"/>
      <c r="F13" s="158" t="str">
        <f>データ!AB6</f>
        <v>-</v>
      </c>
      <c r="G13" s="159"/>
      <c r="H13" s="158" t="str">
        <f>データ!AC6</f>
        <v>-</v>
      </c>
      <c r="I13" s="159"/>
      <c r="J13" s="158" t="str">
        <f>データ!AD6</f>
        <v>-</v>
      </c>
      <c r="K13" s="159"/>
      <c r="L13" s="158" t="str">
        <f>データ!AE6</f>
        <v>-</v>
      </c>
      <c r="M13" s="159"/>
      <c r="N13" s="147" t="str">
        <f>データ!AF6</f>
        <v>-</v>
      </c>
      <c r="O13" s="148"/>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x14ac:dyDescent="0.15">
      <c r="A14" s="1"/>
      <c r="B14" s="160" t="s">
        <v>23</v>
      </c>
      <c r="C14" s="161"/>
      <c r="D14" s="161"/>
      <c r="E14" s="162"/>
      <c r="F14" s="158" t="str">
        <f>データ!AG6</f>
        <v>-</v>
      </c>
      <c r="G14" s="159"/>
      <c r="H14" s="158" t="str">
        <f>データ!AH6</f>
        <v>-</v>
      </c>
      <c r="I14" s="159"/>
      <c r="J14" s="158" t="str">
        <f>データ!AI6</f>
        <v>-</v>
      </c>
      <c r="K14" s="159"/>
      <c r="L14" s="158" t="str">
        <f>データ!AJ6</f>
        <v>-</v>
      </c>
      <c r="M14" s="159"/>
      <c r="N14" s="147" t="str">
        <f>データ!AK6</f>
        <v>-</v>
      </c>
      <c r="O14" s="148"/>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x14ac:dyDescent="0.15">
      <c r="A15" s="1"/>
      <c r="B15" s="165" t="s">
        <v>24</v>
      </c>
      <c r="C15" s="166"/>
      <c r="D15" s="166"/>
      <c r="E15" s="167"/>
      <c r="F15" s="168">
        <f>データ!AL6</f>
        <v>1694</v>
      </c>
      <c r="G15" s="168"/>
      <c r="H15" s="168">
        <f>データ!AM6</f>
        <v>1667</v>
      </c>
      <c r="I15" s="168"/>
      <c r="J15" s="168">
        <f>データ!AN6</f>
        <v>1924</v>
      </c>
      <c r="K15" s="168"/>
      <c r="L15" s="168">
        <f>データ!AO6</f>
        <v>1682</v>
      </c>
      <c r="M15" s="168"/>
      <c r="N15" s="169">
        <f>データ!AP6</f>
        <v>1684</v>
      </c>
      <c r="O15" s="170"/>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x14ac:dyDescent="0.2">
      <c r="A16" s="1"/>
      <c r="B16" s="171" t="s">
        <v>25</v>
      </c>
      <c r="C16" s="172"/>
      <c r="D16" s="172"/>
      <c r="E16" s="173"/>
      <c r="F16" s="174">
        <f>データ!AQ6</f>
        <v>1694</v>
      </c>
      <c r="G16" s="174"/>
      <c r="H16" s="174">
        <f>データ!AR6</f>
        <v>1667</v>
      </c>
      <c r="I16" s="174"/>
      <c r="J16" s="174">
        <f>データ!AS6</f>
        <v>1924</v>
      </c>
      <c r="K16" s="174"/>
      <c r="L16" s="174">
        <f>データ!AT6</f>
        <v>1682</v>
      </c>
      <c r="M16" s="174"/>
      <c r="N16" s="163">
        <f>データ!AU6</f>
        <v>1684</v>
      </c>
      <c r="O16" s="164"/>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x14ac:dyDescent="0.2">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x14ac:dyDescent="0.15">
      <c r="A18" s="1"/>
      <c r="B18" s="175"/>
      <c r="C18" s="176"/>
      <c r="D18" s="176"/>
      <c r="E18" s="176"/>
      <c r="F18" s="113" t="s">
        <v>26</v>
      </c>
      <c r="G18" s="113"/>
      <c r="H18" s="113"/>
      <c r="I18" s="113" t="s">
        <v>27</v>
      </c>
      <c r="J18" s="113"/>
      <c r="K18" s="113"/>
      <c r="L18" s="113" t="s">
        <v>25</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x14ac:dyDescent="0.2">
      <c r="A19" s="1"/>
      <c r="B19" s="171" t="s">
        <v>28</v>
      </c>
      <c r="C19" s="172"/>
      <c r="D19" s="172"/>
      <c r="E19" s="173"/>
      <c r="F19" s="177">
        <f>データ!AV6</f>
        <v>23241</v>
      </c>
      <c r="G19" s="177"/>
      <c r="H19" s="177"/>
      <c r="I19" s="177">
        <f>データ!AW6</f>
        <v>43795</v>
      </c>
      <c r="J19" s="177"/>
      <c r="K19" s="177"/>
      <c r="L19" s="177">
        <f>データ!AX6</f>
        <v>67036</v>
      </c>
      <c r="M19" s="177"/>
      <c r="N19" s="177"/>
      <c r="O19" s="178"/>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79" t="s">
        <v>31</v>
      </c>
      <c r="AL39" s="180"/>
      <c r="AM39" s="180"/>
      <c r="AN39" s="180"/>
      <c r="AO39" s="180"/>
      <c r="AP39" s="180"/>
      <c r="AQ39" s="18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269</v>
      </c>
      <c r="AL40" s="119"/>
      <c r="AM40" s="119"/>
      <c r="AN40" s="119"/>
      <c r="AO40" s="119"/>
      <c r="AP40" s="119"/>
      <c r="AQ40" s="120"/>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x14ac:dyDescent="0.15">
      <c r="A42" s="1"/>
      <c r="B42" s="182"/>
      <c r="C42" s="183"/>
      <c r="D42" s="183"/>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79" t="s">
        <v>34</v>
      </c>
      <c r="AL97" s="180"/>
      <c r="AM97" s="180"/>
      <c r="AN97" s="180"/>
      <c r="AO97" s="180"/>
      <c r="AP97" s="180"/>
      <c r="AQ97" s="18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4"/>
      <c r="AL98" s="185"/>
      <c r="AM98" s="185"/>
      <c r="AN98" s="185"/>
      <c r="AO98" s="185"/>
      <c r="AP98" s="185"/>
      <c r="AQ98" s="186"/>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87" t="s">
        <v>270</v>
      </c>
      <c r="AL99" s="188"/>
      <c r="AM99" s="188"/>
      <c r="AN99" s="188"/>
      <c r="AO99" s="188"/>
      <c r="AP99" s="188"/>
      <c r="AQ99" s="189"/>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87"/>
      <c r="AL100" s="188"/>
      <c r="AM100" s="188"/>
      <c r="AN100" s="188"/>
      <c r="AO100" s="188"/>
      <c r="AP100" s="188"/>
      <c r="AQ100" s="189"/>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87"/>
      <c r="AL101" s="188"/>
      <c r="AM101" s="188"/>
      <c r="AN101" s="188"/>
      <c r="AO101" s="188"/>
      <c r="AP101" s="188"/>
      <c r="AQ101" s="189"/>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87"/>
      <c r="AL102" s="188"/>
      <c r="AM102" s="188"/>
      <c r="AN102" s="188"/>
      <c r="AO102" s="188"/>
      <c r="AP102" s="188"/>
      <c r="AQ102" s="189"/>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87"/>
      <c r="AL103" s="188"/>
      <c r="AM103" s="188"/>
      <c r="AN103" s="188"/>
      <c r="AO103" s="188"/>
      <c r="AP103" s="188"/>
      <c r="AQ103" s="189"/>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87"/>
      <c r="AL104" s="188"/>
      <c r="AM104" s="188"/>
      <c r="AN104" s="188"/>
      <c r="AO104" s="188"/>
      <c r="AP104" s="188"/>
      <c r="AQ104" s="189"/>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87"/>
      <c r="AL105" s="188"/>
      <c r="AM105" s="188"/>
      <c r="AN105" s="188"/>
      <c r="AO105" s="188"/>
      <c r="AP105" s="188"/>
      <c r="AQ105" s="189"/>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87"/>
      <c r="AL106" s="188"/>
      <c r="AM106" s="188"/>
      <c r="AN106" s="188"/>
      <c r="AO106" s="188"/>
      <c r="AP106" s="188"/>
      <c r="AQ106" s="189"/>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87"/>
      <c r="AL107" s="188"/>
      <c r="AM107" s="188"/>
      <c r="AN107" s="188"/>
      <c r="AO107" s="188"/>
      <c r="AP107" s="188"/>
      <c r="AQ107" s="189"/>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87"/>
      <c r="AL108" s="188"/>
      <c r="AM108" s="188"/>
      <c r="AN108" s="188"/>
      <c r="AO108" s="188"/>
      <c r="AP108" s="188"/>
      <c r="AQ108" s="189"/>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87"/>
      <c r="AL109" s="188"/>
      <c r="AM109" s="188"/>
      <c r="AN109" s="188"/>
      <c r="AO109" s="188"/>
      <c r="AP109" s="188"/>
      <c r="AQ109" s="189"/>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87"/>
      <c r="AL110" s="188"/>
      <c r="AM110" s="188"/>
      <c r="AN110" s="188"/>
      <c r="AO110" s="188"/>
      <c r="AP110" s="188"/>
      <c r="AQ110" s="189"/>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87"/>
      <c r="AL111" s="188"/>
      <c r="AM111" s="188"/>
      <c r="AN111" s="188"/>
      <c r="AO111" s="188"/>
      <c r="AP111" s="188"/>
      <c r="AQ111" s="189"/>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87"/>
      <c r="AL112" s="188"/>
      <c r="AM112" s="188"/>
      <c r="AN112" s="188"/>
      <c r="AO112" s="188"/>
      <c r="AP112" s="188"/>
      <c r="AQ112" s="189"/>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87"/>
      <c r="AL113" s="188"/>
      <c r="AM113" s="188"/>
      <c r="AN113" s="188"/>
      <c r="AO113" s="188"/>
      <c r="AP113" s="188"/>
      <c r="AQ113" s="189"/>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87"/>
      <c r="AL114" s="188"/>
      <c r="AM114" s="188"/>
      <c r="AN114" s="188"/>
      <c r="AO114" s="188"/>
      <c r="AP114" s="188"/>
      <c r="AQ114" s="189"/>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87"/>
      <c r="AL115" s="188"/>
      <c r="AM115" s="188"/>
      <c r="AN115" s="188"/>
      <c r="AO115" s="188"/>
      <c r="AP115" s="188"/>
      <c r="AQ115" s="189"/>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87"/>
      <c r="AL116" s="188"/>
      <c r="AM116" s="188"/>
      <c r="AN116" s="188"/>
      <c r="AO116" s="188"/>
      <c r="AP116" s="188"/>
      <c r="AQ116" s="189"/>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0"/>
      <c r="AL117" s="191"/>
      <c r="AM117" s="191"/>
      <c r="AN117" s="191"/>
      <c r="AO117" s="191"/>
      <c r="AP117" s="191"/>
      <c r="AQ117" s="192"/>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（最大出力合計1,500kW）</v>
      </c>
      <c r="D123" s="5" t="str">
        <f>データ!EX9</f>
        <v>（最大出力合計-kW）</v>
      </c>
      <c r="E123" s="5" t="str">
        <f>データ!GW9</f>
        <v>（最大出力合計-kW）</v>
      </c>
      <c r="F123" s="5" t="str">
        <f>データ!IV9</f>
        <v>（最大出力合計-kW）</v>
      </c>
      <c r="G123" s="5" t="str">
        <f>データ!KU9</f>
        <v>（最大出力合計1,500kW）</v>
      </c>
    </row>
  </sheetData>
  <sheetProtection algorithmName="SHA-512" hashValue="/SpJzHUcnwgEgMFissl6zG1u9+8wFV6tJoSpuyihTHuLuzMcvxudGtrUKoQfPDSMmk5j38Yxyo3MGk010xtkbA==" saltValue="78tApLBdHnzqW1MRprh7J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67.5" x14ac:dyDescent="0.15">
      <c r="A6" s="49" t="s">
        <v>118</v>
      </c>
      <c r="B6" s="67" t="str">
        <f>B7</f>
        <v>2019</v>
      </c>
      <c r="C6" s="67" t="str">
        <f t="shared" ref="C6:AX6" si="6">C7</f>
        <v>313891</v>
      </c>
      <c r="D6" s="67" t="str">
        <f t="shared" si="6"/>
        <v>47</v>
      </c>
      <c r="E6" s="67" t="str">
        <f t="shared" si="6"/>
        <v>04</v>
      </c>
      <c r="F6" s="67" t="str">
        <f t="shared" si="6"/>
        <v>0</v>
      </c>
      <c r="G6" s="67" t="str">
        <f t="shared" si="6"/>
        <v>000</v>
      </c>
      <c r="H6" s="67" t="str">
        <f t="shared" si="6"/>
        <v>鳥取県　南部町</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令和16年4月30日　南部町大規模太陽光発電施設</v>
      </c>
      <c r="S6" s="71" t="str">
        <f t="shared" si="6"/>
        <v>令和16年4月30日　南部町大規模太陽光発電施設</v>
      </c>
      <c r="T6" s="67" t="str">
        <f t="shared" si="6"/>
        <v>無</v>
      </c>
      <c r="U6" s="71" t="str">
        <f t="shared" si="6"/>
        <v>中国電力(株)、オリックス(株)</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1694</v>
      </c>
      <c r="AM6" s="69">
        <f t="shared" si="6"/>
        <v>1667</v>
      </c>
      <c r="AN6" s="69">
        <f t="shared" si="6"/>
        <v>1924</v>
      </c>
      <c r="AO6" s="69">
        <f t="shared" si="6"/>
        <v>1682</v>
      </c>
      <c r="AP6" s="69">
        <f t="shared" si="6"/>
        <v>1684</v>
      </c>
      <c r="AQ6" s="69">
        <f t="shared" si="6"/>
        <v>1694</v>
      </c>
      <c r="AR6" s="69">
        <f t="shared" si="6"/>
        <v>1667</v>
      </c>
      <c r="AS6" s="69">
        <f t="shared" si="6"/>
        <v>1924</v>
      </c>
      <c r="AT6" s="69">
        <f t="shared" si="6"/>
        <v>1682</v>
      </c>
      <c r="AU6" s="69">
        <f t="shared" si="6"/>
        <v>1684</v>
      </c>
      <c r="AV6" s="69">
        <f t="shared" si="6"/>
        <v>23241</v>
      </c>
      <c r="AW6" s="69">
        <f t="shared" si="6"/>
        <v>43795</v>
      </c>
      <c r="AX6" s="69">
        <f t="shared" si="6"/>
        <v>67036</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7.5" x14ac:dyDescent="0.15">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t="s">
        <v>130</v>
      </c>
      <c r="P7" s="80">
        <v>1</v>
      </c>
      <c r="Q7" s="80" t="s">
        <v>130</v>
      </c>
      <c r="R7" s="81" t="s">
        <v>131</v>
      </c>
      <c r="S7" s="81" t="s">
        <v>131</v>
      </c>
      <c r="T7" s="82" t="s">
        <v>132</v>
      </c>
      <c r="U7" s="81" t="s">
        <v>133</v>
      </c>
      <c r="V7" s="78" t="s">
        <v>130</v>
      </c>
      <c r="W7" s="80" t="s">
        <v>130</v>
      </c>
      <c r="X7" s="80" t="s">
        <v>130</v>
      </c>
      <c r="Y7" s="80" t="s">
        <v>130</v>
      </c>
      <c r="Z7" s="80" t="s">
        <v>130</v>
      </c>
      <c r="AA7" s="80" t="s">
        <v>130</v>
      </c>
      <c r="AB7" s="80" t="s">
        <v>130</v>
      </c>
      <c r="AC7" s="80" t="s">
        <v>130</v>
      </c>
      <c r="AD7" s="80" t="s">
        <v>130</v>
      </c>
      <c r="AE7" s="80" t="s">
        <v>130</v>
      </c>
      <c r="AF7" s="80" t="s">
        <v>130</v>
      </c>
      <c r="AG7" s="80" t="s">
        <v>130</v>
      </c>
      <c r="AH7" s="80" t="s">
        <v>130</v>
      </c>
      <c r="AI7" s="80" t="s">
        <v>130</v>
      </c>
      <c r="AJ7" s="80" t="s">
        <v>130</v>
      </c>
      <c r="AK7" s="80" t="s">
        <v>130</v>
      </c>
      <c r="AL7" s="80">
        <v>1694</v>
      </c>
      <c r="AM7" s="80">
        <v>1667</v>
      </c>
      <c r="AN7" s="80">
        <v>1924</v>
      </c>
      <c r="AO7" s="80">
        <v>1682</v>
      </c>
      <c r="AP7" s="80">
        <v>1684</v>
      </c>
      <c r="AQ7" s="80">
        <v>1694</v>
      </c>
      <c r="AR7" s="80">
        <v>1667</v>
      </c>
      <c r="AS7" s="80">
        <v>1924</v>
      </c>
      <c r="AT7" s="80">
        <v>1682</v>
      </c>
      <c r="AU7" s="80">
        <v>1684</v>
      </c>
      <c r="AV7" s="80">
        <v>23241</v>
      </c>
      <c r="AW7" s="80">
        <v>43795</v>
      </c>
      <c r="AX7" s="80">
        <v>67036</v>
      </c>
      <c r="AY7" s="83">
        <v>813.9</v>
      </c>
      <c r="AZ7" s="83">
        <v>529.1</v>
      </c>
      <c r="BA7" s="83">
        <v>183.1</v>
      </c>
      <c r="BB7" s="83">
        <v>40</v>
      </c>
      <c r="BC7" s="83">
        <v>179.9</v>
      </c>
      <c r="BD7" s="83">
        <v>118.8</v>
      </c>
      <c r="BE7" s="83">
        <v>88.8</v>
      </c>
      <c r="BF7" s="83">
        <v>121.3</v>
      </c>
      <c r="BG7" s="83">
        <v>123.2</v>
      </c>
      <c r="BH7" s="83">
        <v>134.69999999999999</v>
      </c>
      <c r="BI7" s="83">
        <v>100</v>
      </c>
      <c r="BJ7" s="83">
        <v>1962.1</v>
      </c>
      <c r="BK7" s="83">
        <v>839.8</v>
      </c>
      <c r="BL7" s="83">
        <v>686.9</v>
      </c>
      <c r="BM7" s="83">
        <v>655.9</v>
      </c>
      <c r="BN7" s="83">
        <v>779</v>
      </c>
      <c r="BO7" s="83">
        <v>255.4</v>
      </c>
      <c r="BP7" s="83">
        <v>269.8</v>
      </c>
      <c r="BQ7" s="83">
        <v>247.9</v>
      </c>
      <c r="BR7" s="83">
        <v>240.1</v>
      </c>
      <c r="BS7" s="83">
        <v>255.5</v>
      </c>
      <c r="BT7" s="83">
        <v>100</v>
      </c>
      <c r="BU7" s="83" t="s">
        <v>130</v>
      </c>
      <c r="BV7" s="83" t="s">
        <v>130</v>
      </c>
      <c r="BW7" s="83" t="s">
        <v>130</v>
      </c>
      <c r="BX7" s="83" t="s">
        <v>130</v>
      </c>
      <c r="BY7" s="83" t="s">
        <v>130</v>
      </c>
      <c r="BZ7" s="83" t="s">
        <v>130</v>
      </c>
      <c r="CA7" s="83" t="s">
        <v>130</v>
      </c>
      <c r="CB7" s="83" t="s">
        <v>130</v>
      </c>
      <c r="CC7" s="83" t="s">
        <v>130</v>
      </c>
      <c r="CD7" s="83" t="s">
        <v>130</v>
      </c>
      <c r="CE7" s="83" t="s">
        <v>130</v>
      </c>
      <c r="CF7" s="83">
        <v>5203.1000000000004</v>
      </c>
      <c r="CG7" s="83">
        <v>8233.4</v>
      </c>
      <c r="CH7" s="83">
        <v>23636.2</v>
      </c>
      <c r="CI7" s="83">
        <v>109057.1</v>
      </c>
      <c r="CJ7" s="83">
        <v>24338.5</v>
      </c>
      <c r="CK7" s="83">
        <v>18815.8</v>
      </c>
      <c r="CL7" s="83">
        <v>22847.9</v>
      </c>
      <c r="CM7" s="83">
        <v>19199</v>
      </c>
      <c r="CN7" s="83">
        <v>19830.400000000001</v>
      </c>
      <c r="CO7" s="83">
        <v>19066.3</v>
      </c>
      <c r="CP7" s="80">
        <v>68425</v>
      </c>
      <c r="CQ7" s="80">
        <v>62278</v>
      </c>
      <c r="CR7" s="80">
        <v>68784</v>
      </c>
      <c r="CS7" s="80">
        <v>20614</v>
      </c>
      <c r="CT7" s="80">
        <v>62429</v>
      </c>
      <c r="CU7" s="80">
        <v>37685</v>
      </c>
      <c r="CV7" s="80">
        <v>2390</v>
      </c>
      <c r="CW7" s="80">
        <v>32739</v>
      </c>
      <c r="CX7" s="80">
        <v>34140</v>
      </c>
      <c r="CY7" s="80">
        <v>33434</v>
      </c>
      <c r="CZ7" s="80">
        <v>1500</v>
      </c>
      <c r="DA7" s="83">
        <v>12.9</v>
      </c>
      <c r="DB7" s="83">
        <v>12.7</v>
      </c>
      <c r="DC7" s="83">
        <v>14.6</v>
      </c>
      <c r="DD7" s="83">
        <v>12.8</v>
      </c>
      <c r="DE7" s="83">
        <v>12.8</v>
      </c>
      <c r="DF7" s="83">
        <v>32.4</v>
      </c>
      <c r="DG7" s="83">
        <v>36.4</v>
      </c>
      <c r="DH7" s="83">
        <v>31.6</v>
      </c>
      <c r="DI7" s="83">
        <v>31.6</v>
      </c>
      <c r="DJ7" s="83">
        <v>30.1</v>
      </c>
      <c r="DK7" s="83">
        <v>0</v>
      </c>
      <c r="DL7" s="83">
        <v>1.3</v>
      </c>
      <c r="DM7" s="83">
        <v>0</v>
      </c>
      <c r="DN7" s="83">
        <v>0</v>
      </c>
      <c r="DO7" s="83">
        <v>0</v>
      </c>
      <c r="DP7" s="83">
        <v>10.1</v>
      </c>
      <c r="DQ7" s="83">
        <v>8.3000000000000007</v>
      </c>
      <c r="DR7" s="83">
        <v>7.1</v>
      </c>
      <c r="DS7" s="83">
        <v>7.3</v>
      </c>
      <c r="DT7" s="83">
        <v>5.4</v>
      </c>
      <c r="DU7" s="83">
        <v>671.4</v>
      </c>
      <c r="DV7" s="83">
        <v>685.5</v>
      </c>
      <c r="DW7" s="83">
        <v>560.79999999999995</v>
      </c>
      <c r="DX7" s="83">
        <v>468.6</v>
      </c>
      <c r="DY7" s="83">
        <v>427.6</v>
      </c>
      <c r="DZ7" s="83">
        <v>106.3</v>
      </c>
      <c r="EA7" s="83">
        <v>110.5</v>
      </c>
      <c r="EB7" s="83">
        <v>156.5</v>
      </c>
      <c r="EC7" s="83">
        <v>157.6</v>
      </c>
      <c r="ED7" s="83">
        <v>173.7</v>
      </c>
      <c r="EE7" s="83" t="s">
        <v>130</v>
      </c>
      <c r="EF7" s="83" t="s">
        <v>130</v>
      </c>
      <c r="EG7" s="83" t="s">
        <v>130</v>
      </c>
      <c r="EH7" s="83" t="s">
        <v>130</v>
      </c>
      <c r="EI7" s="83" t="s">
        <v>130</v>
      </c>
      <c r="EJ7" s="83" t="s">
        <v>130</v>
      </c>
      <c r="EK7" s="83" t="s">
        <v>130</v>
      </c>
      <c r="EL7" s="83" t="s">
        <v>130</v>
      </c>
      <c r="EM7" s="83" t="s">
        <v>130</v>
      </c>
      <c r="EN7" s="83" t="s">
        <v>130</v>
      </c>
      <c r="EO7" s="83">
        <v>45.2</v>
      </c>
      <c r="EP7" s="83">
        <v>56.2</v>
      </c>
      <c r="EQ7" s="83">
        <v>49.9</v>
      </c>
      <c r="ER7" s="83">
        <v>58.3</v>
      </c>
      <c r="ES7" s="83">
        <v>65.3</v>
      </c>
      <c r="ET7" s="83">
        <v>71</v>
      </c>
      <c r="EU7" s="83">
        <v>74.2</v>
      </c>
      <c r="EV7" s="83">
        <v>86.8</v>
      </c>
      <c r="EW7" s="83">
        <v>82.8</v>
      </c>
      <c r="EX7" s="83">
        <v>82.6</v>
      </c>
      <c r="EY7" s="80" t="s">
        <v>130</v>
      </c>
      <c r="EZ7" s="83" t="s">
        <v>130</v>
      </c>
      <c r="FA7" s="83" t="s">
        <v>130</v>
      </c>
      <c r="FB7" s="83" t="s">
        <v>130</v>
      </c>
      <c r="FC7" s="83" t="s">
        <v>130</v>
      </c>
      <c r="FD7" s="83" t="s">
        <v>130</v>
      </c>
      <c r="FE7" s="83">
        <v>61.8</v>
      </c>
      <c r="FF7" s="83">
        <v>61.6</v>
      </c>
      <c r="FG7" s="83">
        <v>57.7</v>
      </c>
      <c r="FH7" s="83">
        <v>57.6</v>
      </c>
      <c r="FI7" s="83">
        <v>60.4</v>
      </c>
      <c r="FJ7" s="83" t="s">
        <v>130</v>
      </c>
      <c r="FK7" s="83" t="s">
        <v>130</v>
      </c>
      <c r="FL7" s="83" t="s">
        <v>130</v>
      </c>
      <c r="FM7" s="83" t="s">
        <v>130</v>
      </c>
      <c r="FN7" s="83" t="s">
        <v>130</v>
      </c>
      <c r="FO7" s="83">
        <v>8.6999999999999993</v>
      </c>
      <c r="FP7" s="83">
        <v>6.4</v>
      </c>
      <c r="FQ7" s="83">
        <v>5.4</v>
      </c>
      <c r="FR7" s="83">
        <v>8.6999999999999993</v>
      </c>
      <c r="FS7" s="83">
        <v>16.5</v>
      </c>
      <c r="FT7" s="83" t="s">
        <v>130</v>
      </c>
      <c r="FU7" s="83" t="s">
        <v>130</v>
      </c>
      <c r="FV7" s="83" t="s">
        <v>130</v>
      </c>
      <c r="FW7" s="83" t="s">
        <v>130</v>
      </c>
      <c r="FX7" s="83" t="s">
        <v>130</v>
      </c>
      <c r="FY7" s="83">
        <v>351.4</v>
      </c>
      <c r="FZ7" s="83">
        <v>390.3</v>
      </c>
      <c r="GA7" s="83">
        <v>394.9</v>
      </c>
      <c r="GB7" s="83">
        <v>375</v>
      </c>
      <c r="GC7" s="83">
        <v>314.5</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80.599999999999994</v>
      </c>
      <c r="GT7" s="83">
        <v>85.6</v>
      </c>
      <c r="GU7" s="83">
        <v>92</v>
      </c>
      <c r="GV7" s="83">
        <v>94.7</v>
      </c>
      <c r="GW7" s="83">
        <v>96</v>
      </c>
      <c r="GX7" s="80" t="s">
        <v>130</v>
      </c>
      <c r="GY7" s="83" t="s">
        <v>130</v>
      </c>
      <c r="GZ7" s="83" t="s">
        <v>130</v>
      </c>
      <c r="HA7" s="83" t="s">
        <v>130</v>
      </c>
      <c r="HB7" s="83" t="s">
        <v>130</v>
      </c>
      <c r="HC7" s="83" t="s">
        <v>130</v>
      </c>
      <c r="HD7" s="83">
        <v>46.6</v>
      </c>
      <c r="HE7" s="83">
        <v>53.5</v>
      </c>
      <c r="HF7" s="83">
        <v>67.599999999999994</v>
      </c>
      <c r="HG7" s="83">
        <v>67.8</v>
      </c>
      <c r="HH7" s="83">
        <v>71</v>
      </c>
      <c r="HI7" s="83" t="s">
        <v>130</v>
      </c>
      <c r="HJ7" s="83" t="s">
        <v>130</v>
      </c>
      <c r="HK7" s="83" t="s">
        <v>130</v>
      </c>
      <c r="HL7" s="83" t="s">
        <v>130</v>
      </c>
      <c r="HM7" s="83" t="s">
        <v>130</v>
      </c>
      <c r="HN7" s="83">
        <v>8.8000000000000007</v>
      </c>
      <c r="HO7" s="83">
        <v>5.5</v>
      </c>
      <c r="HP7" s="83">
        <v>0</v>
      </c>
      <c r="HQ7" s="83">
        <v>0.6</v>
      </c>
      <c r="HR7" s="83">
        <v>0.2</v>
      </c>
      <c r="HS7" s="83" t="s">
        <v>130</v>
      </c>
      <c r="HT7" s="83" t="s">
        <v>130</v>
      </c>
      <c r="HU7" s="83" t="s">
        <v>130</v>
      </c>
      <c r="HV7" s="83" t="s">
        <v>130</v>
      </c>
      <c r="HW7" s="83" t="s">
        <v>130</v>
      </c>
      <c r="HX7" s="83">
        <v>13.4</v>
      </c>
      <c r="HY7" s="83">
        <v>0.5</v>
      </c>
      <c r="HZ7" s="83">
        <v>25.6</v>
      </c>
      <c r="IA7" s="83">
        <v>43.5</v>
      </c>
      <c r="IB7" s="83">
        <v>42.8</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47.3</v>
      </c>
      <c r="IS7" s="83">
        <v>43.2</v>
      </c>
      <c r="IT7" s="83">
        <v>49.1</v>
      </c>
      <c r="IU7" s="83">
        <v>33.799999999999997</v>
      </c>
      <c r="IV7" s="83">
        <v>24</v>
      </c>
      <c r="IW7" s="80" t="s">
        <v>130</v>
      </c>
      <c r="IX7" s="83" t="s">
        <v>130</v>
      </c>
      <c r="IY7" s="83" t="s">
        <v>130</v>
      </c>
      <c r="IZ7" s="83" t="s">
        <v>130</v>
      </c>
      <c r="JA7" s="83" t="s">
        <v>130</v>
      </c>
      <c r="JB7" s="83" t="s">
        <v>130</v>
      </c>
      <c r="JC7" s="83">
        <v>13.7</v>
      </c>
      <c r="JD7" s="83">
        <v>16.5</v>
      </c>
      <c r="JE7" s="83">
        <v>15</v>
      </c>
      <c r="JF7" s="83">
        <v>12.8</v>
      </c>
      <c r="JG7" s="83">
        <v>11.1</v>
      </c>
      <c r="JH7" s="83" t="s">
        <v>130</v>
      </c>
      <c r="JI7" s="83" t="s">
        <v>130</v>
      </c>
      <c r="JJ7" s="83" t="s">
        <v>130</v>
      </c>
      <c r="JK7" s="83" t="s">
        <v>130</v>
      </c>
      <c r="JL7" s="83" t="s">
        <v>130</v>
      </c>
      <c r="JM7" s="83">
        <v>40</v>
      </c>
      <c r="JN7" s="83">
        <v>39.700000000000003</v>
      </c>
      <c r="JO7" s="83">
        <v>37.5</v>
      </c>
      <c r="JP7" s="83">
        <v>37.299999999999997</v>
      </c>
      <c r="JQ7" s="83">
        <v>26</v>
      </c>
      <c r="JR7" s="83" t="s">
        <v>130</v>
      </c>
      <c r="JS7" s="83" t="s">
        <v>130</v>
      </c>
      <c r="JT7" s="83" t="s">
        <v>130</v>
      </c>
      <c r="JU7" s="83" t="s">
        <v>130</v>
      </c>
      <c r="JV7" s="83" t="s">
        <v>130</v>
      </c>
      <c r="JW7" s="83">
        <v>102.9</v>
      </c>
      <c r="JX7" s="83">
        <v>51.8</v>
      </c>
      <c r="JY7" s="83">
        <v>34.200000000000003</v>
      </c>
      <c r="JZ7" s="83">
        <v>85.9</v>
      </c>
      <c r="KA7" s="83">
        <v>409.1</v>
      </c>
      <c r="KB7" s="83" t="s">
        <v>130</v>
      </c>
      <c r="KC7" s="83" t="s">
        <v>130</v>
      </c>
      <c r="KD7" s="83" t="s">
        <v>130</v>
      </c>
      <c r="KE7" s="83" t="s">
        <v>130</v>
      </c>
      <c r="KF7" s="83" t="s">
        <v>130</v>
      </c>
      <c r="KG7" s="83" t="s">
        <v>130</v>
      </c>
      <c r="KH7" s="83" t="s">
        <v>130</v>
      </c>
      <c r="KI7" s="83" t="s">
        <v>130</v>
      </c>
      <c r="KJ7" s="83" t="s">
        <v>130</v>
      </c>
      <c r="KK7" s="83" t="s">
        <v>130</v>
      </c>
      <c r="KL7" s="83" t="s">
        <v>130</v>
      </c>
      <c r="KM7" s="83" t="s">
        <v>130</v>
      </c>
      <c r="KN7" s="83" t="s">
        <v>130</v>
      </c>
      <c r="KO7" s="83" t="s">
        <v>130</v>
      </c>
      <c r="KP7" s="83" t="s">
        <v>130</v>
      </c>
      <c r="KQ7" s="83">
        <v>96</v>
      </c>
      <c r="KR7" s="83">
        <v>97.5</v>
      </c>
      <c r="KS7" s="83">
        <v>96.6</v>
      </c>
      <c r="KT7" s="83">
        <v>84</v>
      </c>
      <c r="KU7" s="83">
        <v>95.9</v>
      </c>
      <c r="KV7" s="80">
        <v>1500</v>
      </c>
      <c r="KW7" s="83">
        <v>12.9</v>
      </c>
      <c r="KX7" s="83">
        <v>12.7</v>
      </c>
      <c r="KY7" s="83">
        <v>14.6</v>
      </c>
      <c r="KZ7" s="83">
        <v>12.8</v>
      </c>
      <c r="LA7" s="83">
        <v>12.8</v>
      </c>
      <c r="LB7" s="83">
        <v>12</v>
      </c>
      <c r="LC7" s="83">
        <v>14.5</v>
      </c>
      <c r="LD7" s="83">
        <v>14.9</v>
      </c>
      <c r="LE7" s="83">
        <v>15.3</v>
      </c>
      <c r="LF7" s="83">
        <v>14.9</v>
      </c>
      <c r="LG7" s="83">
        <v>0</v>
      </c>
      <c r="LH7" s="83">
        <v>1.3</v>
      </c>
      <c r="LI7" s="83">
        <v>0</v>
      </c>
      <c r="LJ7" s="83">
        <v>0</v>
      </c>
      <c r="LK7" s="83">
        <v>0</v>
      </c>
      <c r="LL7" s="83">
        <v>0.3</v>
      </c>
      <c r="LM7" s="83">
        <v>0.3</v>
      </c>
      <c r="LN7" s="83">
        <v>0.3</v>
      </c>
      <c r="LO7" s="83">
        <v>0.7</v>
      </c>
      <c r="LP7" s="83">
        <v>0.4</v>
      </c>
      <c r="LQ7" s="83">
        <v>671.4</v>
      </c>
      <c r="LR7" s="83">
        <v>685.5</v>
      </c>
      <c r="LS7" s="83">
        <v>560.79999999999995</v>
      </c>
      <c r="LT7" s="83">
        <v>468.6</v>
      </c>
      <c r="LU7" s="83">
        <v>427.6</v>
      </c>
      <c r="LV7" s="83">
        <v>207.5</v>
      </c>
      <c r="LW7" s="83">
        <v>189.5</v>
      </c>
      <c r="LX7" s="83">
        <v>172</v>
      </c>
      <c r="LY7" s="83">
        <v>151.69999999999999</v>
      </c>
      <c r="LZ7" s="83">
        <v>138.1</v>
      </c>
      <c r="MA7" s="83" t="s">
        <v>130</v>
      </c>
      <c r="MB7" s="83" t="s">
        <v>130</v>
      </c>
      <c r="MC7" s="83" t="s">
        <v>130</v>
      </c>
      <c r="MD7" s="83" t="s">
        <v>130</v>
      </c>
      <c r="ME7" s="83" t="s">
        <v>130</v>
      </c>
      <c r="MF7" s="83" t="s">
        <v>130</v>
      </c>
      <c r="MG7" s="83" t="s">
        <v>130</v>
      </c>
      <c r="MH7" s="83" t="s">
        <v>130</v>
      </c>
      <c r="MI7" s="83" t="s">
        <v>130</v>
      </c>
      <c r="MJ7" s="83" t="s">
        <v>130</v>
      </c>
      <c r="MK7" s="83">
        <v>45.2</v>
      </c>
      <c r="ML7" s="83">
        <v>56.2</v>
      </c>
      <c r="MM7" s="83">
        <v>49.9</v>
      </c>
      <c r="MN7" s="83">
        <v>58.3</v>
      </c>
      <c r="MO7" s="83">
        <v>65.3</v>
      </c>
      <c r="MP7" s="83">
        <v>98.1</v>
      </c>
      <c r="MQ7" s="83">
        <v>98.7</v>
      </c>
      <c r="MR7" s="83">
        <v>98.2</v>
      </c>
      <c r="MS7" s="83">
        <v>98.7</v>
      </c>
      <c r="MT7" s="83">
        <v>98.8</v>
      </c>
      <c r="MU7" s="83" t="s">
        <v>130</v>
      </c>
      <c r="MV7" s="83" t="s">
        <v>130</v>
      </c>
      <c r="MW7" s="83" t="s">
        <v>130</v>
      </c>
      <c r="MX7" s="83" t="s">
        <v>130</v>
      </c>
      <c r="MY7" s="83" t="s">
        <v>130</v>
      </c>
      <c r="MZ7" s="83" t="s">
        <v>130</v>
      </c>
      <c r="NA7" s="83" t="s">
        <v>130</v>
      </c>
      <c r="NB7" s="83" t="s">
        <v>130</v>
      </c>
      <c r="NC7" s="83" t="s">
        <v>130</v>
      </c>
      <c r="ND7" s="83" t="s">
        <v>130</v>
      </c>
      <c r="NE7" s="83" t="s">
        <v>130</v>
      </c>
      <c r="NF7" s="83" t="s">
        <v>130</v>
      </c>
      <c r="NG7" s="83">
        <v>1</v>
      </c>
      <c r="NH7" s="83">
        <v>1</v>
      </c>
      <c r="NI7" s="83">
        <v>1</v>
      </c>
      <c r="NJ7" s="83">
        <v>1</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134</v>
      </c>
      <c r="FB8" s="85"/>
      <c r="FC8" s="85"/>
      <c r="FD8" s="85"/>
      <c r="FE8" s="85"/>
      <c r="FF8" s="86"/>
      <c r="FG8" s="85"/>
      <c r="FH8" s="85"/>
      <c r="FI8" s="85" t="str">
        <f>FJ4</f>
        <v>修繕費比率（％）</v>
      </c>
      <c r="FJ8" s="85" t="b">
        <f>IF(SUM($M$6,$MU$7:$MX$7)=0,FALSE,TRUE)</f>
        <v>0</v>
      </c>
      <c r="FK8" s="87" t="s">
        <v>134</v>
      </c>
      <c r="FL8" s="85"/>
      <c r="FM8" s="85"/>
      <c r="FN8" s="85"/>
      <c r="FO8" s="85"/>
      <c r="FP8" s="85"/>
      <c r="FQ8" s="86"/>
      <c r="FR8" s="85"/>
      <c r="FS8" s="85" t="str">
        <f>FT4</f>
        <v>企業債残高対料金収入比率（％）</v>
      </c>
      <c r="FT8" s="85" t="b">
        <f>IF(SUM($M$6,$MU$7:$MX$7)=0,FALSE,TRUE)</f>
        <v>0</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0</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1</v>
      </c>
      <c r="KX8" s="87" t="s">
        <v>134</v>
      </c>
      <c r="KY8" s="85"/>
      <c r="KZ8" s="85"/>
      <c r="LA8" s="85"/>
      <c r="LB8" s="85"/>
      <c r="LC8" s="86"/>
      <c r="LD8" s="85"/>
      <c r="LE8" s="85"/>
      <c r="LF8" s="85" t="str">
        <f>LG4</f>
        <v>修繕費比率（％）</v>
      </c>
      <c r="LG8" s="85" t="b">
        <f>IF(SUM($P$7,$NG$7:$NJ$7)=0,FALSE,TRUE)</f>
        <v>1</v>
      </c>
      <c r="LH8" s="87" t="s">
        <v>134</v>
      </c>
      <c r="LI8" s="85"/>
      <c r="LJ8" s="85"/>
      <c r="LK8" s="85"/>
      <c r="LL8" s="85"/>
      <c r="LM8" s="85"/>
      <c r="LN8" s="86"/>
      <c r="LO8" s="85"/>
      <c r="LP8" s="85" t="str">
        <f>LQ4</f>
        <v>企業債残高対料金収入比率（％）</v>
      </c>
      <c r="LQ8" s="85" t="b">
        <f>IF(SUM($P$7,$NG$7:$NJ$7)=0,FALSE,TRUE)</f>
        <v>1</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1</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（最大出力合計1,500kW）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（最大出力合計1,500kW）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813.9</v>
      </c>
      <c r="AZ11" s="95">
        <f>AZ7</f>
        <v>529.1</v>
      </c>
      <c r="BA11" s="95">
        <f>BA7</f>
        <v>183.1</v>
      </c>
      <c r="BB11" s="95">
        <f>BB7</f>
        <v>40</v>
      </c>
      <c r="BC11" s="95">
        <f>BC7</f>
        <v>179.9</v>
      </c>
      <c r="BD11" s="84"/>
      <c r="BE11" s="84"/>
      <c r="BF11" s="84"/>
      <c r="BG11" s="84"/>
      <c r="BH11" s="84"/>
      <c r="BI11" s="94" t="s">
        <v>143</v>
      </c>
      <c r="BJ11" s="95">
        <f>BJ7</f>
        <v>1962.1</v>
      </c>
      <c r="BK11" s="95">
        <f>BK7</f>
        <v>839.8</v>
      </c>
      <c r="BL11" s="95">
        <f>BL7</f>
        <v>686.9</v>
      </c>
      <c r="BM11" s="95">
        <f>BM7</f>
        <v>655.9</v>
      </c>
      <c r="BN11" s="95">
        <f>BN7</f>
        <v>779</v>
      </c>
      <c r="BO11" s="84"/>
      <c r="BP11" s="84"/>
      <c r="BQ11" s="84"/>
      <c r="BR11" s="84"/>
      <c r="BS11" s="84"/>
      <c r="BT11" s="94" t="s">
        <v>143</v>
      </c>
      <c r="BU11" s="95" t="str">
        <f>BU7</f>
        <v>-</v>
      </c>
      <c r="BV11" s="95" t="str">
        <f>BV7</f>
        <v>-</v>
      </c>
      <c r="BW11" s="95" t="str">
        <f>BW7</f>
        <v>-</v>
      </c>
      <c r="BX11" s="95" t="str">
        <f>BX7</f>
        <v>-</v>
      </c>
      <c r="BY11" s="95" t="str">
        <f>BY7</f>
        <v>-</v>
      </c>
      <c r="BZ11" s="84"/>
      <c r="CA11" s="84"/>
      <c r="CB11" s="84"/>
      <c r="CC11" s="84"/>
      <c r="CD11" s="84"/>
      <c r="CE11" s="94" t="s">
        <v>143</v>
      </c>
      <c r="CF11" s="95">
        <f>CF7</f>
        <v>5203.1000000000004</v>
      </c>
      <c r="CG11" s="95">
        <f>CG7</f>
        <v>8233.4</v>
      </c>
      <c r="CH11" s="95">
        <f>CH7</f>
        <v>23636.2</v>
      </c>
      <c r="CI11" s="95">
        <f>CI7</f>
        <v>109057.1</v>
      </c>
      <c r="CJ11" s="95">
        <f>CJ7</f>
        <v>24338.5</v>
      </c>
      <c r="CK11" s="84"/>
      <c r="CL11" s="84"/>
      <c r="CM11" s="84"/>
      <c r="CN11" s="84"/>
      <c r="CO11" s="94" t="s">
        <v>143</v>
      </c>
      <c r="CP11" s="96">
        <f>CP7</f>
        <v>68425</v>
      </c>
      <c r="CQ11" s="96">
        <f>CQ7</f>
        <v>62278</v>
      </c>
      <c r="CR11" s="96">
        <f>CR7</f>
        <v>68784</v>
      </c>
      <c r="CS11" s="96">
        <f>CS7</f>
        <v>20614</v>
      </c>
      <c r="CT11" s="96">
        <f>CT7</f>
        <v>62429</v>
      </c>
      <c r="CU11" s="84"/>
      <c r="CV11" s="84"/>
      <c r="CW11" s="84"/>
      <c r="CX11" s="84"/>
      <c r="CY11" s="84"/>
      <c r="CZ11" s="94" t="s">
        <v>143</v>
      </c>
      <c r="DA11" s="95">
        <f>DA7</f>
        <v>12.9</v>
      </c>
      <c r="DB11" s="95">
        <f>DB7</f>
        <v>12.7</v>
      </c>
      <c r="DC11" s="95">
        <f>DC7</f>
        <v>14.6</v>
      </c>
      <c r="DD11" s="95">
        <f>DD7</f>
        <v>12.8</v>
      </c>
      <c r="DE11" s="95">
        <f>DE7</f>
        <v>12.8</v>
      </c>
      <c r="DF11" s="84"/>
      <c r="DG11" s="84"/>
      <c r="DH11" s="84"/>
      <c r="DI11" s="84"/>
      <c r="DJ11" s="94" t="s">
        <v>143</v>
      </c>
      <c r="DK11" s="95">
        <f>DK7</f>
        <v>0</v>
      </c>
      <c r="DL11" s="95">
        <f>DL7</f>
        <v>1.3</v>
      </c>
      <c r="DM11" s="95">
        <f>DM7</f>
        <v>0</v>
      </c>
      <c r="DN11" s="95">
        <f>DN7</f>
        <v>0</v>
      </c>
      <c r="DO11" s="95">
        <f>DO7</f>
        <v>0</v>
      </c>
      <c r="DP11" s="84"/>
      <c r="DQ11" s="84"/>
      <c r="DR11" s="84"/>
      <c r="DS11" s="84"/>
      <c r="DT11" s="94" t="s">
        <v>144</v>
      </c>
      <c r="DU11" s="95">
        <f>DU7</f>
        <v>671.4</v>
      </c>
      <c r="DV11" s="95">
        <f>DV7</f>
        <v>685.5</v>
      </c>
      <c r="DW11" s="95">
        <f>DW7</f>
        <v>560.79999999999995</v>
      </c>
      <c r="DX11" s="95">
        <f>DX7</f>
        <v>468.6</v>
      </c>
      <c r="DY11" s="95">
        <f>DY7</f>
        <v>427.6</v>
      </c>
      <c r="DZ11" s="84"/>
      <c r="EA11" s="84"/>
      <c r="EB11" s="84"/>
      <c r="EC11" s="84"/>
      <c r="ED11" s="94" t="s">
        <v>143</v>
      </c>
      <c r="EE11" s="95" t="str">
        <f>EE7</f>
        <v>-</v>
      </c>
      <c r="EF11" s="95" t="str">
        <f>EF7</f>
        <v>-</v>
      </c>
      <c r="EG11" s="95" t="str">
        <f>EG7</f>
        <v>-</v>
      </c>
      <c r="EH11" s="95" t="str">
        <f>EH7</f>
        <v>-</v>
      </c>
      <c r="EI11" s="95" t="str">
        <f>EI7</f>
        <v>-</v>
      </c>
      <c r="EJ11" s="84"/>
      <c r="EK11" s="84"/>
      <c r="EL11" s="84"/>
      <c r="EM11" s="84"/>
      <c r="EN11" s="94" t="s">
        <v>143</v>
      </c>
      <c r="EO11" s="95">
        <f>EO7</f>
        <v>45.2</v>
      </c>
      <c r="EP11" s="95">
        <f>EP7</f>
        <v>56.2</v>
      </c>
      <c r="EQ11" s="95">
        <f>EQ7</f>
        <v>49.9</v>
      </c>
      <c r="ER11" s="95">
        <f>ER7</f>
        <v>58.3</v>
      </c>
      <c r="ES11" s="95">
        <f>ES7</f>
        <v>65.3</v>
      </c>
      <c r="ET11" s="84"/>
      <c r="EU11" s="84"/>
      <c r="EV11" s="84"/>
      <c r="EW11" s="84"/>
      <c r="EX11" s="84"/>
      <c r="EY11" s="94" t="s">
        <v>143</v>
      </c>
      <c r="EZ11" s="95" t="str">
        <f>EZ7</f>
        <v>-</v>
      </c>
      <c r="FA11" s="95" t="str">
        <f>FA7</f>
        <v>-</v>
      </c>
      <c r="FB11" s="95" t="str">
        <f>FB7</f>
        <v>-</v>
      </c>
      <c r="FC11" s="95" t="str">
        <f>FC7</f>
        <v>-</v>
      </c>
      <c r="FD11" s="95" t="str">
        <f>FD7</f>
        <v>-</v>
      </c>
      <c r="FE11" s="84"/>
      <c r="FF11" s="84"/>
      <c r="FG11" s="84"/>
      <c r="FH11" s="84"/>
      <c r="FI11" s="94" t="s">
        <v>143</v>
      </c>
      <c r="FJ11" s="95" t="str">
        <f>FJ7</f>
        <v>-</v>
      </c>
      <c r="FK11" s="95" t="str">
        <f>FK7</f>
        <v>-</v>
      </c>
      <c r="FL11" s="95" t="str">
        <f>FL7</f>
        <v>-</v>
      </c>
      <c r="FM11" s="95" t="str">
        <f>FM7</f>
        <v>-</v>
      </c>
      <c r="FN11" s="95" t="str">
        <f>FN7</f>
        <v>-</v>
      </c>
      <c r="FO11" s="84"/>
      <c r="FP11" s="84"/>
      <c r="FQ11" s="84"/>
      <c r="FR11" s="84"/>
      <c r="FS11" s="94" t="s">
        <v>143</v>
      </c>
      <c r="FT11" s="95" t="str">
        <f>FT7</f>
        <v>-</v>
      </c>
      <c r="FU11" s="95" t="str">
        <f>FU7</f>
        <v>-</v>
      </c>
      <c r="FV11" s="95" t="str">
        <f>FV7</f>
        <v>-</v>
      </c>
      <c r="FW11" s="95" t="str">
        <f>FW7</f>
        <v>-</v>
      </c>
      <c r="FX11" s="95" t="str">
        <f>FX7</f>
        <v>-</v>
      </c>
      <c r="FY11" s="84"/>
      <c r="FZ11" s="84"/>
      <c r="GA11" s="84"/>
      <c r="GB11" s="84"/>
      <c r="GC11" s="94" t="s">
        <v>143</v>
      </c>
      <c r="GD11" s="95" t="str">
        <f>GD7</f>
        <v>-</v>
      </c>
      <c r="GE11" s="95" t="str">
        <f>GE7</f>
        <v>-</v>
      </c>
      <c r="GF11" s="95" t="str">
        <f>GF7</f>
        <v>-</v>
      </c>
      <c r="GG11" s="95" t="str">
        <f>GG7</f>
        <v>-</v>
      </c>
      <c r="GH11" s="95" t="str">
        <f>GH7</f>
        <v>-</v>
      </c>
      <c r="GI11" s="84"/>
      <c r="GJ11" s="84"/>
      <c r="GK11" s="84"/>
      <c r="GL11" s="84"/>
      <c r="GM11" s="94" t="s">
        <v>143</v>
      </c>
      <c r="GN11" s="95" t="str">
        <f>GN7</f>
        <v>-</v>
      </c>
      <c r="GO11" s="95" t="str">
        <f>GO7</f>
        <v>-</v>
      </c>
      <c r="GP11" s="95" t="str">
        <f>GP7</f>
        <v>-</v>
      </c>
      <c r="GQ11" s="95" t="str">
        <f>GQ7</f>
        <v>-</v>
      </c>
      <c r="GR11" s="95" t="str">
        <f>GR7</f>
        <v>-</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143</v>
      </c>
      <c r="HI11" s="95" t="str">
        <f>HI7</f>
        <v>-</v>
      </c>
      <c r="HJ11" s="95" t="str">
        <f>HJ7</f>
        <v>-</v>
      </c>
      <c r="HK11" s="95" t="str">
        <f>HK7</f>
        <v>-</v>
      </c>
      <c r="HL11" s="95" t="str">
        <f>HL7</f>
        <v>-</v>
      </c>
      <c r="HM11" s="95" t="str">
        <f>HM7</f>
        <v>-</v>
      </c>
      <c r="HN11" s="84"/>
      <c r="HO11" s="84"/>
      <c r="HP11" s="84"/>
      <c r="HQ11" s="84"/>
      <c r="HR11" s="94" t="s">
        <v>143</v>
      </c>
      <c r="HS11" s="95" t="str">
        <f>HS7</f>
        <v>-</v>
      </c>
      <c r="HT11" s="95" t="str">
        <f>HT7</f>
        <v>-</v>
      </c>
      <c r="HU11" s="95" t="str">
        <f>HU7</f>
        <v>-</v>
      </c>
      <c r="HV11" s="95" t="str">
        <f>HV7</f>
        <v>-</v>
      </c>
      <c r="HW11" s="95" t="str">
        <f>HW7</f>
        <v>-</v>
      </c>
      <c r="HX11" s="84"/>
      <c r="HY11" s="84"/>
      <c r="HZ11" s="84"/>
      <c r="IA11" s="84"/>
      <c r="IB11" s="94" t="s">
        <v>143</v>
      </c>
      <c r="IC11" s="95" t="str">
        <f>IC7</f>
        <v>-</v>
      </c>
      <c r="ID11" s="95" t="str">
        <f>ID7</f>
        <v>-</v>
      </c>
      <c r="IE11" s="95" t="str">
        <f>IE7</f>
        <v>-</v>
      </c>
      <c r="IF11" s="95" t="str">
        <f>IF7</f>
        <v>-</v>
      </c>
      <c r="IG11" s="95" t="str">
        <f>IG7</f>
        <v>-</v>
      </c>
      <c r="IH11" s="84"/>
      <c r="II11" s="84"/>
      <c r="IJ11" s="84"/>
      <c r="IK11" s="84"/>
      <c r="IL11" s="94" t="s">
        <v>143</v>
      </c>
      <c r="IM11" s="95" t="str">
        <f>IM7</f>
        <v>-</v>
      </c>
      <c r="IN11" s="95" t="str">
        <f>IN7</f>
        <v>-</v>
      </c>
      <c r="IO11" s="95" t="str">
        <f>IO7</f>
        <v>-</v>
      </c>
      <c r="IP11" s="95" t="str">
        <f>IP7</f>
        <v>-</v>
      </c>
      <c r="IQ11" s="95" t="str">
        <f>IQ7</f>
        <v>-</v>
      </c>
      <c r="IR11" s="84"/>
      <c r="IS11" s="84"/>
      <c r="IT11" s="84"/>
      <c r="IU11" s="84"/>
      <c r="IV11" s="84"/>
      <c r="IW11" s="94" t="s">
        <v>143</v>
      </c>
      <c r="IX11" s="95" t="str">
        <f>IX7</f>
        <v>-</v>
      </c>
      <c r="IY11" s="95" t="str">
        <f>IY7</f>
        <v>-</v>
      </c>
      <c r="IZ11" s="95" t="str">
        <f>IZ7</f>
        <v>-</v>
      </c>
      <c r="JA11" s="95" t="str">
        <f>JA7</f>
        <v>-</v>
      </c>
      <c r="JB11" s="95" t="str">
        <f>JB7</f>
        <v>-</v>
      </c>
      <c r="JC11" s="84"/>
      <c r="JD11" s="84"/>
      <c r="JE11" s="84"/>
      <c r="JF11" s="84"/>
      <c r="JG11" s="94" t="s">
        <v>143</v>
      </c>
      <c r="JH11" s="95" t="str">
        <f>JH7</f>
        <v>-</v>
      </c>
      <c r="JI11" s="95" t="str">
        <f>JI7</f>
        <v>-</v>
      </c>
      <c r="JJ11" s="95" t="str">
        <f>JJ7</f>
        <v>-</v>
      </c>
      <c r="JK11" s="95" t="str">
        <f>JK7</f>
        <v>-</v>
      </c>
      <c r="JL11" s="95" t="str">
        <f>JL7</f>
        <v>-</v>
      </c>
      <c r="JM11" s="84"/>
      <c r="JN11" s="84"/>
      <c r="JO11" s="84"/>
      <c r="JP11" s="84"/>
      <c r="JQ11" s="94" t="s">
        <v>143</v>
      </c>
      <c r="JR11" s="95" t="str">
        <f>JR7</f>
        <v>-</v>
      </c>
      <c r="JS11" s="95" t="str">
        <f>JS7</f>
        <v>-</v>
      </c>
      <c r="JT11" s="95" t="str">
        <f>JT7</f>
        <v>-</v>
      </c>
      <c r="JU11" s="95" t="str">
        <f>JU7</f>
        <v>-</v>
      </c>
      <c r="JV11" s="95" t="str">
        <f>JV7</f>
        <v>-</v>
      </c>
      <c r="JW11" s="84"/>
      <c r="JX11" s="84"/>
      <c r="JY11" s="84"/>
      <c r="JZ11" s="84"/>
      <c r="KA11" s="94" t="s">
        <v>143</v>
      </c>
      <c r="KB11" s="95" t="str">
        <f>KB7</f>
        <v>-</v>
      </c>
      <c r="KC11" s="95" t="str">
        <f>KC7</f>
        <v>-</v>
      </c>
      <c r="KD11" s="95" t="str">
        <f>KD7</f>
        <v>-</v>
      </c>
      <c r="KE11" s="95" t="str">
        <f>KE7</f>
        <v>-</v>
      </c>
      <c r="KF11" s="95" t="str">
        <f>KF7</f>
        <v>-</v>
      </c>
      <c r="KG11" s="84"/>
      <c r="KH11" s="84"/>
      <c r="KI11" s="84"/>
      <c r="KJ11" s="84"/>
      <c r="KK11" s="94" t="s">
        <v>143</v>
      </c>
      <c r="KL11" s="95" t="str">
        <f>KL7</f>
        <v>-</v>
      </c>
      <c r="KM11" s="95" t="str">
        <f>KM7</f>
        <v>-</v>
      </c>
      <c r="KN11" s="95" t="str">
        <f>KN7</f>
        <v>-</v>
      </c>
      <c r="KO11" s="95" t="str">
        <f>KO7</f>
        <v>-</v>
      </c>
      <c r="KP11" s="95" t="str">
        <f>KP7</f>
        <v>-</v>
      </c>
      <c r="KQ11" s="84"/>
      <c r="KR11" s="84"/>
      <c r="KS11" s="84"/>
      <c r="KT11" s="84"/>
      <c r="KU11" s="84"/>
      <c r="KV11" s="94" t="s">
        <v>143</v>
      </c>
      <c r="KW11" s="95">
        <f>KW7</f>
        <v>12.9</v>
      </c>
      <c r="KX11" s="95">
        <f>KX7</f>
        <v>12.7</v>
      </c>
      <c r="KY11" s="95">
        <f>KY7</f>
        <v>14.6</v>
      </c>
      <c r="KZ11" s="95">
        <f>KZ7</f>
        <v>12.8</v>
      </c>
      <c r="LA11" s="95">
        <f>LA7</f>
        <v>12.8</v>
      </c>
      <c r="LB11" s="84"/>
      <c r="LC11" s="84"/>
      <c r="LD11" s="84"/>
      <c r="LE11" s="84"/>
      <c r="LF11" s="94" t="s">
        <v>143</v>
      </c>
      <c r="LG11" s="95">
        <f>LG7</f>
        <v>0</v>
      </c>
      <c r="LH11" s="95">
        <f>LH7</f>
        <v>1.3</v>
      </c>
      <c r="LI11" s="95">
        <f>LI7</f>
        <v>0</v>
      </c>
      <c r="LJ11" s="95">
        <f>LJ7</f>
        <v>0</v>
      </c>
      <c r="LK11" s="95">
        <f>LK7</f>
        <v>0</v>
      </c>
      <c r="LL11" s="84"/>
      <c r="LM11" s="84"/>
      <c r="LN11" s="84"/>
      <c r="LO11" s="84"/>
      <c r="LP11" s="94" t="s">
        <v>143</v>
      </c>
      <c r="LQ11" s="95">
        <f>LQ7</f>
        <v>671.4</v>
      </c>
      <c r="LR11" s="95">
        <f>LR7</f>
        <v>685.5</v>
      </c>
      <c r="LS11" s="95">
        <f>LS7</f>
        <v>560.79999999999995</v>
      </c>
      <c r="LT11" s="95">
        <f>LT7</f>
        <v>468.6</v>
      </c>
      <c r="LU11" s="95">
        <f>LU7</f>
        <v>427.6</v>
      </c>
      <c r="LV11" s="84"/>
      <c r="LW11" s="84"/>
      <c r="LX11" s="84"/>
      <c r="LY11" s="84"/>
      <c r="LZ11" s="94" t="s">
        <v>143</v>
      </c>
      <c r="MA11" s="95" t="str">
        <f>MA7</f>
        <v>-</v>
      </c>
      <c r="MB11" s="95" t="str">
        <f>MB7</f>
        <v>-</v>
      </c>
      <c r="MC11" s="95" t="str">
        <f>MC7</f>
        <v>-</v>
      </c>
      <c r="MD11" s="95" t="str">
        <f>MD7</f>
        <v>-</v>
      </c>
      <c r="ME11" s="95" t="str">
        <f>ME7</f>
        <v>-</v>
      </c>
      <c r="MF11" s="84"/>
      <c r="MG11" s="84"/>
      <c r="MH11" s="84"/>
      <c r="MI11" s="84"/>
      <c r="MJ11" s="94" t="s">
        <v>143</v>
      </c>
      <c r="MK11" s="95">
        <f>MK7</f>
        <v>45.2</v>
      </c>
      <c r="ML11" s="95">
        <f>ML7</f>
        <v>56.2</v>
      </c>
      <c r="MM11" s="95">
        <f>MM7</f>
        <v>49.9</v>
      </c>
      <c r="MN11" s="95">
        <f>MN7</f>
        <v>58.3</v>
      </c>
      <c r="MO11" s="95">
        <f>MO7</f>
        <v>65.3</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145</v>
      </c>
      <c r="AY12" s="95">
        <f>BD7</f>
        <v>118.8</v>
      </c>
      <c r="AZ12" s="95">
        <f>BE7</f>
        <v>88.8</v>
      </c>
      <c r="BA12" s="95">
        <f>BF7</f>
        <v>121.3</v>
      </c>
      <c r="BB12" s="95">
        <f>BG7</f>
        <v>123.2</v>
      </c>
      <c r="BC12" s="95">
        <f>BH7</f>
        <v>134.69999999999999</v>
      </c>
      <c r="BD12" s="84"/>
      <c r="BE12" s="84"/>
      <c r="BF12" s="84"/>
      <c r="BG12" s="84"/>
      <c r="BH12" s="84"/>
      <c r="BI12" s="94" t="s">
        <v>145</v>
      </c>
      <c r="BJ12" s="95">
        <f>BO7</f>
        <v>255.4</v>
      </c>
      <c r="BK12" s="95">
        <f>BP7</f>
        <v>269.8</v>
      </c>
      <c r="BL12" s="95">
        <f>BQ7</f>
        <v>247.9</v>
      </c>
      <c r="BM12" s="95">
        <f>BR7</f>
        <v>240.1</v>
      </c>
      <c r="BN12" s="95">
        <f>BS7</f>
        <v>255.5</v>
      </c>
      <c r="BO12" s="84"/>
      <c r="BP12" s="84"/>
      <c r="BQ12" s="84"/>
      <c r="BR12" s="84"/>
      <c r="BS12" s="84"/>
      <c r="BT12" s="94" t="s">
        <v>146</v>
      </c>
      <c r="BU12" s="95" t="str">
        <f>BZ7</f>
        <v>-</v>
      </c>
      <c r="BV12" s="95" t="str">
        <f>CA7</f>
        <v>-</v>
      </c>
      <c r="BW12" s="95" t="str">
        <f>CB7</f>
        <v>-</v>
      </c>
      <c r="BX12" s="95" t="str">
        <f>CC7</f>
        <v>-</v>
      </c>
      <c r="BY12" s="95" t="str">
        <f>CD7</f>
        <v>-</v>
      </c>
      <c r="BZ12" s="84"/>
      <c r="CA12" s="84"/>
      <c r="CB12" s="84"/>
      <c r="CC12" s="84"/>
      <c r="CD12" s="84"/>
      <c r="CE12" s="94" t="s">
        <v>145</v>
      </c>
      <c r="CF12" s="95">
        <f>CK7</f>
        <v>18815.8</v>
      </c>
      <c r="CG12" s="95">
        <f>CL7</f>
        <v>22847.9</v>
      </c>
      <c r="CH12" s="95">
        <f>CM7</f>
        <v>19199</v>
      </c>
      <c r="CI12" s="95">
        <f>CN7</f>
        <v>19830.400000000001</v>
      </c>
      <c r="CJ12" s="95">
        <f>CO7</f>
        <v>19066.3</v>
      </c>
      <c r="CK12" s="84"/>
      <c r="CL12" s="84"/>
      <c r="CM12" s="84"/>
      <c r="CN12" s="84"/>
      <c r="CO12" s="94" t="s">
        <v>145</v>
      </c>
      <c r="CP12" s="96">
        <f>CU7</f>
        <v>37685</v>
      </c>
      <c r="CQ12" s="96">
        <f>CV7</f>
        <v>2390</v>
      </c>
      <c r="CR12" s="96">
        <f>CW7</f>
        <v>32739</v>
      </c>
      <c r="CS12" s="96">
        <f>CX7</f>
        <v>34140</v>
      </c>
      <c r="CT12" s="96">
        <f>CY7</f>
        <v>33434</v>
      </c>
      <c r="CU12" s="84"/>
      <c r="CV12" s="84"/>
      <c r="CW12" s="84"/>
      <c r="CX12" s="84"/>
      <c r="CY12" s="84"/>
      <c r="CZ12" s="94" t="s">
        <v>145</v>
      </c>
      <c r="DA12" s="95">
        <f>DF7</f>
        <v>32.4</v>
      </c>
      <c r="DB12" s="95">
        <f>DG7</f>
        <v>36.4</v>
      </c>
      <c r="DC12" s="95">
        <f>DH7</f>
        <v>31.6</v>
      </c>
      <c r="DD12" s="95">
        <f>DI7</f>
        <v>31.6</v>
      </c>
      <c r="DE12" s="95">
        <f>DJ7</f>
        <v>30.1</v>
      </c>
      <c r="DF12" s="84"/>
      <c r="DG12" s="84"/>
      <c r="DH12" s="84"/>
      <c r="DI12" s="84"/>
      <c r="DJ12" s="94" t="s">
        <v>145</v>
      </c>
      <c r="DK12" s="95">
        <f>DP7</f>
        <v>10.1</v>
      </c>
      <c r="DL12" s="95">
        <f>DQ7</f>
        <v>8.3000000000000007</v>
      </c>
      <c r="DM12" s="95">
        <f>DR7</f>
        <v>7.1</v>
      </c>
      <c r="DN12" s="95">
        <f>DS7</f>
        <v>7.3</v>
      </c>
      <c r="DO12" s="95">
        <f>DT7</f>
        <v>5.4</v>
      </c>
      <c r="DP12" s="84"/>
      <c r="DQ12" s="84"/>
      <c r="DR12" s="84"/>
      <c r="DS12" s="84"/>
      <c r="DT12" s="94" t="s">
        <v>145</v>
      </c>
      <c r="DU12" s="95">
        <f>DZ7</f>
        <v>106.3</v>
      </c>
      <c r="DV12" s="95">
        <f>EA7</f>
        <v>110.5</v>
      </c>
      <c r="DW12" s="95">
        <f>EB7</f>
        <v>156.5</v>
      </c>
      <c r="DX12" s="95">
        <f>EC7</f>
        <v>157.6</v>
      </c>
      <c r="DY12" s="95">
        <f>ED7</f>
        <v>173.7</v>
      </c>
      <c r="DZ12" s="84"/>
      <c r="EA12" s="84"/>
      <c r="EB12" s="84"/>
      <c r="EC12" s="84"/>
      <c r="ED12" s="94" t="s">
        <v>147</v>
      </c>
      <c r="EE12" s="95" t="str">
        <f>EJ7</f>
        <v>-</v>
      </c>
      <c r="EF12" s="95" t="str">
        <f>EK7</f>
        <v>-</v>
      </c>
      <c r="EG12" s="95" t="str">
        <f>EL7</f>
        <v>-</v>
      </c>
      <c r="EH12" s="95" t="str">
        <f>EM7</f>
        <v>-</v>
      </c>
      <c r="EI12" s="95" t="str">
        <f>EN7</f>
        <v>-</v>
      </c>
      <c r="EJ12" s="84"/>
      <c r="EK12" s="84"/>
      <c r="EL12" s="84"/>
      <c r="EM12" s="84"/>
      <c r="EN12" s="94" t="s">
        <v>148</v>
      </c>
      <c r="EO12" s="95">
        <f>ET7</f>
        <v>71</v>
      </c>
      <c r="EP12" s="95">
        <f>EU7</f>
        <v>74.2</v>
      </c>
      <c r="EQ12" s="95">
        <f>EV7</f>
        <v>86.8</v>
      </c>
      <c r="ER12" s="95">
        <f>EW7</f>
        <v>82.8</v>
      </c>
      <c r="ES12" s="95">
        <f>EX7</f>
        <v>82.6</v>
      </c>
      <c r="ET12" s="84"/>
      <c r="EU12" s="84"/>
      <c r="EV12" s="84"/>
      <c r="EW12" s="84"/>
      <c r="EX12" s="84"/>
      <c r="EY12" s="94" t="s">
        <v>148</v>
      </c>
      <c r="EZ12" s="95" t="str">
        <f>IF($EZ$8,FE7,"-")</f>
        <v>-</v>
      </c>
      <c r="FA12" s="95" t="str">
        <f>IF($EZ$8,FF7,"-")</f>
        <v>-</v>
      </c>
      <c r="FB12" s="95" t="str">
        <f>IF($EZ$8,FG7,"-")</f>
        <v>-</v>
      </c>
      <c r="FC12" s="95" t="str">
        <f>IF($EZ$8,FH7,"-")</f>
        <v>-</v>
      </c>
      <c r="FD12" s="95" t="str">
        <f>IF($EZ$8,FI7,"-")</f>
        <v>-</v>
      </c>
      <c r="FE12" s="84"/>
      <c r="FF12" s="84"/>
      <c r="FG12" s="84"/>
      <c r="FH12" s="84"/>
      <c r="FI12" s="94" t="s">
        <v>148</v>
      </c>
      <c r="FJ12" s="95" t="str">
        <f>IF($FJ$8,FO7,"-")</f>
        <v>-</v>
      </c>
      <c r="FK12" s="95" t="str">
        <f>IF($FJ$8,FP7,"-")</f>
        <v>-</v>
      </c>
      <c r="FL12" s="95" t="str">
        <f>IF($FJ$8,FQ7,"-")</f>
        <v>-</v>
      </c>
      <c r="FM12" s="95" t="str">
        <f>IF($FJ$8,FR7,"-")</f>
        <v>-</v>
      </c>
      <c r="FN12" s="95" t="str">
        <f>IF($FJ$8,FS7,"-")</f>
        <v>-</v>
      </c>
      <c r="FO12" s="84"/>
      <c r="FP12" s="84"/>
      <c r="FQ12" s="84"/>
      <c r="FR12" s="84"/>
      <c r="FS12" s="94" t="s">
        <v>145</v>
      </c>
      <c r="FT12" s="95" t="str">
        <f>IF($FT$8,FY7,"-")</f>
        <v>-</v>
      </c>
      <c r="FU12" s="95" t="str">
        <f>IF($FT$8,FZ7,"-")</f>
        <v>-</v>
      </c>
      <c r="FV12" s="95" t="str">
        <f>IF($FT$8,GA7,"-")</f>
        <v>-</v>
      </c>
      <c r="FW12" s="95" t="str">
        <f>IF($FT$8,GB7,"-")</f>
        <v>-</v>
      </c>
      <c r="FX12" s="95" t="str">
        <f>IF($FT$8,GC7,"-")</f>
        <v>-</v>
      </c>
      <c r="FY12" s="84"/>
      <c r="FZ12" s="84"/>
      <c r="GA12" s="84"/>
      <c r="GB12" s="84"/>
      <c r="GC12" s="94" t="s">
        <v>148</v>
      </c>
      <c r="GD12" s="95" t="str">
        <f>IF($GD$8,GI7,"-")</f>
        <v>-</v>
      </c>
      <c r="GE12" s="95" t="str">
        <f>IF($GD$8,GJ7,"-")</f>
        <v>-</v>
      </c>
      <c r="GF12" s="95" t="str">
        <f>IF($GD$8,GK7,"-")</f>
        <v>-</v>
      </c>
      <c r="GG12" s="95" t="str">
        <f>IF($GD$8,GL7,"-")</f>
        <v>-</v>
      </c>
      <c r="GH12" s="95" t="str">
        <f>IF($GD$8,GM7,"-")</f>
        <v>-</v>
      </c>
      <c r="GI12" s="84"/>
      <c r="GJ12" s="84"/>
      <c r="GK12" s="84"/>
      <c r="GL12" s="84"/>
      <c r="GM12" s="94" t="s">
        <v>148</v>
      </c>
      <c r="GN12" s="95" t="str">
        <f>IF($GN$8,GS7,"-")</f>
        <v>-</v>
      </c>
      <c r="GO12" s="95" t="str">
        <f>IF($GN$8,GT7,"-")</f>
        <v>-</v>
      </c>
      <c r="GP12" s="95" t="str">
        <f>IF($GN$8,GU7,"-")</f>
        <v>-</v>
      </c>
      <c r="GQ12" s="95" t="str">
        <f>IF($GN$8,GV7,"-")</f>
        <v>-</v>
      </c>
      <c r="GR12" s="95" t="str">
        <f>IF($GN$8,GW7,"-")</f>
        <v>-</v>
      </c>
      <c r="GS12" s="84"/>
      <c r="GT12" s="84"/>
      <c r="GU12" s="84"/>
      <c r="GV12" s="84"/>
      <c r="GW12" s="84"/>
      <c r="GX12" s="94" t="s">
        <v>145</v>
      </c>
      <c r="GY12" s="95" t="str">
        <f>IF($GY$8,HD7,"-")</f>
        <v>-</v>
      </c>
      <c r="GZ12" s="95" t="str">
        <f>IF($GY$8,HE7,"-")</f>
        <v>-</v>
      </c>
      <c r="HA12" s="95" t="str">
        <f>IF($GY$8,HF7,"-")</f>
        <v>-</v>
      </c>
      <c r="HB12" s="95" t="str">
        <f>IF($GY$8,HG7,"-")</f>
        <v>-</v>
      </c>
      <c r="HC12" s="95" t="str">
        <f>IF($GY$8,HH7,"-")</f>
        <v>-</v>
      </c>
      <c r="HD12" s="84"/>
      <c r="HE12" s="84"/>
      <c r="HF12" s="84"/>
      <c r="HG12" s="84"/>
      <c r="HH12" s="94" t="s">
        <v>147</v>
      </c>
      <c r="HI12" s="95" t="str">
        <f>IF($HI$8,HN7,"-")</f>
        <v>-</v>
      </c>
      <c r="HJ12" s="95" t="str">
        <f>IF($HI$8,HO7,"-")</f>
        <v>-</v>
      </c>
      <c r="HK12" s="95" t="str">
        <f>IF($HI$8,HP7,"-")</f>
        <v>-</v>
      </c>
      <c r="HL12" s="95" t="str">
        <f>IF($HI$8,HQ7,"-")</f>
        <v>-</v>
      </c>
      <c r="HM12" s="95" t="str">
        <f>IF($HI$8,HR7,"-")</f>
        <v>-</v>
      </c>
      <c r="HN12" s="84"/>
      <c r="HO12" s="84"/>
      <c r="HP12" s="84"/>
      <c r="HQ12" s="84"/>
      <c r="HR12" s="94" t="s">
        <v>147</v>
      </c>
      <c r="HS12" s="95" t="str">
        <f>IF($HS$8,HX7,"-")</f>
        <v>-</v>
      </c>
      <c r="HT12" s="95" t="str">
        <f>IF($HS$8,HY7,"-")</f>
        <v>-</v>
      </c>
      <c r="HU12" s="95" t="str">
        <f>IF($HS$8,HZ7,"-")</f>
        <v>-</v>
      </c>
      <c r="HV12" s="95" t="str">
        <f>IF($HS$8,IA7,"-")</f>
        <v>-</v>
      </c>
      <c r="HW12" s="95" t="str">
        <f>IF($HS$8,IB7,"-")</f>
        <v>-</v>
      </c>
      <c r="HX12" s="84"/>
      <c r="HY12" s="84"/>
      <c r="HZ12" s="84"/>
      <c r="IA12" s="84"/>
      <c r="IB12" s="94" t="s">
        <v>148</v>
      </c>
      <c r="IC12" s="95" t="str">
        <f>IF($IC$8,IH7,"-")</f>
        <v>-</v>
      </c>
      <c r="ID12" s="95" t="str">
        <f>IF($IC$8,II7,"-")</f>
        <v>-</v>
      </c>
      <c r="IE12" s="95" t="str">
        <f>IF($IC$8,IJ7,"-")</f>
        <v>-</v>
      </c>
      <c r="IF12" s="95" t="str">
        <f>IF($IC$8,IK7,"-")</f>
        <v>-</v>
      </c>
      <c r="IG12" s="95" t="str">
        <f>IF($IC$8,IL7,"-")</f>
        <v>-</v>
      </c>
      <c r="IH12" s="84"/>
      <c r="II12" s="84"/>
      <c r="IJ12" s="84"/>
      <c r="IK12" s="84"/>
      <c r="IL12" s="94" t="s">
        <v>145</v>
      </c>
      <c r="IM12" s="95" t="str">
        <f>IF($IM$8,IR7,"-")</f>
        <v>-</v>
      </c>
      <c r="IN12" s="95" t="str">
        <f>IF($IM$8,IS7,"-")</f>
        <v>-</v>
      </c>
      <c r="IO12" s="95" t="str">
        <f>IF($IM$8,IT7,"-")</f>
        <v>-</v>
      </c>
      <c r="IP12" s="95" t="str">
        <f>IF($IM$8,IU7,"-")</f>
        <v>-</v>
      </c>
      <c r="IQ12" s="95" t="str">
        <f>IF($IM$8,IV7,"-")</f>
        <v>-</v>
      </c>
      <c r="IR12" s="84"/>
      <c r="IS12" s="84"/>
      <c r="IT12" s="84"/>
      <c r="IU12" s="84"/>
      <c r="IV12" s="84"/>
      <c r="IW12" s="94" t="s">
        <v>145</v>
      </c>
      <c r="IX12" s="95" t="str">
        <f>IF($IX$8,JC7,"-")</f>
        <v>-</v>
      </c>
      <c r="IY12" s="95" t="str">
        <f>IF($IX$8,JD7,"-")</f>
        <v>-</v>
      </c>
      <c r="IZ12" s="95" t="str">
        <f>IF($IX$8,JE7,"-")</f>
        <v>-</v>
      </c>
      <c r="JA12" s="95" t="str">
        <f>IF($IX$8,JF7,"-")</f>
        <v>-</v>
      </c>
      <c r="JB12" s="95" t="str">
        <f>IF($IX$8,JG7,"-")</f>
        <v>-</v>
      </c>
      <c r="JC12" s="84"/>
      <c r="JD12" s="84"/>
      <c r="JE12" s="84"/>
      <c r="JF12" s="84"/>
      <c r="JG12" s="94" t="s">
        <v>145</v>
      </c>
      <c r="JH12" s="95" t="str">
        <f>IF($JH$8,JM7,"-")</f>
        <v>-</v>
      </c>
      <c r="JI12" s="95" t="str">
        <f>IF($JH$8,JN7,"-")</f>
        <v>-</v>
      </c>
      <c r="JJ12" s="95" t="str">
        <f>IF($JH$8,JO7,"-")</f>
        <v>-</v>
      </c>
      <c r="JK12" s="95" t="str">
        <f>IF($JH$8,JP7,"-")</f>
        <v>-</v>
      </c>
      <c r="JL12" s="95" t="str">
        <f>IF($JH$8,JQ7,"-")</f>
        <v>-</v>
      </c>
      <c r="JM12" s="84"/>
      <c r="JN12" s="84"/>
      <c r="JO12" s="84"/>
      <c r="JP12" s="84"/>
      <c r="JQ12" s="94" t="s">
        <v>145</v>
      </c>
      <c r="JR12" s="95" t="str">
        <f>IF($JR$8,JW7,"-")</f>
        <v>-</v>
      </c>
      <c r="JS12" s="95" t="str">
        <f>IF($JR$8,JX7,"-")</f>
        <v>-</v>
      </c>
      <c r="JT12" s="95" t="str">
        <f>IF($JR$8,JY7,"-")</f>
        <v>-</v>
      </c>
      <c r="JU12" s="95" t="str">
        <f>IF($JR$8,JZ7,"-")</f>
        <v>-</v>
      </c>
      <c r="JV12" s="95" t="str">
        <f>IF($JR$8,KA7,"-")</f>
        <v>-</v>
      </c>
      <c r="JW12" s="84"/>
      <c r="JX12" s="84"/>
      <c r="JY12" s="84"/>
      <c r="JZ12" s="84"/>
      <c r="KA12" s="94" t="s">
        <v>145</v>
      </c>
      <c r="KB12" s="95" t="str">
        <f>IF($KB$8,KG7,"-")</f>
        <v>-</v>
      </c>
      <c r="KC12" s="95" t="str">
        <f>IF($KB$8,KH7,"-")</f>
        <v>-</v>
      </c>
      <c r="KD12" s="95" t="str">
        <f>IF($KB$8,KI7,"-")</f>
        <v>-</v>
      </c>
      <c r="KE12" s="95" t="str">
        <f>IF($KB$8,KJ7,"-")</f>
        <v>-</v>
      </c>
      <c r="KF12" s="95" t="str">
        <f>IF($KB$8,KK7,"-")</f>
        <v>-</v>
      </c>
      <c r="KG12" s="84"/>
      <c r="KH12" s="84"/>
      <c r="KI12" s="84"/>
      <c r="KJ12" s="84"/>
      <c r="KK12" s="94" t="s">
        <v>145</v>
      </c>
      <c r="KL12" s="95" t="str">
        <f>IF($KL$8,KQ7,"-")</f>
        <v>-</v>
      </c>
      <c r="KM12" s="95" t="str">
        <f>IF($KL$8,KR7,"-")</f>
        <v>-</v>
      </c>
      <c r="KN12" s="95" t="str">
        <f>IF($KL$8,KS7,"-")</f>
        <v>-</v>
      </c>
      <c r="KO12" s="95" t="str">
        <f>IF($KL$8,KT7,"-")</f>
        <v>-</v>
      </c>
      <c r="KP12" s="95" t="str">
        <f>IF($KL$8,KU7,"-")</f>
        <v>-</v>
      </c>
      <c r="KQ12" s="84"/>
      <c r="KR12" s="84"/>
      <c r="KS12" s="84"/>
      <c r="KT12" s="84"/>
      <c r="KU12" s="84"/>
      <c r="KV12" s="94" t="s">
        <v>145</v>
      </c>
      <c r="KW12" s="95">
        <f>IF($KW$8,LB7,"-")</f>
        <v>12</v>
      </c>
      <c r="KX12" s="95">
        <f>IF($KW$8,LC7,"-")</f>
        <v>14.5</v>
      </c>
      <c r="KY12" s="95">
        <f>IF($KW$8,LD7,"-")</f>
        <v>14.9</v>
      </c>
      <c r="KZ12" s="95">
        <f>IF($KW$8,LE7,"-")</f>
        <v>15.3</v>
      </c>
      <c r="LA12" s="95">
        <f>IF($KW$8,LF7,"-")</f>
        <v>14.9</v>
      </c>
      <c r="LB12" s="84"/>
      <c r="LC12" s="84"/>
      <c r="LD12" s="84"/>
      <c r="LE12" s="84"/>
      <c r="LF12" s="94" t="s">
        <v>145</v>
      </c>
      <c r="LG12" s="95">
        <f>IF($LG$8,LL7,"-")</f>
        <v>0.3</v>
      </c>
      <c r="LH12" s="95">
        <f>IF($LG$8,LM7,"-")</f>
        <v>0.3</v>
      </c>
      <c r="LI12" s="95">
        <f>IF($LG$8,LN7,"-")</f>
        <v>0.3</v>
      </c>
      <c r="LJ12" s="95">
        <f>IF($LG$8,LO7,"-")</f>
        <v>0.7</v>
      </c>
      <c r="LK12" s="95">
        <f>IF($LG$8,LP7,"-")</f>
        <v>0.4</v>
      </c>
      <c r="LL12" s="84"/>
      <c r="LM12" s="84"/>
      <c r="LN12" s="84"/>
      <c r="LO12" s="84"/>
      <c r="LP12" s="94" t="s">
        <v>148</v>
      </c>
      <c r="LQ12" s="95">
        <f>IF($LQ$8,LV7,"-")</f>
        <v>207.5</v>
      </c>
      <c r="LR12" s="95">
        <f>IF($LQ$8,LW7,"-")</f>
        <v>189.5</v>
      </c>
      <c r="LS12" s="95">
        <f>IF($LQ$8,LX7,"-")</f>
        <v>172</v>
      </c>
      <c r="LT12" s="95">
        <f>IF($LQ$8,LY7,"-")</f>
        <v>151.69999999999999</v>
      </c>
      <c r="LU12" s="95">
        <f>IF($LQ$8,LZ7,"-")</f>
        <v>138.1</v>
      </c>
      <c r="LV12" s="84"/>
      <c r="LW12" s="84"/>
      <c r="LX12" s="84"/>
      <c r="LY12" s="84"/>
      <c r="LZ12" s="94" t="s">
        <v>148</v>
      </c>
      <c r="MA12" s="95" t="str">
        <f>IF($MA$8,MF7,"-")</f>
        <v>-</v>
      </c>
      <c r="MB12" s="95" t="str">
        <f>IF($MA$8,MG7,"-")</f>
        <v>-</v>
      </c>
      <c r="MC12" s="95" t="str">
        <f>IF($MA$8,MH7,"-")</f>
        <v>-</v>
      </c>
      <c r="MD12" s="95" t="str">
        <f>IF($MA$8,MI7,"-")</f>
        <v>-</v>
      </c>
      <c r="ME12" s="95" t="str">
        <f>IF($MA$8,MJ7,"-")</f>
        <v>-</v>
      </c>
      <c r="MF12" s="84"/>
      <c r="MG12" s="84"/>
      <c r="MH12" s="84"/>
      <c r="MI12" s="84"/>
      <c r="MJ12" s="94" t="s">
        <v>145</v>
      </c>
      <c r="MK12" s="95">
        <f>IF($MK$8,MP7,"-")</f>
        <v>98.1</v>
      </c>
      <c r="ML12" s="95">
        <f>IF($MK$8,MQ7,"-")</f>
        <v>98.7</v>
      </c>
      <c r="MM12" s="95">
        <f>IF($MK$8,MR7,"-")</f>
        <v>98.2</v>
      </c>
      <c r="MN12" s="95">
        <f>IF($MK$8,MS7,"-")</f>
        <v>98.7</v>
      </c>
      <c r="MO12" s="95">
        <f>IF($MK$8,MT7,"-")</f>
        <v>98.8</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150</v>
      </c>
      <c r="C14" s="99"/>
      <c r="D14" s="100"/>
      <c r="E14" s="99"/>
      <c r="F14" s="194" t="s">
        <v>151</v>
      </c>
      <c r="G14" s="194"/>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3" t="s">
        <v>152</v>
      </c>
      <c r="C15" s="193"/>
      <c r="D15" s="100"/>
      <c r="E15" s="97">
        <v>1</v>
      </c>
      <c r="F15" s="193" t="s">
        <v>153</v>
      </c>
      <c r="G15" s="193"/>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3" t="s">
        <v>156</v>
      </c>
      <c r="C16" s="193"/>
      <c r="D16" s="100"/>
      <c r="E16" s="97">
        <f>E15+1</f>
        <v>2</v>
      </c>
      <c r="F16" s="193" t="s">
        <v>157</v>
      </c>
      <c r="G16" s="193"/>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3" t="s">
        <v>159</v>
      </c>
      <c r="C17" s="193"/>
      <c r="D17" s="100"/>
      <c r="E17" s="97">
        <f t="shared" ref="E17" si="8">E16+1</f>
        <v>3</v>
      </c>
      <c r="F17" s="193" t="s">
        <v>160</v>
      </c>
      <c r="G17" s="193"/>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813.9</v>
      </c>
      <c r="AZ17" s="106">
        <f t="shared" ref="AZ17:BC17" si="9">IF(AZ7="-",NA(),AZ7)</f>
        <v>529.1</v>
      </c>
      <c r="BA17" s="106">
        <f t="shared" si="9"/>
        <v>183.1</v>
      </c>
      <c r="BB17" s="106">
        <f t="shared" si="9"/>
        <v>40</v>
      </c>
      <c r="BC17" s="106">
        <f t="shared" si="9"/>
        <v>179.9</v>
      </c>
      <c r="BD17" s="100"/>
      <c r="BE17" s="100"/>
      <c r="BF17" s="100"/>
      <c r="BG17" s="100"/>
      <c r="BH17" s="100"/>
      <c r="BI17" s="105" t="s">
        <v>163</v>
      </c>
      <c r="BJ17" s="106">
        <f>IF(BJ7="-",NA(),BJ7)</f>
        <v>1962.1</v>
      </c>
      <c r="BK17" s="106">
        <f t="shared" ref="BK17:BN17" si="10">IF(BK7="-",NA(),BK7)</f>
        <v>839.8</v>
      </c>
      <c r="BL17" s="106">
        <f t="shared" si="10"/>
        <v>686.9</v>
      </c>
      <c r="BM17" s="106">
        <f t="shared" si="10"/>
        <v>655.9</v>
      </c>
      <c r="BN17" s="106">
        <f t="shared" si="10"/>
        <v>779</v>
      </c>
      <c r="BO17" s="100"/>
      <c r="BP17" s="100"/>
      <c r="BQ17" s="100"/>
      <c r="BR17" s="100"/>
      <c r="BS17" s="100"/>
      <c r="BT17" s="105" t="s">
        <v>163</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162</v>
      </c>
      <c r="CF17" s="106">
        <f>IF(CF7="-",NA(),CF7)</f>
        <v>5203.1000000000004</v>
      </c>
      <c r="CG17" s="106">
        <f t="shared" ref="CG17:CJ17" si="12">IF(CG7="-",NA(),CG7)</f>
        <v>8233.4</v>
      </c>
      <c r="CH17" s="106">
        <f t="shared" si="12"/>
        <v>23636.2</v>
      </c>
      <c r="CI17" s="106">
        <f t="shared" si="12"/>
        <v>109057.1</v>
      </c>
      <c r="CJ17" s="106">
        <f t="shared" si="12"/>
        <v>24338.5</v>
      </c>
      <c r="CK17" s="100"/>
      <c r="CL17" s="100"/>
      <c r="CM17" s="100"/>
      <c r="CN17" s="100"/>
      <c r="CO17" s="105" t="s">
        <v>163</v>
      </c>
      <c r="CP17" s="107">
        <f>IF(CP7="-",NA(),CP7)</f>
        <v>68425</v>
      </c>
      <c r="CQ17" s="107">
        <f t="shared" ref="CQ17:CT17" si="13">IF(CQ7="-",NA(),CQ7)</f>
        <v>62278</v>
      </c>
      <c r="CR17" s="107">
        <f t="shared" si="13"/>
        <v>68784</v>
      </c>
      <c r="CS17" s="107">
        <f t="shared" si="13"/>
        <v>20614</v>
      </c>
      <c r="CT17" s="107">
        <f t="shared" si="13"/>
        <v>62429</v>
      </c>
      <c r="CU17" s="100"/>
      <c r="CV17" s="100"/>
      <c r="CW17" s="100"/>
      <c r="CX17" s="100"/>
      <c r="CY17" s="100"/>
      <c r="CZ17" s="105" t="s">
        <v>162</v>
      </c>
      <c r="DA17" s="106">
        <f>IF(DA7="-",NA(),DA7)</f>
        <v>12.9</v>
      </c>
      <c r="DB17" s="106">
        <f t="shared" ref="DB17:DE17" si="14">IF(DB7="-",NA(),DB7)</f>
        <v>12.7</v>
      </c>
      <c r="DC17" s="106">
        <f t="shared" si="14"/>
        <v>14.6</v>
      </c>
      <c r="DD17" s="106">
        <f t="shared" si="14"/>
        <v>12.8</v>
      </c>
      <c r="DE17" s="106">
        <f t="shared" si="14"/>
        <v>12.8</v>
      </c>
      <c r="DF17" s="100"/>
      <c r="DG17" s="100"/>
      <c r="DH17" s="100"/>
      <c r="DI17" s="100"/>
      <c r="DJ17" s="105" t="s">
        <v>163</v>
      </c>
      <c r="DK17" s="106">
        <f>IF(DK7="-",NA(),DK7)</f>
        <v>0</v>
      </c>
      <c r="DL17" s="106">
        <f t="shared" ref="DL17:DO17" si="15">IF(DL7="-",NA(),DL7)</f>
        <v>1.3</v>
      </c>
      <c r="DM17" s="106">
        <f t="shared" si="15"/>
        <v>0</v>
      </c>
      <c r="DN17" s="106">
        <f t="shared" si="15"/>
        <v>0</v>
      </c>
      <c r="DO17" s="106">
        <f t="shared" si="15"/>
        <v>0</v>
      </c>
      <c r="DP17" s="100"/>
      <c r="DQ17" s="100"/>
      <c r="DR17" s="100"/>
      <c r="DS17" s="100"/>
      <c r="DT17" s="105" t="s">
        <v>163</v>
      </c>
      <c r="DU17" s="106">
        <f>IF(DU7="-",NA(),DU7)</f>
        <v>671.4</v>
      </c>
      <c r="DV17" s="106">
        <f t="shared" ref="DV17:DY17" si="16">IF(DV7="-",NA(),DV7)</f>
        <v>685.5</v>
      </c>
      <c r="DW17" s="106">
        <f t="shared" si="16"/>
        <v>560.79999999999995</v>
      </c>
      <c r="DX17" s="106">
        <f t="shared" si="16"/>
        <v>468.6</v>
      </c>
      <c r="DY17" s="106">
        <f t="shared" si="16"/>
        <v>427.6</v>
      </c>
      <c r="DZ17" s="100"/>
      <c r="EA17" s="100"/>
      <c r="EB17" s="100"/>
      <c r="EC17" s="100"/>
      <c r="ED17" s="105" t="s">
        <v>163</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163</v>
      </c>
      <c r="EO17" s="106">
        <f>IF(EO7="-",NA(),EO7)</f>
        <v>45.2</v>
      </c>
      <c r="EP17" s="106">
        <f t="shared" ref="EP17:ES17" si="18">IF(EP7="-",NA(),EP7)</f>
        <v>56.2</v>
      </c>
      <c r="EQ17" s="106">
        <f t="shared" si="18"/>
        <v>49.9</v>
      </c>
      <c r="ER17" s="106">
        <f t="shared" si="18"/>
        <v>58.3</v>
      </c>
      <c r="ES17" s="106">
        <f t="shared" si="18"/>
        <v>65.3</v>
      </c>
      <c r="ET17" s="100"/>
      <c r="EU17" s="100"/>
      <c r="EV17" s="100"/>
      <c r="EW17" s="100"/>
      <c r="EX17" s="100"/>
      <c r="EY17" s="105" t="s">
        <v>163</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163</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163</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163</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163</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162</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163</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163</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163</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163</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163</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163</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163</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162</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163</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163</v>
      </c>
      <c r="KW17" s="106">
        <f>IF(KW7="-",NA(),KW7)</f>
        <v>12.9</v>
      </c>
      <c r="KX17" s="106">
        <f t="shared" ref="KX17:LA17" si="34">IF(KX7="-",NA(),KX7)</f>
        <v>12.7</v>
      </c>
      <c r="KY17" s="106">
        <f t="shared" si="34"/>
        <v>14.6</v>
      </c>
      <c r="KZ17" s="106">
        <f t="shared" si="34"/>
        <v>12.8</v>
      </c>
      <c r="LA17" s="106">
        <f t="shared" si="34"/>
        <v>12.8</v>
      </c>
      <c r="LB17" s="100"/>
      <c r="LC17" s="100"/>
      <c r="LD17" s="100"/>
      <c r="LE17" s="100"/>
      <c r="LF17" s="105" t="s">
        <v>163</v>
      </c>
      <c r="LG17" s="106">
        <f>IF(LG7="-",NA(),LG7)</f>
        <v>0</v>
      </c>
      <c r="LH17" s="106">
        <f t="shared" ref="LH17:LK17" si="35">IF(LH7="-",NA(),LH7)</f>
        <v>1.3</v>
      </c>
      <c r="LI17" s="106">
        <f t="shared" si="35"/>
        <v>0</v>
      </c>
      <c r="LJ17" s="106">
        <f t="shared" si="35"/>
        <v>0</v>
      </c>
      <c r="LK17" s="106">
        <f t="shared" si="35"/>
        <v>0</v>
      </c>
      <c r="LL17" s="100"/>
      <c r="LM17" s="100"/>
      <c r="LN17" s="100"/>
      <c r="LO17" s="100"/>
      <c r="LP17" s="105" t="s">
        <v>163</v>
      </c>
      <c r="LQ17" s="106">
        <f>IF(LQ7="-",NA(),LQ7)</f>
        <v>671.4</v>
      </c>
      <c r="LR17" s="106">
        <f t="shared" ref="LR17:LU17" si="36">IF(LR7="-",NA(),LR7)</f>
        <v>685.5</v>
      </c>
      <c r="LS17" s="106">
        <f t="shared" si="36"/>
        <v>560.79999999999995</v>
      </c>
      <c r="LT17" s="106">
        <f t="shared" si="36"/>
        <v>468.6</v>
      </c>
      <c r="LU17" s="106">
        <f t="shared" si="36"/>
        <v>427.6</v>
      </c>
      <c r="LV17" s="100"/>
      <c r="LW17" s="100"/>
      <c r="LX17" s="100"/>
      <c r="LY17" s="100"/>
      <c r="LZ17" s="105" t="s">
        <v>163</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163</v>
      </c>
      <c r="MK17" s="106">
        <f>IF(MK7="-",NA(),MK7)</f>
        <v>45.2</v>
      </c>
      <c r="ML17" s="106">
        <f t="shared" ref="ML17:MO17" si="38">IF(ML7="-",NA(),ML7)</f>
        <v>56.2</v>
      </c>
      <c r="MM17" s="106">
        <f t="shared" si="38"/>
        <v>49.9</v>
      </c>
      <c r="MN17" s="106">
        <f t="shared" si="38"/>
        <v>58.3</v>
      </c>
      <c r="MO17" s="106">
        <f t="shared" si="38"/>
        <v>65.3</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3" t="s">
        <v>164</v>
      </c>
      <c r="C18" s="193"/>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165</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165</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165</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166</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165</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165</v>
      </c>
      <c r="DA18" s="106">
        <f>IF(DF7="-",NA(),DF7)</f>
        <v>32.4</v>
      </c>
      <c r="DB18" s="106">
        <f t="shared" ref="DB18:DE18" si="44">IF(DG7="-",NA(),DG7)</f>
        <v>36.4</v>
      </c>
      <c r="DC18" s="106">
        <f t="shared" si="44"/>
        <v>31.6</v>
      </c>
      <c r="DD18" s="106">
        <f t="shared" si="44"/>
        <v>31.6</v>
      </c>
      <c r="DE18" s="106">
        <f t="shared" si="44"/>
        <v>30.1</v>
      </c>
      <c r="DF18" s="100"/>
      <c r="DG18" s="100"/>
      <c r="DH18" s="100"/>
      <c r="DI18" s="100"/>
      <c r="DJ18" s="105" t="s">
        <v>165</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165</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165</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165</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165</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165</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165</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165</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165</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165</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165</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165</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165</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165</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165</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165</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165</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165</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165</v>
      </c>
      <c r="KW18" s="106">
        <f>IF(OR(NOT($KW$8),LB7="-"),NA(),LB7)</f>
        <v>12</v>
      </c>
      <c r="KX18" s="106">
        <f>IF(OR(NOT($KW$8),LC7="-"),NA(),LC7)</f>
        <v>14.5</v>
      </c>
      <c r="KY18" s="106">
        <f>IF(OR(NOT($KW$8),LD7="-"),NA(),LD7)</f>
        <v>14.9</v>
      </c>
      <c r="KZ18" s="106">
        <f>IF(OR(NOT($KW$8),LE7="-"),NA(),LE7)</f>
        <v>15.3</v>
      </c>
      <c r="LA18" s="106">
        <f>IF(OR(NOT($KW$8),LF7="-"),NA(),LF7)</f>
        <v>14.9</v>
      </c>
      <c r="LB18" s="100"/>
      <c r="LC18" s="100"/>
      <c r="LD18" s="100"/>
      <c r="LE18" s="100"/>
      <c r="LF18" s="105" t="s">
        <v>165</v>
      </c>
      <c r="LG18" s="106">
        <f>IF(OR(NOT($LG$8),LL7="-"),NA(),LL7)</f>
        <v>0.3</v>
      </c>
      <c r="LH18" s="106">
        <f>IF(OR(NOT($LG$8),LM7="-"),NA(),LM7)</f>
        <v>0.3</v>
      </c>
      <c r="LI18" s="106">
        <f>IF(OR(NOT($LG$8),LN7="-"),NA(),LN7)</f>
        <v>0.3</v>
      </c>
      <c r="LJ18" s="106">
        <f>IF(OR(NOT($LG$8),LO7="-"),NA(),LO7)</f>
        <v>0.7</v>
      </c>
      <c r="LK18" s="106">
        <f>IF(OR(NOT($LG$8),LP7="-"),NA(),LP7)</f>
        <v>0.4</v>
      </c>
      <c r="LL18" s="100"/>
      <c r="LM18" s="100"/>
      <c r="LN18" s="100"/>
      <c r="LO18" s="100"/>
      <c r="LP18" s="105" t="s">
        <v>166</v>
      </c>
      <c r="LQ18" s="106">
        <f>IF(OR(NOT($LQ$8),LV7="-"),NA(),LV7)</f>
        <v>207.5</v>
      </c>
      <c r="LR18" s="106">
        <f>IF(OR(NOT($LQ$8),LW7="-"),NA(),LW7)</f>
        <v>189.5</v>
      </c>
      <c r="LS18" s="106">
        <f>IF(OR(NOT($LQ$8),LX7="-"),NA(),LX7)</f>
        <v>172</v>
      </c>
      <c r="LT18" s="106">
        <f>IF(OR(NOT($LQ$8),LY7="-"),NA(),LY7)</f>
        <v>151.69999999999999</v>
      </c>
      <c r="LU18" s="106">
        <f>IF(OR(NOT($LQ$8),LZ7="-"),NA(),LZ7)</f>
        <v>138.1</v>
      </c>
      <c r="LV18" s="100"/>
      <c r="LW18" s="100"/>
      <c r="LX18" s="100"/>
      <c r="LY18" s="100"/>
      <c r="LZ18" s="105" t="s">
        <v>165</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165</v>
      </c>
      <c r="MK18" s="106">
        <f>IF(OR(NOT($MK$8),MP7="-"),NA(),MP7)</f>
        <v>98.1</v>
      </c>
      <c r="ML18" s="106">
        <f>IF(OR(NOT($MK$8),MQ7="-"),NA(),MQ7)</f>
        <v>98.7</v>
      </c>
      <c r="MM18" s="106">
        <f>IF(OR(NOT($MK$8),MR7="-"),NA(),MR7)</f>
        <v>98.2</v>
      </c>
      <c r="MN18" s="106">
        <f>IF(OR(NOT($MK$8),MS7="-"),NA(),MS7)</f>
        <v>98.7</v>
      </c>
      <c r="MO18" s="106">
        <f>IF(OR(NOT($MK$8),MT7="-"),NA(),MT7)</f>
        <v>98.8</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3" t="s">
        <v>167</v>
      </c>
      <c r="C19" s="193"/>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 t="shared" ref="AZ19:BC19" si="49">$BI$7</f>
        <v>100</v>
      </c>
      <c r="BA19" s="106">
        <f t="shared" si="49"/>
        <v>100</v>
      </c>
      <c r="BB19" s="106">
        <f t="shared" si="49"/>
        <v>100</v>
      </c>
      <c r="BC19" s="106">
        <f t="shared" si="49"/>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3" t="s">
        <v>168</v>
      </c>
      <c r="C20" s="193"/>
      <c r="D20" s="100"/>
    </row>
    <row r="21" spans="1:374" x14ac:dyDescent="0.15">
      <c r="A21" s="97">
        <f t="shared" si="7"/>
        <v>7</v>
      </c>
      <c r="B21" s="193" t="s">
        <v>169</v>
      </c>
      <c r="C21" s="193"/>
      <c r="D21" s="100"/>
    </row>
    <row r="22" spans="1:374" x14ac:dyDescent="0.15">
      <c r="A22" s="97">
        <f t="shared" si="7"/>
        <v>8</v>
      </c>
      <c r="B22" s="193" t="s">
        <v>170</v>
      </c>
      <c r="C22" s="193"/>
      <c r="D22" s="100"/>
      <c r="E22" s="195" t="s">
        <v>171</v>
      </c>
      <c r="F22" s="196"/>
      <c r="G22" s="196"/>
      <c r="H22" s="196"/>
      <c r="I22" s="197"/>
    </row>
    <row r="23" spans="1:374" x14ac:dyDescent="0.15">
      <c r="A23" s="97">
        <f t="shared" si="7"/>
        <v>9</v>
      </c>
      <c r="B23" s="193" t="s">
        <v>172</v>
      </c>
      <c r="C23" s="193"/>
      <c r="D23" s="100"/>
      <c r="E23" s="198"/>
      <c r="F23" s="199"/>
      <c r="G23" s="199"/>
      <c r="H23" s="199"/>
      <c r="I23" s="200"/>
    </row>
    <row r="24" spans="1:374" x14ac:dyDescent="0.15">
      <c r="A24" s="97">
        <f t="shared" si="7"/>
        <v>10</v>
      </c>
      <c r="B24" s="193" t="s">
        <v>173</v>
      </c>
      <c r="C24" s="193"/>
      <c r="D24" s="100"/>
      <c r="E24" s="198"/>
      <c r="F24" s="199"/>
      <c r="G24" s="199"/>
      <c r="H24" s="199"/>
      <c r="I24" s="200"/>
    </row>
    <row r="25" spans="1:374" x14ac:dyDescent="0.15">
      <c r="A25" s="97">
        <f t="shared" si="7"/>
        <v>11</v>
      </c>
      <c r="B25" s="193" t="s">
        <v>174</v>
      </c>
      <c r="C25" s="193"/>
      <c r="D25" s="100"/>
      <c r="E25" s="198"/>
      <c r="F25" s="199"/>
      <c r="G25" s="199"/>
      <c r="H25" s="199"/>
      <c r="I25" s="200"/>
    </row>
    <row r="26" spans="1:374" x14ac:dyDescent="0.15">
      <c r="A26" s="97">
        <f t="shared" si="7"/>
        <v>12</v>
      </c>
      <c r="B26" s="193" t="s">
        <v>175</v>
      </c>
      <c r="C26" s="193"/>
      <c r="D26" s="100"/>
      <c r="E26" s="198"/>
      <c r="F26" s="199"/>
      <c r="G26" s="199"/>
      <c r="H26" s="199"/>
      <c r="I26" s="200"/>
    </row>
    <row r="27" spans="1:374" x14ac:dyDescent="0.15">
      <c r="A27" s="97">
        <f t="shared" si="7"/>
        <v>13</v>
      </c>
      <c r="B27" s="193" t="s">
        <v>176</v>
      </c>
      <c r="C27" s="193"/>
      <c r="D27" s="100"/>
      <c r="E27" s="198"/>
      <c r="F27" s="199"/>
      <c r="G27" s="199"/>
      <c r="H27" s="199"/>
      <c r="I27" s="200"/>
    </row>
    <row r="28" spans="1:374" x14ac:dyDescent="0.15">
      <c r="A28" s="97">
        <f t="shared" si="7"/>
        <v>14</v>
      </c>
      <c r="B28" s="193" t="s">
        <v>177</v>
      </c>
      <c r="C28" s="193"/>
      <c r="D28" s="100"/>
      <c r="E28" s="198"/>
      <c r="F28" s="199"/>
      <c r="G28" s="199"/>
      <c r="H28" s="199"/>
      <c r="I28" s="200"/>
    </row>
    <row r="29" spans="1:374" x14ac:dyDescent="0.15">
      <c r="A29" s="97">
        <f t="shared" si="7"/>
        <v>15</v>
      </c>
      <c r="B29" s="193" t="s">
        <v>178</v>
      </c>
      <c r="C29" s="193"/>
      <c r="D29" s="100"/>
      <c r="E29" s="198"/>
      <c r="F29" s="199"/>
      <c r="G29" s="199"/>
      <c r="H29" s="199"/>
      <c r="I29" s="200"/>
    </row>
    <row r="30" spans="1:374" x14ac:dyDescent="0.15">
      <c r="A30" s="97">
        <f t="shared" si="7"/>
        <v>16</v>
      </c>
      <c r="B30" s="193" t="s">
        <v>179</v>
      </c>
      <c r="C30" s="193"/>
      <c r="D30" s="100"/>
      <c r="E30" s="198"/>
      <c r="F30" s="199"/>
      <c r="G30" s="199"/>
      <c r="H30" s="199"/>
      <c r="I30" s="200"/>
    </row>
    <row r="31" spans="1:374" x14ac:dyDescent="0.15">
      <c r="A31" s="97">
        <f t="shared" si="7"/>
        <v>17</v>
      </c>
      <c r="B31" s="193" t="s">
        <v>180</v>
      </c>
      <c r="C31" s="193"/>
      <c r="D31" s="100"/>
      <c r="E31" s="198"/>
      <c r="F31" s="199"/>
      <c r="G31" s="199"/>
      <c r="H31" s="199"/>
      <c r="I31" s="200"/>
    </row>
    <row r="32" spans="1:374" x14ac:dyDescent="0.15">
      <c r="A32" s="97">
        <f t="shared" si="7"/>
        <v>18</v>
      </c>
      <c r="B32" s="193" t="s">
        <v>181</v>
      </c>
      <c r="C32" s="193"/>
      <c r="D32" s="100"/>
      <c r="E32" s="198"/>
      <c r="F32" s="199"/>
      <c r="G32" s="199"/>
      <c r="H32" s="199"/>
      <c r="I32" s="200"/>
    </row>
    <row r="33" spans="1:16" x14ac:dyDescent="0.15">
      <c r="A33" s="97">
        <f t="shared" si="7"/>
        <v>19</v>
      </c>
      <c r="B33" s="193" t="s">
        <v>182</v>
      </c>
      <c r="C33" s="193"/>
      <c r="D33" s="100"/>
      <c r="E33" s="198"/>
      <c r="F33" s="199"/>
      <c r="G33" s="199"/>
      <c r="H33" s="199"/>
      <c r="I33" s="200"/>
    </row>
    <row r="34" spans="1:16" x14ac:dyDescent="0.15">
      <c r="A34" s="97">
        <f t="shared" si="7"/>
        <v>20</v>
      </c>
      <c r="B34" s="193" t="s">
        <v>183</v>
      </c>
      <c r="C34" s="193"/>
      <c r="D34" s="100"/>
      <c r="E34" s="198"/>
      <c r="F34" s="199"/>
      <c r="G34" s="199"/>
      <c r="H34" s="199"/>
      <c r="I34" s="200"/>
    </row>
    <row r="35" spans="1:16" ht="25.5" customHeight="1" x14ac:dyDescent="0.15">
      <c r="E35" s="201"/>
      <c r="F35" s="202"/>
      <c r="G35" s="202"/>
      <c r="H35" s="202"/>
      <c r="I35" s="203"/>
    </row>
    <row r="36" spans="1:16" x14ac:dyDescent="0.15">
      <c r="A36" t="s">
        <v>184</v>
      </c>
      <c r="B36" t="s">
        <v>185</v>
      </c>
    </row>
    <row r="37" spans="1:16" x14ac:dyDescent="0.15">
      <c r="A37" t="s">
        <v>186</v>
      </c>
      <c r="B37" t="s">
        <v>187</v>
      </c>
      <c r="L37" s="195" t="s">
        <v>171</v>
      </c>
      <c r="M37" s="196"/>
      <c r="N37" s="196"/>
      <c r="O37" s="196"/>
      <c r="P37" s="197"/>
    </row>
    <row r="38" spans="1:16" x14ac:dyDescent="0.15">
      <c r="A38" t="s">
        <v>188</v>
      </c>
      <c r="B38" t="s">
        <v>189</v>
      </c>
      <c r="L38" s="198"/>
      <c r="M38" s="199"/>
      <c r="N38" s="199"/>
      <c r="O38" s="199"/>
      <c r="P38" s="200"/>
    </row>
    <row r="39" spans="1:16" x14ac:dyDescent="0.15">
      <c r="A39" t="s">
        <v>190</v>
      </c>
      <c r="B39" t="s">
        <v>191</v>
      </c>
      <c r="L39" s="198"/>
      <c r="M39" s="199"/>
      <c r="N39" s="199"/>
      <c r="O39" s="199"/>
      <c r="P39" s="200"/>
    </row>
    <row r="40" spans="1:16" x14ac:dyDescent="0.15">
      <c r="A40" t="s">
        <v>192</v>
      </c>
      <c r="B40" t="s">
        <v>193</v>
      </c>
      <c r="L40" s="198"/>
      <c r="M40" s="199"/>
      <c r="N40" s="199"/>
      <c r="O40" s="199"/>
      <c r="P40" s="200"/>
    </row>
    <row r="41" spans="1:16" x14ac:dyDescent="0.15">
      <c r="A41" t="s">
        <v>194</v>
      </c>
      <c r="B41" t="s">
        <v>195</v>
      </c>
      <c r="L41" s="198"/>
      <c r="M41" s="199"/>
      <c r="N41" s="199"/>
      <c r="O41" s="199"/>
      <c r="P41" s="200"/>
    </row>
    <row r="42" spans="1:16" x14ac:dyDescent="0.15">
      <c r="A42" t="s">
        <v>196</v>
      </c>
      <c r="B42" t="s">
        <v>197</v>
      </c>
      <c r="L42" s="198"/>
      <c r="M42" s="199"/>
      <c r="N42" s="199"/>
      <c r="O42" s="199"/>
      <c r="P42" s="200"/>
    </row>
    <row r="43" spans="1:16" x14ac:dyDescent="0.15">
      <c r="A43" t="s">
        <v>198</v>
      </c>
      <c r="B43" t="s">
        <v>199</v>
      </c>
      <c r="L43" s="198"/>
      <c r="M43" s="199"/>
      <c r="N43" s="199"/>
      <c r="O43" s="199"/>
      <c r="P43" s="200"/>
    </row>
    <row r="44" spans="1:16" x14ac:dyDescent="0.15">
      <c r="A44" t="s">
        <v>200</v>
      </c>
      <c r="B44" t="s">
        <v>201</v>
      </c>
      <c r="L44" s="198"/>
      <c r="M44" s="199"/>
      <c r="N44" s="199"/>
      <c r="O44" s="199"/>
      <c r="P44" s="200"/>
    </row>
    <row r="45" spans="1:16" x14ac:dyDescent="0.15">
      <c r="A45" t="s">
        <v>202</v>
      </c>
      <c r="B45" t="s">
        <v>203</v>
      </c>
      <c r="L45" s="198"/>
      <c r="M45" s="199"/>
      <c r="N45" s="199"/>
      <c r="O45" s="199"/>
      <c r="P45" s="200"/>
    </row>
    <row r="46" spans="1:16" x14ac:dyDescent="0.15">
      <c r="A46" t="s">
        <v>204</v>
      </c>
      <c r="B46" t="s">
        <v>205</v>
      </c>
      <c r="L46" s="198"/>
      <c r="M46" s="199"/>
      <c r="N46" s="199"/>
      <c r="O46" s="199"/>
      <c r="P46" s="200"/>
    </row>
    <row r="47" spans="1:16" x14ac:dyDescent="0.15">
      <c r="A47" t="s">
        <v>206</v>
      </c>
      <c r="B47" t="s">
        <v>207</v>
      </c>
      <c r="L47" s="198"/>
      <c r="M47" s="199"/>
      <c r="N47" s="199"/>
      <c r="O47" s="199"/>
      <c r="P47" s="200"/>
    </row>
    <row r="48" spans="1:16" x14ac:dyDescent="0.15">
      <c r="A48" t="s">
        <v>208</v>
      </c>
      <c r="B48" t="s">
        <v>209</v>
      </c>
      <c r="L48" s="198"/>
      <c r="M48" s="199"/>
      <c r="N48" s="199"/>
      <c r="O48" s="199"/>
      <c r="P48" s="200"/>
    </row>
    <row r="49" spans="1:16" x14ac:dyDescent="0.15">
      <c r="A49" t="s">
        <v>210</v>
      </c>
      <c r="B49" t="s">
        <v>211</v>
      </c>
      <c r="L49" s="198"/>
      <c r="M49" s="199"/>
      <c r="N49" s="199"/>
      <c r="O49" s="199"/>
      <c r="P49" s="200"/>
    </row>
    <row r="50" spans="1:16" ht="26.25" customHeight="1" x14ac:dyDescent="0.15">
      <c r="A50" t="s">
        <v>212</v>
      </c>
      <c r="B50" t="s">
        <v>213</v>
      </c>
      <c r="L50" s="201"/>
      <c r="M50" s="202"/>
      <c r="N50" s="202"/>
      <c r="O50" s="202"/>
      <c r="P50" s="203"/>
    </row>
    <row r="51" spans="1:16" x14ac:dyDescent="0.15">
      <c r="A51" t="s">
        <v>214</v>
      </c>
      <c r="B51" t="s">
        <v>215</v>
      </c>
    </row>
    <row r="52" spans="1:16" x14ac:dyDescent="0.15">
      <c r="A52" t="s">
        <v>216</v>
      </c>
      <c r="B52" t="s">
        <v>217</v>
      </c>
    </row>
    <row r="53" spans="1:16" x14ac:dyDescent="0.15">
      <c r="A53" t="s">
        <v>218</v>
      </c>
      <c r="B53" t="s">
        <v>219</v>
      </c>
    </row>
    <row r="54" spans="1:16" x14ac:dyDescent="0.15">
      <c r="A54" t="s">
        <v>220</v>
      </c>
      <c r="B54" t="s">
        <v>221</v>
      </c>
    </row>
    <row r="55" spans="1:16" x14ac:dyDescent="0.15">
      <c r="A55" t="s">
        <v>222</v>
      </c>
      <c r="B55" t="s">
        <v>223</v>
      </c>
    </row>
    <row r="56" spans="1:16" x14ac:dyDescent="0.15">
      <c r="A56" t="s">
        <v>224</v>
      </c>
      <c r="B56" t="s">
        <v>225</v>
      </c>
    </row>
    <row r="57" spans="1:16" x14ac:dyDescent="0.15">
      <c r="A57" t="s">
        <v>226</v>
      </c>
      <c r="B57" t="s">
        <v>227</v>
      </c>
    </row>
    <row r="58" spans="1:16" x14ac:dyDescent="0.15">
      <c r="A58" t="s">
        <v>228</v>
      </c>
      <c r="B58" t="s">
        <v>229</v>
      </c>
    </row>
    <row r="59" spans="1:16" x14ac:dyDescent="0.15">
      <c r="A59" t="s">
        <v>230</v>
      </c>
      <c r="B59" t="s">
        <v>231</v>
      </c>
    </row>
    <row r="60" spans="1:16" x14ac:dyDescent="0.15">
      <c r="A60" t="s">
        <v>232</v>
      </c>
      <c r="B60" t="s">
        <v>233</v>
      </c>
    </row>
    <row r="61" spans="1:16" x14ac:dyDescent="0.15">
      <c r="A61" t="s">
        <v>234</v>
      </c>
      <c r="B61" t="s">
        <v>235</v>
      </c>
    </row>
    <row r="62" spans="1:16" x14ac:dyDescent="0.15">
      <c r="A62" t="s">
        <v>236</v>
      </c>
      <c r="B62" t="s">
        <v>237</v>
      </c>
    </row>
    <row r="63" spans="1:16" x14ac:dyDescent="0.15">
      <c r="A63" t="s">
        <v>238</v>
      </c>
      <c r="B63" t="s">
        <v>239</v>
      </c>
    </row>
    <row r="64" spans="1:16" x14ac:dyDescent="0.15">
      <c r="A64" t="s">
        <v>240</v>
      </c>
      <c r="B64" t="s">
        <v>241</v>
      </c>
    </row>
    <row r="65" spans="1:2" x14ac:dyDescent="0.15">
      <c r="A65" t="s">
        <v>242</v>
      </c>
      <c r="B65" t="s">
        <v>243</v>
      </c>
    </row>
    <row r="66" spans="1:2" x14ac:dyDescent="0.15">
      <c r="A66" t="s">
        <v>244</v>
      </c>
      <c r="B66" t="s">
        <v>245</v>
      </c>
    </row>
    <row r="67" spans="1:2" x14ac:dyDescent="0.15">
      <c r="A67" t="s">
        <v>246</v>
      </c>
      <c r="B67" t="s">
        <v>245</v>
      </c>
    </row>
    <row r="68" spans="1:2" x14ac:dyDescent="0.15">
      <c r="A68" t="s">
        <v>247</v>
      </c>
      <c r="B68" t="s">
        <v>245</v>
      </c>
    </row>
    <row r="69" spans="1:2" x14ac:dyDescent="0.15">
      <c r="A69" t="s">
        <v>248</v>
      </c>
      <c r="B69" t="s">
        <v>245</v>
      </c>
    </row>
    <row r="70" spans="1:2" x14ac:dyDescent="0.15">
      <c r="A70" t="s">
        <v>249</v>
      </c>
      <c r="B70" t="s">
        <v>245</v>
      </c>
    </row>
    <row r="71" spans="1:2" x14ac:dyDescent="0.15">
      <c r="A71" t="s">
        <v>250</v>
      </c>
      <c r="B71" t="s">
        <v>245</v>
      </c>
    </row>
    <row r="72" spans="1:2" x14ac:dyDescent="0.15">
      <c r="A72" t="s">
        <v>251</v>
      </c>
      <c r="B72" t="s">
        <v>245</v>
      </c>
    </row>
    <row r="73" spans="1:2" x14ac:dyDescent="0.15">
      <c r="A73" t="s">
        <v>252</v>
      </c>
      <c r="B73" t="s">
        <v>245</v>
      </c>
    </row>
    <row r="74" spans="1:2" x14ac:dyDescent="0.15">
      <c r="A74" t="s">
        <v>253</v>
      </c>
      <c r="B74" t="s">
        <v>245</v>
      </c>
    </row>
    <row r="75" spans="1:2" x14ac:dyDescent="0.15">
      <c r="A75" t="s">
        <v>254</v>
      </c>
      <c r="B75" t="s">
        <v>245</v>
      </c>
    </row>
    <row r="76" spans="1:2" x14ac:dyDescent="0.15">
      <c r="A76" t="s">
        <v>255</v>
      </c>
      <c r="B76" t="s">
        <v>245</v>
      </c>
    </row>
    <row r="77" spans="1:2" x14ac:dyDescent="0.15">
      <c r="A77" t="s">
        <v>256</v>
      </c>
      <c r="B77" t="s">
        <v>245</v>
      </c>
    </row>
    <row r="78" spans="1:2" x14ac:dyDescent="0.15">
      <c r="A78" t="s">
        <v>257</v>
      </c>
      <c r="B78" t="s">
        <v>245</v>
      </c>
    </row>
    <row r="79" spans="1:2" x14ac:dyDescent="0.15">
      <c r="A79" t="s">
        <v>258</v>
      </c>
      <c r="B79" t="s">
        <v>245</v>
      </c>
    </row>
    <row r="80" spans="1:2" x14ac:dyDescent="0.15">
      <c r="A80" t="s">
        <v>259</v>
      </c>
      <c r="B80" t="s">
        <v>245</v>
      </c>
    </row>
    <row r="81" spans="1:2" x14ac:dyDescent="0.15">
      <c r="A81" t="s">
        <v>260</v>
      </c>
      <c r="B81" t="s">
        <v>245</v>
      </c>
    </row>
    <row r="82" spans="1:2" x14ac:dyDescent="0.15">
      <c r="A82" t="s">
        <v>261</v>
      </c>
      <c r="B82" t="s">
        <v>245</v>
      </c>
    </row>
    <row r="83" spans="1:2" x14ac:dyDescent="0.15">
      <c r="A83" t="s">
        <v>262</v>
      </c>
      <c r="B83" t="s">
        <v>245</v>
      </c>
    </row>
    <row r="84" spans="1:2" x14ac:dyDescent="0.15">
      <c r="A84" t="s">
        <v>263</v>
      </c>
      <c r="B84" t="s">
        <v>245</v>
      </c>
    </row>
    <row r="85" spans="1:2" x14ac:dyDescent="0.15">
      <c r="A85" t="s">
        <v>264</v>
      </c>
      <c r="B85" t="s">
        <v>245</v>
      </c>
    </row>
    <row r="86" spans="1:2" x14ac:dyDescent="0.15">
      <c r="A86" t="s">
        <v>265</v>
      </c>
      <c r="B86" t="s">
        <v>266</v>
      </c>
    </row>
    <row r="87" spans="1:2" x14ac:dyDescent="0.15">
      <c r="A87" t="s">
        <v>267</v>
      </c>
      <c r="B87" t="s">
        <v>266</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2021-01-29T08:33:56Z</cp:lastPrinted>
  <dcterms:created xsi:type="dcterms:W3CDTF">2020-12-15T03:37:34Z</dcterms:created>
  <dcterms:modified xsi:type="dcterms:W3CDTF">2021-03-01T00:47:47Z</dcterms:modified>
  <cp:category/>
</cp:coreProperties>
</file>