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14大山町\"/>
    </mc:Choice>
  </mc:AlternateContent>
  <workbookProtection workbookAlgorithmName="SHA-512" workbookHashValue="Lm0tRsnvQfBcY417/3WemAQ/z2aPJ6bpmQUqh9xooD7WtX75gMQbLUWhcA/YIldU+m7UpGfTBIwUVx2q8BsBEA==" workbookSaltValue="BpYVdzlns1z360jhN4QdX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BB10" i="4"/>
  <c r="AT10" i="4"/>
  <c r="AD10" i="4"/>
  <c r="P10" i="4"/>
  <c r="W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<sst xmlns="http://schemas.openxmlformats.org/spreadsheetml/2006/main" count="236" uniqueCount="119">
  <si>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</si>
  <si>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</si>
  <si>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</si>
  <si>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</si>
  <si>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</si>
  <si>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</si>
  <si>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</si>
  <si>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</si>
  <si>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</si>
  <si>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</si>
  <si>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</si>
  <si>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</si>
  <si>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</si>
  <si>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</si>
  <si>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</si>
  <si>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</si>
  <si>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</si>
  <si>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</si>
  <si>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</si>
  <si>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</si>
  <si>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</si>
  <si>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</si>
  <si>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</si>
  <si>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</si>
  <si>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</si>
  <si>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</si>
  <si>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</si>
  <si>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</si>
  <si>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</si>
  <si>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</si>
  <si>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</si>
  <si>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</si>
  <si>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</si>
  <si>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</si>
  <si>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</si>
  <si>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</si>
  <si>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</si>
  <si>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</si>
  <si>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</si>
  <si>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</si>
  <si>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</si>
  <si>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</si>
  <si>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</si>
  <si>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</si>
  <si>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</si>
  <si>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</si>
  <si>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</si>
  <si>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</si>
  <si>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</si>
  <si>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</si>
  <si>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</si>
  <si>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</si>
  <si>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</si>
  <si>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</si>
  <si>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</si>
  <si>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</si>
  <si>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</si>
  <si>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</si>
  <si>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</si>
  <si>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</si>
  <si>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</si>
  <si>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</si>
  <si>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</si>
  <si>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</si>
  <si>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</si>
  <si>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</si>
  <si>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</si>
  <si>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</si>
  <si>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</si>
  <si>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</si>
  <si>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</si>
  <si>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</si>
  <si>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</si>
  <si>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</si>
  <si>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</si>
  <si>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</si>
  <si>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</si>
  <si>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</si>
  <si>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</si>
  <si>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</si>
  <si>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</si>
  <si>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</si>
  <si>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</si>
  <si>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</si>
  <si>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</si>
  <si>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</si>
  <si>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</si>
  <si>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</si>
  <si>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</si>
  <si>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</si>
  <si>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</si>
  <si>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</si>
  <si>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</si>
  <si>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</si>
  <si>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</si>
  <si>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</si>
  <si>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</si>
  <si>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</si>
  <si>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</si>
  <si>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</si>
  <si>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</si>
  <si>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</si>
  <si>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</si>
  <si>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</si>
  <si>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</si>
  <si>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</si>
  <si>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</si>
  <si>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</si>
  <si>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</si>
  <si>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</si>
  <si>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</si>
  <si>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</si>
  <si>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</si>
  <si>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</si>
  <si>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</si>
  <si>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</si>
  <si>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に算定基礎の見直しを行い、①収益的収支比率、④企業債残高対事業規模比率、⑤経費回収率および⑥汚水処理原価は改善し、前年度並みの結果となった。平成29年度から料金統一化を図ったが、現状では健全経営が出来ているとは言えず、引き続き経費削減に努めている。
　⑦施設利用率は全国平均、類似団体を下回る低い値で推移しており、計画的な施設および基本計画を見直し適切な施設規模となるよう改善を進めている。また、⑧水洗化率は全国平均、類似団体を下回っており、今後も100％に近づけるよう努めていきたい。</t>
    <rPh sb="30" eb="32">
      <t>キギョウ</t>
    </rPh>
    <rPh sb="32" eb="33">
      <t>サイ</t>
    </rPh>
    <rPh sb="33" eb="35">
      <t>ザンダカ</t>
    </rPh>
    <rPh sb="35" eb="36">
      <t>タイ</t>
    </rPh>
    <rPh sb="36" eb="38">
      <t>ジギョウ</t>
    </rPh>
    <rPh sb="38" eb="40">
      <t>キボ</t>
    </rPh>
    <rPh sb="40" eb="42">
      <t>ヒリツ</t>
    </rPh>
    <rPh sb="112" eb="113">
      <t>イ</t>
    </rPh>
    <rPh sb="157" eb="159">
      <t>スイイ</t>
    </rPh>
    <rPh sb="211" eb="213">
      <t>ゼンコク</t>
    </rPh>
    <rPh sb="213" eb="215">
      <t>ヘイキン</t>
    </rPh>
    <rPh sb="228" eb="230">
      <t>コンゴ</t>
    </rPh>
    <rPh sb="236" eb="237">
      <t>チカ</t>
    </rPh>
    <rPh sb="242" eb="243">
      <t>ツト</t>
    </rPh>
    <phoneticPr fontId="4"/>
  </si>
  <si>
    <t>　特定環境保全公共下水道事業は4処理区あり、古いものは供用開始から30年以上経過しており、施設の経年劣化が進み、更新時期となっている。これらの施設については調査・点検を行い、計画的に更新を行うことで延命していく必要がある。経過年数が進むにつれ、更新や修繕の必要箇所は増加傾向となっている。
　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rPh sb="36" eb="38">
      <t>イジョウ</t>
    </rPh>
    <phoneticPr fontId="4"/>
  </si>
  <si>
    <t>　特定環境保全公共下水道事業は、その資産額から財政全体に与える影響も大きいことを踏まえ、計画的に施設の予防保全に努めなければならないと考える。
　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と併せ、地方公営企業会計の法適用化に向けて一層の経営改善を進めていく必要がある。</t>
    <rPh sb="201" eb="202">
      <t>アワ</t>
    </rPh>
    <rPh sb="216" eb="217">
      <t>カ</t>
    </rPh>
    <rPh sb="218" eb="219">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</si>
</sst>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1D-4482-A31E-18EF8A579AFC}"/>
            </c:ext>
          </c:extLst>
        </c:ser>
        <c:dLbls>
          <c:showLegendKey val="0"/>
          <c:showVal val="0"/>
          <c:showCatName val="0"/>
          <c:showSerName val="0"/>
          <c:showPercent val="0"/>
          <c:showBubbleSize val="0"/>
        </c:dLbls>
        <c:gapWidth val="150"/>
        <c:axId val="442070296"/>
        <c:axId val="4420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C01D-4482-A31E-18EF8A579AFC}"/>
            </c:ext>
          </c:extLst>
        </c:ser>
        <c:dLbls>
          <c:showLegendKey val="0"/>
          <c:showVal val="0"/>
          <c:showCatName val="0"/>
          <c:showSerName val="0"/>
          <c:showPercent val="0"/>
          <c:showBubbleSize val="0"/>
        </c:dLbls>
        <c:marker val="1"/>
        <c:smooth val="0"/>
        <c:axId val="442070296"/>
        <c:axId val="442074216"/>
      </c:lineChart>
      <c:dateAx>
        <c:axId val="442070296"/>
        <c:scaling>
          <c:orientation val="minMax"/>
        </c:scaling>
        <c:delete val="1"/>
        <c:axPos val="b"/>
        <c:numFmt formatCode="&quot;H&quot;yy" sourceLinked="1"/>
        <c:majorTickMark val="none"/>
        <c:minorTickMark val="none"/>
        <c:tickLblPos val="none"/>
        <c:crossAx val="442074216"/>
        <c:crosses val="autoZero"/>
        <c:auto val="1"/>
        <c:lblOffset val="100"/>
        <c:baseTimeUnit val="years"/>
      </c:dateAx>
      <c:valAx>
        <c:axId val="4420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25.78</c:v>
                </c:pt>
                <c:pt idx="1">
                  <c:v>26.14</c:v>
                </c:pt>
                <c:pt idx="2">
                  <c:v>26.32</c:v>
                </c:pt>
                <c:pt idx="3">
                  <c:v>26.12</c:v>
                </c:pt>
                <c:pt idx="4">
                  <c:v>26.68</c:v>
                </c:pt>
              </c:numCache>
            </c:numRef>
          </c:val>
          <c:extLst xmlns:c16r2="http://schemas.microsoft.com/office/drawing/2015/06/chart">
            <c:ext xmlns:c16="http://schemas.microsoft.com/office/drawing/2014/chart" uri="{C3380CC4-5D6E-409C-BE32-E72D297353CC}">
              <c16:uniqueId val="{00000000-20ED-4326-BDC1-DB2ABD0FF292}"/>
            </c:ext>
          </c:extLst>
        </c:ser>
        <c:dLbls>
          <c:showLegendKey val="0"/>
          <c:showVal val="0"/>
          <c:showCatName val="0"/>
          <c:showSerName val="0"/>
          <c:showPercent val="0"/>
          <c:showBubbleSize val="0"/>
        </c:dLbls>
        <c:gapWidth val="150"/>
        <c:axId val="442499480"/>
        <c:axId val="4424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20ED-4326-BDC1-DB2ABD0FF292}"/>
            </c:ext>
          </c:extLst>
        </c:ser>
        <c:dLbls>
          <c:showLegendKey val="0"/>
          <c:showVal val="0"/>
          <c:showCatName val="0"/>
          <c:showSerName val="0"/>
          <c:showPercent val="0"/>
          <c:showBubbleSize val="0"/>
        </c:dLbls>
        <c:marker val="1"/>
        <c:smooth val="0"/>
        <c:axId val="442499480"/>
        <c:axId val="442499872"/>
      </c:lineChart>
      <c:dateAx>
        <c:axId val="442499480"/>
        <c:scaling>
          <c:orientation val="minMax"/>
        </c:scaling>
        <c:delete val="1"/>
        <c:axPos val="b"/>
        <c:numFmt formatCode="&quot;H&quot;yy" sourceLinked="1"/>
        <c:majorTickMark val="none"/>
        <c:minorTickMark val="none"/>
        <c:tickLblPos val="none"/>
        <c:crossAx val="442499872"/>
        <c:crosses val="autoZero"/>
        <c:auto val="1"/>
        <c:lblOffset val="100"/>
        <c:baseTimeUnit val="years"/>
      </c:dateAx>
      <c:valAx>
        <c:axId val="4424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9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79.180000000000007</c:v>
                </c:pt>
                <c:pt idx="1">
                  <c:v>79.06</c:v>
                </c:pt>
                <c:pt idx="2">
                  <c:v>81.5</c:v>
                </c:pt>
                <c:pt idx="3">
                  <c:v>81.03</c:v>
                </c:pt>
                <c:pt idx="4">
                  <c:v>83.12</c:v>
                </c:pt>
              </c:numCache>
            </c:numRef>
          </c:val>
          <c:extLst xmlns:c16r2="http://schemas.microsoft.com/office/drawing/2015/06/chart">
            <c:ext xmlns:c16="http://schemas.microsoft.com/office/drawing/2014/chart" uri="{C3380CC4-5D6E-409C-BE32-E72D297353CC}">
              <c16:uniqueId val="{00000000-3567-4966-A861-243EF25C4110}"/>
            </c:ext>
          </c:extLst>
        </c:ser>
        <c:dLbls>
          <c:showLegendKey val="0"/>
          <c:showVal val="0"/>
          <c:showCatName val="0"/>
          <c:showSerName val="0"/>
          <c:showPercent val="0"/>
          <c:showBubbleSize val="0"/>
        </c:dLbls>
        <c:gapWidth val="150"/>
        <c:axId val="442746240"/>
        <c:axId val="4427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3567-4966-A861-243EF25C4110}"/>
            </c:ext>
          </c:extLst>
        </c:ser>
        <c:dLbls>
          <c:showLegendKey val="0"/>
          <c:showVal val="0"/>
          <c:showCatName val="0"/>
          <c:showSerName val="0"/>
          <c:showPercent val="0"/>
          <c:showBubbleSize val="0"/>
        </c:dLbls>
        <c:marker val="1"/>
        <c:smooth val="0"/>
        <c:axId val="442746240"/>
        <c:axId val="442745848"/>
      </c:lineChart>
      <c:dateAx>
        <c:axId val="442746240"/>
        <c:scaling>
          <c:orientation val="minMax"/>
        </c:scaling>
        <c:delete val="1"/>
        <c:axPos val="b"/>
        <c:numFmt formatCode="&quot;H&quot;yy" sourceLinked="1"/>
        <c:majorTickMark val="none"/>
        <c:minorTickMark val="none"/>
        <c:tickLblPos val="none"/>
        <c:crossAx val="442745848"/>
        <c:crosses val="autoZero"/>
        <c:auto val="1"/>
        <c:lblOffset val="100"/>
        <c:baseTimeUnit val="years"/>
      </c:dateAx>
      <c:valAx>
        <c:axId val="4427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46.76</c:v>
                </c:pt>
                <c:pt idx="1">
                  <c:v>97.12</c:v>
                </c:pt>
                <c:pt idx="2">
                  <c:v>97.2</c:v>
                </c:pt>
                <c:pt idx="3">
                  <c:v>97.57</c:v>
                </c:pt>
                <c:pt idx="4">
                  <c:v>97.16</c:v>
                </c:pt>
              </c:numCache>
            </c:numRef>
          </c:val>
          <c:extLst xmlns:c16r2="http://schemas.microsoft.com/office/drawing/2015/06/chart">
            <c:ext xmlns:c16="http://schemas.microsoft.com/office/drawing/2014/chart" uri="{C3380CC4-5D6E-409C-BE32-E72D297353CC}">
              <c16:uniqueId val="{00000000-1607-4B3D-B2CD-F77EE1797DA1}"/>
            </c:ext>
          </c:extLst>
        </c:ser>
        <c:dLbls>
          <c:showLegendKey val="0"/>
          <c:showVal val="0"/>
          <c:showCatName val="0"/>
          <c:showSerName val="0"/>
          <c:showPercent val="0"/>
          <c:showBubbleSize val="0"/>
        </c:dLbls>
        <c:gapWidth val="150"/>
        <c:axId val="442069512"/>
        <c:axId val="44207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07-4B3D-B2CD-F77EE1797DA1}"/>
            </c:ext>
          </c:extLst>
        </c:ser>
        <c:dLbls>
          <c:showLegendKey val="0"/>
          <c:showVal val="0"/>
          <c:showCatName val="0"/>
          <c:showSerName val="0"/>
          <c:showPercent val="0"/>
          <c:showBubbleSize val="0"/>
        </c:dLbls>
        <c:marker val="1"/>
        <c:smooth val="0"/>
        <c:axId val="442069512"/>
        <c:axId val="442074608"/>
      </c:lineChart>
      <c:dateAx>
        <c:axId val="442069512"/>
        <c:scaling>
          <c:orientation val="minMax"/>
        </c:scaling>
        <c:delete val="1"/>
        <c:axPos val="b"/>
        <c:numFmt formatCode="&quot;H&quot;yy" sourceLinked="1"/>
        <c:majorTickMark val="none"/>
        <c:minorTickMark val="none"/>
        <c:tickLblPos val="none"/>
        <c:crossAx val="442074608"/>
        <c:crosses val="autoZero"/>
        <c:auto val="1"/>
        <c:lblOffset val="100"/>
        <c:baseTimeUnit val="years"/>
      </c:dateAx>
      <c:valAx>
        <c:axId val="4420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6F-4B22-AB61-9BCBA0EE1EDE}"/>
            </c:ext>
          </c:extLst>
        </c:ser>
        <c:dLbls>
          <c:showLegendKey val="0"/>
          <c:showVal val="0"/>
          <c:showCatName val="0"/>
          <c:showSerName val="0"/>
          <c:showPercent val="0"/>
          <c:showBubbleSize val="0"/>
        </c:dLbls>
        <c:gapWidth val="150"/>
        <c:axId val="442070688"/>
        <c:axId val="4420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6F-4B22-AB61-9BCBA0EE1EDE}"/>
            </c:ext>
          </c:extLst>
        </c:ser>
        <c:dLbls>
          <c:showLegendKey val="0"/>
          <c:showVal val="0"/>
          <c:showCatName val="0"/>
          <c:showSerName val="0"/>
          <c:showPercent val="0"/>
          <c:showBubbleSize val="0"/>
        </c:dLbls>
        <c:marker val="1"/>
        <c:smooth val="0"/>
        <c:axId val="442070688"/>
        <c:axId val="442069120"/>
      </c:lineChart>
      <c:dateAx>
        <c:axId val="442070688"/>
        <c:scaling>
          <c:orientation val="minMax"/>
        </c:scaling>
        <c:delete val="1"/>
        <c:axPos val="b"/>
        <c:numFmt formatCode="&quot;H&quot;yy" sourceLinked="1"/>
        <c:majorTickMark val="none"/>
        <c:minorTickMark val="none"/>
        <c:tickLblPos val="none"/>
        <c:crossAx val="442069120"/>
        <c:crosses val="autoZero"/>
        <c:auto val="1"/>
        <c:lblOffset val="100"/>
        <c:baseTimeUnit val="years"/>
      </c:dateAx>
      <c:valAx>
        <c:axId val="4420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CB-4A13-B2BD-277570E4EED9}"/>
            </c:ext>
          </c:extLst>
        </c:ser>
        <c:dLbls>
          <c:showLegendKey val="0"/>
          <c:showVal val="0"/>
          <c:showCatName val="0"/>
          <c:showSerName val="0"/>
          <c:showPercent val="0"/>
          <c:showBubbleSize val="0"/>
        </c:dLbls>
        <c:gapWidth val="150"/>
        <c:axId val="442072648"/>
        <c:axId val="44207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CB-4A13-B2BD-277570E4EED9}"/>
            </c:ext>
          </c:extLst>
        </c:ser>
        <c:dLbls>
          <c:showLegendKey val="0"/>
          <c:showVal val="0"/>
          <c:showCatName val="0"/>
          <c:showSerName val="0"/>
          <c:showPercent val="0"/>
          <c:showBubbleSize val="0"/>
        </c:dLbls>
        <c:marker val="1"/>
        <c:smooth val="0"/>
        <c:axId val="442072648"/>
        <c:axId val="442073040"/>
      </c:lineChart>
      <c:dateAx>
        <c:axId val="442072648"/>
        <c:scaling>
          <c:orientation val="minMax"/>
        </c:scaling>
        <c:delete val="1"/>
        <c:axPos val="b"/>
        <c:numFmt formatCode="&quot;H&quot;yy" sourceLinked="1"/>
        <c:majorTickMark val="none"/>
        <c:minorTickMark val="none"/>
        <c:tickLblPos val="none"/>
        <c:crossAx val="442073040"/>
        <c:crosses val="autoZero"/>
        <c:auto val="1"/>
        <c:lblOffset val="100"/>
        <c:baseTimeUnit val="years"/>
      </c:dateAx>
      <c:valAx>
        <c:axId val="44207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7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F-444B-A5B0-5383E56C5839}"/>
            </c:ext>
          </c:extLst>
        </c:ser>
        <c:dLbls>
          <c:showLegendKey val="0"/>
          <c:showVal val="0"/>
          <c:showCatName val="0"/>
          <c:showSerName val="0"/>
          <c:showPercent val="0"/>
          <c:showBubbleSize val="0"/>
        </c:dLbls>
        <c:gapWidth val="150"/>
        <c:axId val="442075000"/>
        <c:axId val="4420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F-444B-A5B0-5383E56C5839}"/>
            </c:ext>
          </c:extLst>
        </c:ser>
        <c:dLbls>
          <c:showLegendKey val="0"/>
          <c:showVal val="0"/>
          <c:showCatName val="0"/>
          <c:showSerName val="0"/>
          <c:showPercent val="0"/>
          <c:showBubbleSize val="0"/>
        </c:dLbls>
        <c:marker val="1"/>
        <c:smooth val="0"/>
        <c:axId val="442075000"/>
        <c:axId val="442073824"/>
      </c:lineChart>
      <c:dateAx>
        <c:axId val="442075000"/>
        <c:scaling>
          <c:orientation val="minMax"/>
        </c:scaling>
        <c:delete val="1"/>
        <c:axPos val="b"/>
        <c:numFmt formatCode="&quot;H&quot;yy" sourceLinked="1"/>
        <c:majorTickMark val="none"/>
        <c:minorTickMark val="none"/>
        <c:tickLblPos val="none"/>
        <c:crossAx val="442073824"/>
        <c:crosses val="autoZero"/>
        <c:auto val="1"/>
        <c:lblOffset val="100"/>
        <c:baseTimeUnit val="years"/>
      </c:dateAx>
      <c:valAx>
        <c:axId val="4420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7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83-456A-8196-0155CB39F628}"/>
            </c:ext>
          </c:extLst>
        </c:ser>
        <c:dLbls>
          <c:showLegendKey val="0"/>
          <c:showVal val="0"/>
          <c:showCatName val="0"/>
          <c:showSerName val="0"/>
          <c:showPercent val="0"/>
          <c:showBubbleSize val="0"/>
        </c:dLbls>
        <c:gapWidth val="150"/>
        <c:axId val="442494776"/>
        <c:axId val="4424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83-456A-8196-0155CB39F628}"/>
            </c:ext>
          </c:extLst>
        </c:ser>
        <c:dLbls>
          <c:showLegendKey val="0"/>
          <c:showVal val="0"/>
          <c:showCatName val="0"/>
          <c:showSerName val="0"/>
          <c:showPercent val="0"/>
          <c:showBubbleSize val="0"/>
        </c:dLbls>
        <c:marker val="1"/>
        <c:smooth val="0"/>
        <c:axId val="442494776"/>
        <c:axId val="442493208"/>
      </c:lineChart>
      <c:dateAx>
        <c:axId val="442494776"/>
        <c:scaling>
          <c:orientation val="minMax"/>
        </c:scaling>
        <c:delete val="1"/>
        <c:axPos val="b"/>
        <c:numFmt formatCode="&quot;H&quot;yy" sourceLinked="1"/>
        <c:majorTickMark val="none"/>
        <c:minorTickMark val="none"/>
        <c:tickLblPos val="none"/>
        <c:crossAx val="442493208"/>
        <c:crosses val="autoZero"/>
        <c:auto val="1"/>
        <c:lblOffset val="100"/>
        <c:baseTimeUnit val="years"/>
      </c:dateAx>
      <c:valAx>
        <c:axId val="4424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1827.83</c:v>
                </c:pt>
                <c:pt idx="1">
                  <c:v>0</c:v>
                </c:pt>
                <c:pt idx="2" formatCode="#,##0.00;&quot;△&quot;#,##0.00;&quot;-&quot;">
                  <c:v>152.63999999999999</c:v>
                </c:pt>
                <c:pt idx="3" formatCode="#,##0.00;&quot;△&quot;#,##0.00;&quot;-&quot;">
                  <c:v>78.67</c:v>
                </c:pt>
                <c:pt idx="4" formatCode="#,##0.00;&quot;△&quot;#,##0.00;&quot;-&quot;">
                  <c:v>47.76</c:v>
                </c:pt>
              </c:numCache>
            </c:numRef>
          </c:val>
          <c:extLst xmlns:c16r2="http://schemas.microsoft.com/office/drawing/2015/06/chart">
            <c:ext xmlns:c16="http://schemas.microsoft.com/office/drawing/2014/chart" uri="{C3380CC4-5D6E-409C-BE32-E72D297353CC}">
              <c16:uniqueId val="{00000000-240B-44B9-9C41-729D45603357}"/>
            </c:ext>
          </c:extLst>
        </c:ser>
        <c:dLbls>
          <c:showLegendKey val="0"/>
          <c:showVal val="0"/>
          <c:showCatName val="0"/>
          <c:showSerName val="0"/>
          <c:showPercent val="0"/>
          <c:showBubbleSize val="0"/>
        </c:dLbls>
        <c:gapWidth val="150"/>
        <c:axId val="442493992"/>
        <c:axId val="44249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240B-44B9-9C41-729D45603357}"/>
            </c:ext>
          </c:extLst>
        </c:ser>
        <c:dLbls>
          <c:showLegendKey val="0"/>
          <c:showVal val="0"/>
          <c:showCatName val="0"/>
          <c:showSerName val="0"/>
          <c:showPercent val="0"/>
          <c:showBubbleSize val="0"/>
        </c:dLbls>
        <c:marker val="1"/>
        <c:smooth val="0"/>
        <c:axId val="442493992"/>
        <c:axId val="442495560"/>
      </c:lineChart>
      <c:dateAx>
        <c:axId val="442493992"/>
        <c:scaling>
          <c:orientation val="minMax"/>
        </c:scaling>
        <c:delete val="1"/>
        <c:axPos val="b"/>
        <c:numFmt formatCode="&quot;H&quot;yy" sourceLinked="1"/>
        <c:majorTickMark val="none"/>
        <c:minorTickMark val="none"/>
        <c:tickLblPos val="none"/>
        <c:crossAx val="442495560"/>
        <c:crosses val="autoZero"/>
        <c:auto val="1"/>
        <c:lblOffset val="100"/>
        <c:baseTimeUnit val="years"/>
      </c:dateAx>
      <c:valAx>
        <c:axId val="4424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43.44</c:v>
                </c:pt>
                <c:pt idx="1">
                  <c:v>90.15</c:v>
                </c:pt>
                <c:pt idx="2">
                  <c:v>95.29</c:v>
                </c:pt>
                <c:pt idx="3">
                  <c:v>88.73</c:v>
                </c:pt>
                <c:pt idx="4">
                  <c:v>75.8</c:v>
                </c:pt>
              </c:numCache>
            </c:numRef>
          </c:val>
          <c:extLst xmlns:c16r2="http://schemas.microsoft.com/office/drawing/2015/06/chart">
            <c:ext xmlns:c16="http://schemas.microsoft.com/office/drawing/2014/chart" uri="{C3380CC4-5D6E-409C-BE32-E72D297353CC}">
              <c16:uniqueId val="{00000000-6C61-4D84-A506-C12B3DE642CA}"/>
            </c:ext>
          </c:extLst>
        </c:ser>
        <c:dLbls>
          <c:showLegendKey val="0"/>
          <c:showVal val="0"/>
          <c:showCatName val="0"/>
          <c:showSerName val="0"/>
          <c:showPercent val="0"/>
          <c:showBubbleSize val="0"/>
        </c:dLbls>
        <c:gapWidth val="150"/>
        <c:axId val="442495952"/>
        <c:axId val="44249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6C61-4D84-A506-C12B3DE642CA}"/>
            </c:ext>
          </c:extLst>
        </c:ser>
        <c:dLbls>
          <c:showLegendKey val="0"/>
          <c:showVal val="0"/>
          <c:showCatName val="0"/>
          <c:showSerName val="0"/>
          <c:showPercent val="0"/>
          <c:showBubbleSize val="0"/>
        </c:dLbls>
        <c:marker val="1"/>
        <c:smooth val="0"/>
        <c:axId val="442495952"/>
        <c:axId val="442497128"/>
      </c:lineChart>
      <c:dateAx>
        <c:axId val="442495952"/>
        <c:scaling>
          <c:orientation val="minMax"/>
        </c:scaling>
        <c:delete val="1"/>
        <c:axPos val="b"/>
        <c:numFmt formatCode="&quot;H&quot;yy" sourceLinked="1"/>
        <c:majorTickMark val="none"/>
        <c:minorTickMark val="none"/>
        <c:tickLblPos val="none"/>
        <c:crossAx val="442497128"/>
        <c:crosses val="autoZero"/>
        <c:auto val="1"/>
        <c:lblOffset val="100"/>
        <c:baseTimeUnit val="years"/>
      </c:dateAx>
      <c:valAx>
        <c:axId val="44249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379.49</c:v>
                </c:pt>
                <c:pt idx="1">
                  <c:v>182.82</c:v>
                </c:pt>
                <c:pt idx="2">
                  <c:v>177.32</c:v>
                </c:pt>
                <c:pt idx="3">
                  <c:v>189.83</c:v>
                </c:pt>
                <c:pt idx="4">
                  <c:v>214.74</c:v>
                </c:pt>
              </c:numCache>
            </c:numRef>
          </c:val>
          <c:extLst xmlns:c16r2="http://schemas.microsoft.com/office/drawing/2015/06/chart">
            <c:ext xmlns:c16="http://schemas.microsoft.com/office/drawing/2014/chart" uri="{C3380CC4-5D6E-409C-BE32-E72D297353CC}">
              <c16:uniqueId val="{00000000-F4A1-4EA5-92B7-82DF003EDE6A}"/>
            </c:ext>
          </c:extLst>
        </c:ser>
        <c:dLbls>
          <c:showLegendKey val="0"/>
          <c:showVal val="0"/>
          <c:showCatName val="0"/>
          <c:showSerName val="0"/>
          <c:showPercent val="0"/>
          <c:showBubbleSize val="0"/>
        </c:dLbls>
        <c:gapWidth val="150"/>
        <c:axId val="442497912"/>
        <c:axId val="44249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F4A1-4EA5-92B7-82DF003EDE6A}"/>
            </c:ext>
          </c:extLst>
        </c:ser>
        <c:dLbls>
          <c:showLegendKey val="0"/>
          <c:showVal val="0"/>
          <c:showCatName val="0"/>
          <c:showSerName val="0"/>
          <c:showPercent val="0"/>
          <c:showBubbleSize val="0"/>
        </c:dLbls>
        <c:marker val="1"/>
        <c:smooth val="0"/>
        <c:axId val="442497912"/>
        <c:axId val="442499088"/>
      </c:lineChart>
      <c:dateAx>
        <c:axId val="442497912"/>
        <c:scaling>
          <c:orientation val="minMax"/>
        </c:scaling>
        <c:delete val="1"/>
        <c:axPos val="b"/>
        <c:numFmt formatCode="&quot;H&quot;yy" sourceLinked="1"/>
        <c:majorTickMark val="none"/>
        <c:minorTickMark val="none"/>
        <c:tickLblPos val="none"/>
        <c:crossAx val="442499088"/>
        <c:crosses val="autoZero"/>
        <c:auto val="1"/>
        <c:lblOffset val="100"/>
        <c:baseTimeUnit val="years"/>
      </c:dateAx>
      <c:valAx>
        <c:axId val="4424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鳥取県　大山町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tr">
        <f>データ!$M$6</f>
        <v>非設置</v>
      </c>
      <c r="AE8" s="74"/>
      <c r="AF8" s="74"/>
      <c r="AG8" s="74"/>
      <c r="AH8" s="74"/>
      <c r="AI8" s="74"/>
      <c r="AJ8" s="74"/>
      <c r="AK8" s="3"/>
      <c r="AL8" s="70">
        <f>データ!S6</f>
        <v>16189</v>
      </c>
      <c r="AM8" s="70"/>
      <c r="AN8" s="70"/>
      <c r="AO8" s="70"/>
      <c r="AP8" s="70"/>
      <c r="AQ8" s="70"/>
      <c r="AR8" s="70"/>
      <c r="AS8" s="70"/>
      <c r="AT8" s="69">
        <f>データ!T6</f>
        <v>189.83</v>
      </c>
      <c r="AU8" s="69"/>
      <c r="AV8" s="69"/>
      <c r="AW8" s="69"/>
      <c r="AX8" s="69"/>
      <c r="AY8" s="69"/>
      <c r="AZ8" s="69"/>
      <c r="BA8" s="69"/>
      <c r="BB8" s="69">
        <f>データ!U6</f>
        <v>85.28</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43.73</v>
      </c>
      <c r="Q10" s="69"/>
      <c r="R10" s="69"/>
      <c r="S10" s="69"/>
      <c r="T10" s="69"/>
      <c r="U10" s="69"/>
      <c r="V10" s="69"/>
      <c r="W10" s="69">
        <f>データ!Q6</f>
        <v>100</v>
      </c>
      <c r="X10" s="69"/>
      <c r="Y10" s="69"/>
      <c r="Z10" s="69"/>
      <c r="AA10" s="69"/>
      <c r="AB10" s="69"/>
      <c r="AC10" s="69"/>
      <c r="AD10" s="70">
        <f>データ!R6</f>
        <v>3667</v>
      </c>
      <c r="AE10" s="70"/>
      <c r="AF10" s="70"/>
      <c r="AG10" s="70"/>
      <c r="AH10" s="70"/>
      <c r="AI10" s="70"/>
      <c r="AJ10" s="70"/>
      <c r="AK10" s="2"/>
      <c r="AL10" s="70">
        <f>データ!V6</f>
        <v>7027</v>
      </c>
      <c r="AM10" s="70"/>
      <c r="AN10" s="70"/>
      <c r="AO10" s="70"/>
      <c r="AP10" s="70"/>
      <c r="AQ10" s="70"/>
      <c r="AR10" s="70"/>
      <c r="AS10" s="70"/>
      <c r="AT10" s="69">
        <f>データ!W6</f>
        <v>3.26</v>
      </c>
      <c r="AU10" s="69"/>
      <c r="AV10" s="69"/>
      <c r="AW10" s="69"/>
      <c r="AX10" s="69"/>
      <c r="AY10" s="69"/>
      <c r="AZ10" s="69"/>
      <c r="BA10" s="69"/>
      <c r="BB10" s="69">
        <f>データ!X6</f>
        <v>2155.52</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MsuE88uk1arCHizcS0ApBYMyqJY6W1XZBTt587CjmRYPelEz+YtA5KK/m9EmN8RnEhZRUrPjEWJOhl//UF0iYw==" saltValue="rahP97DR7mAgDwlpWRjZ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313866</v>
      </c>
      <c r="D6" s="33">
        <f t="shared" si="3"/>
        <v>47</v>
      </c>
      <c r="E6" s="33">
        <f t="shared" si="3"/>
        <v>17</v>
      </c>
      <c r="F6" s="33">
        <f t="shared" si="3"/>
        <v>4</v>
      </c>
      <c r="G6" s="33">
        <f t="shared" si="3"/>
        <v>0</v>
      </c>
      <c r="H6" s="33" t="str">
        <f t="shared" si="3"/>
        <v>鳥取県　大山町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43.73</v>
      </c>
      <c r="Q6" s="34">
        <f t="shared" si="3"/>
        <v>100</v>
      </c>
      <c r="R6" s="34">
        <f t="shared" si="3"/>
        <v>3667</v>
      </c>
      <c r="S6" s="34">
        <f t="shared" si="3"/>
        <v>16189</v>
      </c>
      <c r="T6" s="34">
        <f t="shared" si="3"/>
        <v>189.83</v>
      </c>
      <c r="U6" s="34">
        <f t="shared" si="3"/>
        <v>85.28</v>
      </c>
      <c r="V6" s="34">
        <f t="shared" si="3"/>
        <v>7027</v>
      </c>
      <c r="W6" s="34">
        <f t="shared" si="3"/>
        <v>3.26</v>
      </c>
      <c r="X6" s="34">
        <f t="shared" si="3"/>
        <v>2155.52</v>
      </c>
      <c r="Y6" s="35">
        <f>IF(Y7="",NA(),Y7)</f>
        <v>46.76</v>
      </c>
      <c r="Z6" s="35">
        <f t="shared" ref="Z6:AH6" si="4">IF(Z7="",NA(),Z7)</f>
        <v>97.12</v>
      </c>
      <c r="AA6" s="35">
        <f t="shared" si="4"/>
        <v>97.2</v>
      </c>
      <c r="AB6" s="35">
        <f t="shared" si="4"/>
        <v>97.57</v>
      </c>
      <c r="AC6" s="35">
        <f t="shared" si="4"/>
        <v>97.16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1827.83</v>
      </c>
      <c r="BG6" s="34">
        <f t="shared" ref="BG6:BO6" si="7">IF(BG7="",NA(),BG7)</f>
        <v>0</v>
      </c>
      <c r="BH6" s="35">
        <f t="shared" si="7"/>
        <v>152.63999999999999</v>
      </c>
      <c r="BI6" s="35">
        <f t="shared" si="7"/>
        <v>78.67</v>
      </c>
      <c r="BJ6" s="35">
        <f t="shared" si="7"/>
        <v>47.76</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43.44</v>
      </c>
      <c r="BR6" s="35">
        <f t="shared" ref="BR6:BZ6" si="8">IF(BR7="",NA(),BR7)</f>
        <v>90.15</v>
      </c>
      <c r="BS6" s="35">
        <f t="shared" si="8"/>
        <v>95.29</v>
      </c>
      <c r="BT6" s="35">
        <f t="shared" si="8"/>
        <v>88.73</v>
      </c>
      <c r="BU6" s="35">
        <f t="shared" si="8"/>
        <v>75.8</v>
      </c>
      <c r="BV6" s="35">
        <f t="shared" si="8"/>
        <v>66.22</v>
      </c>
      <c r="BW6" s="35">
        <f t="shared" si="8"/>
        <v>69.87</v>
      </c>
      <c r="BX6" s="35">
        <f t="shared" si="8"/>
        <v>88.16</v>
      </c>
      <c r="BY6" s="35">
        <f t="shared" si="8"/>
        <v>87.03</v>
      </c>
      <c r="BZ6" s="35">
        <f t="shared" si="8"/>
        <v>84.3</v>
      </c>
      <c r="CA6" s="34" t="str">
        <f>IF(CA7="","",IF(CA7="-","【-】","【"&amp;SUBSTITUTE(TEXT(CA7,"#,##0.00"),"-","△")&amp;"】"))</f>
        <v>【74.17】</v>
      </c>
      <c r="CB6" s="35">
        <f>IF(CB7="",NA(),CB7)</f>
        <v>379.49</v>
      </c>
      <c r="CC6" s="35">
        <f t="shared" ref="CC6:CK6" si="9">IF(CC7="",NA(),CC7)</f>
        <v>182.82</v>
      </c>
      <c r="CD6" s="35">
        <f t="shared" si="9"/>
        <v>177.32</v>
      </c>
      <c r="CE6" s="35">
        <f t="shared" si="9"/>
        <v>189.83</v>
      </c>
      <c r="CF6" s="35">
        <f t="shared" si="9"/>
        <v>214.74</v>
      </c>
      <c r="CG6" s="35">
        <f t="shared" si="9"/>
        <v>246.72</v>
      </c>
      <c r="CH6" s="35">
        <f t="shared" si="9"/>
        <v>234.96</v>
      </c>
      <c r="CI6" s="35">
        <f t="shared" si="9"/>
        <v>173.89</v>
      </c>
      <c r="CJ6" s="35">
        <f t="shared" si="9"/>
        <v>177.02</v>
      </c>
      <c r="CK6" s="35">
        <f t="shared" si="9"/>
        <v>185.47</v>
      </c>
      <c r="CL6" s="34" t="str">
        <f>IF(CL7="","",IF(CL7="-","【-】","【"&amp;SUBSTITUTE(TEXT(CL7,"#,##0.00"),"-","△")&amp;"】"))</f>
        <v>【218.56】</v>
      </c>
      <c r="CM6" s="35">
        <f>IF(CM7="",NA(),CM7)</f>
        <v>25.78</v>
      </c>
      <c r="CN6" s="35">
        <f t="shared" ref="CN6:CV6" si="10">IF(CN7="",NA(),CN7)</f>
        <v>26.14</v>
      </c>
      <c r="CO6" s="35">
        <f t="shared" si="10"/>
        <v>26.32</v>
      </c>
      <c r="CP6" s="35">
        <f t="shared" si="10"/>
        <v>26.12</v>
      </c>
      <c r="CQ6" s="35">
        <f t="shared" si="10"/>
        <v>26.68</v>
      </c>
      <c r="CR6" s="35">
        <f t="shared" si="10"/>
        <v>41.35</v>
      </c>
      <c r="CS6" s="35">
        <f t="shared" si="10"/>
        <v>42.9</v>
      </c>
      <c r="CT6" s="35">
        <f t="shared" si="10"/>
        <v>42.38</v>
      </c>
      <c r="CU6" s="35">
        <f t="shared" si="10"/>
        <v>46.17</v>
      </c>
      <c r="CV6" s="35">
        <f t="shared" si="10"/>
        <v>45.68</v>
      </c>
      <c r="CW6" s="34" t="str">
        <f>IF(CW7="","",IF(CW7="-","【-】","【"&amp;SUBSTITUTE(TEXT(CW7,"#,##0.00"),"-","△")&amp;"】"))</f>
        <v>【42.86】</v>
      </c>
      <c r="CX6" s="35">
        <f>IF(CX7="",NA(),CX7)</f>
        <v>79.180000000000007</v>
      </c>
      <c r="CY6" s="35">
        <f t="shared" ref="CY6:DG6" si="11">IF(CY7="",NA(),CY7)</f>
        <v>79.06</v>
      </c>
      <c r="CZ6" s="35">
        <f t="shared" si="11"/>
        <v>81.5</v>
      </c>
      <c r="DA6" s="35">
        <f t="shared" si="11"/>
        <v>81.03</v>
      </c>
      <c r="DB6" s="35">
        <f t="shared" si="11"/>
        <v>83.12</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15">
      <c r="A7" s="28"/>
      <c r="B7" s="37">
        <v>2019</v>
      </c>
      <c r="C7" s="37">
        <v>313866</v>
      </c>
      <c r="D7" s="37">
        <v>47</v>
      </c>
      <c r="E7" s="37">
        <v>17</v>
      </c>
      <c r="F7" s="37">
        <v>4</v>
      </c>
      <c r="G7" s="37">
        <v>0</v>
      </c>
      <c r="H7" s="37" t="s">
        <v>98</v>
      </c>
      <c r="I7" s="37" t="s">
        <v>99</v>
      </c>
      <c r="J7" s="37" t="s">
        <v>100</v>
      </c>
      <c r="K7" s="37" t="s">
        <v>101</v>
      </c>
      <c r="L7" s="37" t="s">
        <v>102</v>
      </c>
      <c r="M7" s="37" t="s">
        <v>103</v>
      </c>
      <c r="N7" s="38" t="s">
        <v>104</v>
      </c>
      <c r="O7" s="38" t="s">
        <v>105</v>
      </c>
      <c r="P7" s="38">
        <v>43.73</v>
      </c>
      <c r="Q7" s="38">
        <v>100</v>
      </c>
      <c r="R7" s="38">
        <v>3667</v>
      </c>
      <c r="S7" s="38">
        <v>16189</v>
      </c>
      <c r="T7" s="38">
        <v>189.83</v>
      </c>
      <c r="U7" s="38">
        <v>85.28</v>
      </c>
      <c r="V7" s="38">
        <v>7027</v>
      </c>
      <c r="W7" s="38">
        <v>3.26</v>
      </c>
      <c r="X7" s="38">
        <v>2155.52</v>
      </c>
      <c r="Y7" s="38">
        <v>46.76</v>
      </c>
      <c r="Z7" s="38">
        <v>97.12</v>
      </c>
      <c r="AA7" s="38">
        <v>97.2</v>
      </c>
      <c r="AB7" s="38">
        <v>97.57</v>
      </c>
      <c r="AC7" s="38">
        <v>97.16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1827.83</v>
      </c>
      <c r="BG7" s="38">
        <v>0</v>
      </c>
      <c r="BH7" s="38">
        <v>152.63999999999999</v>
      </c>
      <c r="BI7" s="38">
        <v>78.67</v>
      </c>
      <c r="BJ7" s="38">
        <v>47.76</v>
      </c>
      <c r="BK7" s="38">
        <v>1434.89</v>
      </c>
      <c r="BL7" s="38">
        <v>1298.9100000000001</v>
      </c>
      <c r="BM7" s="38">
        <v>1144.94</v>
      </c>
      <c r="BN7" s="38">
        <v>1252.71</v>
      </c>
      <c r="BO7" s="38">
        <v>1267.3900000000001</v>
      </c>
      <c r="BP7" s="38">
        <v>1218.7</v>
      </c>
      <c r="BQ7" s="38">
        <v>43.44</v>
      </c>
      <c r="BR7" s="38">
        <v>90.15</v>
      </c>
      <c r="BS7" s="38">
        <v>95.29</v>
      </c>
      <c r="BT7" s="38">
        <v>88.73</v>
      </c>
      <c r="BU7" s="38">
        <v>75.8</v>
      </c>
      <c r="BV7" s="38">
        <v>66.22</v>
      </c>
      <c r="BW7" s="38">
        <v>69.87</v>
      </c>
      <c r="BX7" s="38">
        <v>88.16</v>
      </c>
      <c r="BY7" s="38">
        <v>87.03</v>
      </c>
      <c r="BZ7" s="38">
        <v>84.3</v>
      </c>
      <c r="CA7" s="38">
        <v>74.17</v>
      </c>
      <c r="CB7" s="38">
        <v>379.49</v>
      </c>
      <c r="CC7" s="38">
        <v>182.82</v>
      </c>
      <c r="CD7" s="38">
        <v>177.32</v>
      </c>
      <c r="CE7" s="38">
        <v>189.83</v>
      </c>
      <c r="CF7" s="38">
        <v>214.74</v>
      </c>
      <c r="CG7" s="38">
        <v>246.72</v>
      </c>
      <c r="CH7" s="38">
        <v>234.96</v>
      </c>
      <c r="CI7" s="38">
        <v>173.89</v>
      </c>
      <c r="CJ7" s="38">
        <v>177.02</v>
      </c>
      <c r="CK7" s="38">
        <v>185.47</v>
      </c>
      <c r="CL7" s="38">
        <v>218.56</v>
      </c>
      <c r="CM7" s="38">
        <v>25.78</v>
      </c>
      <c r="CN7" s="38">
        <v>26.14</v>
      </c>
      <c r="CO7" s="38">
        <v>26.32</v>
      </c>
      <c r="CP7" s="38">
        <v>26.12</v>
      </c>
      <c r="CQ7" s="38">
        <v>26.68</v>
      </c>
      <c r="CR7" s="38">
        <v>41.35</v>
      </c>
      <c r="CS7" s="38">
        <v>42.9</v>
      </c>
      <c r="CT7" s="38">
        <v>42.38</v>
      </c>
      <c r="CU7" s="38">
        <v>46.17</v>
      </c>
      <c r="CV7" s="38">
        <v>45.68</v>
      </c>
      <c r="CW7" s="38">
        <v>42.86</v>
      </c>
      <c r="CX7" s="38">
        <v>79.180000000000007</v>
      </c>
      <c r="CY7" s="38">
        <v>79.06</v>
      </c>
      <c r="CZ7" s="38">
        <v>81.5</v>
      </c>
      <c r="DA7" s="38">
        <v>81.03</v>
      </c>
      <c r="DB7" s="38">
        <v>83.12</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2021-02-15T02:47:52Z</cp:lastPrinted>
  <dcterms:created xsi:type="dcterms:W3CDTF">2020-12-04T02:56:40Z</dcterms:created>
  <dcterms:modified xsi:type="dcterms:W3CDTF">2021-03-01T00:44:33Z</dcterms:modified>
  <cp:category/>
</cp:coreProperties>
</file>