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HP掲載データ\14大山町\"/>
    </mc:Choice>
  </mc:AlternateContent>
  <workbookProtection workbookAlgorithmName="SHA-512" workbookHashValue="LLAW5FFyJigNPKOBH1D69E5VBAtrDaBd5kTVYG520kWDPYAvoM93QXSlf+eM9YOkSPTEwWgSFDQw5bfoDtWMaw==" workbookSaltValue="Qmvv+W2cYJK4gfu+H8W0hw==" workbookSpinCount="100000" lockStructure="1"/>
  <bookViews>
    <workbookView xWindow="0" yWindow="0" windowWidth="20490" windowHeight="745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N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GW9" i="5"/>
  <c r="E123" i="4" s="1"/>
  <c r="EX9" i="5"/>
  <c r="CY9" i="5"/>
  <c r="C123" i="4" s="1"/>
  <c r="MK8" i="5"/>
  <c r="MN12" i="5" s="1"/>
  <c r="MJ8" i="5"/>
  <c r="LZ8" i="5"/>
  <c r="LQ8" i="5"/>
  <c r="LP8" i="5"/>
  <c r="LG8" i="5"/>
  <c r="LI12" i="5" s="1"/>
  <c r="LF8" i="5"/>
  <c r="KW8" i="5"/>
  <c r="KV8" i="5"/>
  <c r="KU8" i="5"/>
  <c r="KL8" i="5"/>
  <c r="KK8" i="5"/>
  <c r="KA8" i="5"/>
  <c r="JR8" i="5"/>
  <c r="JT12" i="5" s="1"/>
  <c r="JQ8" i="5"/>
  <c r="JH8" i="5"/>
  <c r="JG8" i="5"/>
  <c r="IX8" i="5"/>
  <c r="IX12" i="5" s="1"/>
  <c r="IW8" i="5"/>
  <c r="IV8" i="5"/>
  <c r="IM8" i="5"/>
  <c r="IL8" i="5"/>
  <c r="IB8" i="5"/>
  <c r="HS8" i="5"/>
  <c r="HR8" i="5"/>
  <c r="HI8" i="5"/>
  <c r="HM12" i="5" s="1"/>
  <c r="HH8" i="5"/>
  <c r="GY8" i="5"/>
  <c r="GX8" i="5"/>
  <c r="GW8" i="5"/>
  <c r="GM8" i="5"/>
  <c r="GC8" i="5"/>
  <c r="FS8" i="5"/>
  <c r="FI8" i="5"/>
  <c r="EY8" i="5"/>
  <c r="EX8" i="5"/>
  <c r="EN8" i="5"/>
  <c r="ED8" i="5"/>
  <c r="DT8" i="5"/>
  <c r="DJ8" i="5"/>
  <c r="CZ8" i="5"/>
  <c r="CY8" i="5"/>
  <c r="CO8" i="5"/>
  <c r="CE8" i="5"/>
  <c r="BT8" i="5"/>
  <c r="BI8" i="5"/>
  <c r="AX8" i="5"/>
  <c r="AX6" i="5"/>
  <c r="L19" i="4" s="1"/>
  <c r="AW6" i="5"/>
  <c r="I19" i="4" s="1"/>
  <c r="AV6" i="5"/>
  <c r="AU6" i="5"/>
  <c r="AT6" i="5"/>
  <c r="L16" i="4" s="1"/>
  <c r="AS6" i="5"/>
  <c r="J16" i="4" s="1"/>
  <c r="AR6" i="5"/>
  <c r="H16" i="4" s="1"/>
  <c r="AQ6" i="5"/>
  <c r="F16" i="4" s="1"/>
  <c r="AP6" i="5"/>
  <c r="N15" i="4" s="1"/>
  <c r="AO6" i="5"/>
  <c r="AN6" i="5"/>
  <c r="AM6" i="5"/>
  <c r="H15" i="4" s="1"/>
  <c r="AL6" i="5"/>
  <c r="F15" i="4" s="1"/>
  <c r="AK6" i="5"/>
  <c r="AJ6" i="5"/>
  <c r="AI6" i="5"/>
  <c r="AH6" i="5"/>
  <c r="H14" i="4" s="1"/>
  <c r="AG6" i="5"/>
  <c r="F14" i="4" s="1"/>
  <c r="AF6" i="5"/>
  <c r="N13" i="4" s="1"/>
  <c r="AE6" i="5"/>
  <c r="L13" i="4" s="1"/>
  <c r="AD6" i="5"/>
  <c r="J13" i="4" s="1"/>
  <c r="AC6" i="5"/>
  <c r="H13" i="4" s="1"/>
  <c r="AB6" i="5"/>
  <c r="AA6" i="5"/>
  <c r="Z6" i="5"/>
  <c r="L12" i="4" s="1"/>
  <c r="Y6" i="5"/>
  <c r="X6" i="5"/>
  <c r="H12" i="4" s="1"/>
  <c r="W6" i="5"/>
  <c r="F12" i="4" s="1"/>
  <c r="V6" i="5"/>
  <c r="F9" i="4" s="1"/>
  <c r="U6" i="5"/>
  <c r="T6" i="5"/>
  <c r="S6" i="5"/>
  <c r="R6" i="5"/>
  <c r="Q6" i="5"/>
  <c r="P6" i="5"/>
  <c r="N5" i="4" s="1"/>
  <c r="O6" i="5"/>
  <c r="J5" i="4" s="1"/>
  <c r="N6" i="5"/>
  <c r="F5" i="4" s="1"/>
  <c r="M6" i="5"/>
  <c r="FT8" i="5" s="1"/>
  <c r="L6" i="5"/>
  <c r="K6" i="5"/>
  <c r="J6" i="5"/>
  <c r="F3" i="4" s="1"/>
  <c r="I6" i="5"/>
  <c r="B3" i="4" s="1"/>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3" i="4"/>
  <c r="D123" i="4"/>
  <c r="F19" i="4"/>
  <c r="N16" i="4"/>
  <c r="L15" i="4"/>
  <c r="J15" i="4"/>
  <c r="N14" i="4"/>
  <c r="L14" i="4"/>
  <c r="J14" i="4"/>
  <c r="F13" i="4"/>
  <c r="N12" i="4"/>
  <c r="J12" i="4"/>
  <c r="N7" i="4"/>
  <c r="B7" i="4"/>
  <c r="N3" i="4"/>
  <c r="J3" i="4"/>
  <c r="B1" i="4"/>
  <c r="IZ18" i="5" l="1"/>
  <c r="FJ8" i="5"/>
  <c r="B5" i="4"/>
  <c r="HI12" i="5"/>
  <c r="HK18" i="5"/>
  <c r="LK18" i="5"/>
  <c r="MD16" i="5"/>
  <c r="KO16" i="5"/>
  <c r="JA16" i="5"/>
  <c r="HL16" i="5"/>
  <c r="FW16" i="5"/>
  <c r="EH16" i="5"/>
  <c r="CS16" i="5"/>
  <c r="BB16" i="5"/>
  <c r="LT10" i="5"/>
  <c r="LT16" i="5"/>
  <c r="KE16" i="5"/>
  <c r="IP16" i="5"/>
  <c r="HB16" i="5"/>
  <c r="FM16" i="5"/>
  <c r="DX16" i="5"/>
  <c r="CI16" i="5"/>
  <c r="MN16" i="5"/>
  <c r="KZ16" i="5"/>
  <c r="JK16" i="5"/>
  <c r="HV16" i="5"/>
  <c r="GG16" i="5"/>
  <c r="ER16" i="5"/>
  <c r="DD16" i="5"/>
  <c r="BM16" i="5"/>
  <c r="LJ16" i="5"/>
  <c r="FC16" i="5"/>
  <c r="MN10" i="5"/>
  <c r="MD10" i="5"/>
  <c r="LJ10" i="5"/>
  <c r="JU10" i="5"/>
  <c r="IF10" i="5"/>
  <c r="GQ10" i="5"/>
  <c r="FC10" i="5"/>
  <c r="DN10" i="5"/>
  <c r="BX10" i="5"/>
  <c r="JU16" i="5"/>
  <c r="DN16" i="5"/>
  <c r="KZ10" i="5"/>
  <c r="JK10" i="5"/>
  <c r="HV10" i="5"/>
  <c r="GG10" i="5"/>
  <c r="ER10" i="5"/>
  <c r="DD10" i="5"/>
  <c r="BM10" i="5"/>
  <c r="IP10" i="5"/>
  <c r="IF16" i="5"/>
  <c r="BX16" i="5"/>
  <c r="KO10" i="5"/>
  <c r="JA10" i="5"/>
  <c r="HL10" i="5"/>
  <c r="FW10" i="5"/>
  <c r="EH10" i="5"/>
  <c r="CS10" i="5"/>
  <c r="BB10" i="5"/>
  <c r="GQ16" i="5"/>
  <c r="KE10" i="5"/>
  <c r="FM10" i="5"/>
  <c r="DX10" i="5"/>
  <c r="CI10" i="5"/>
  <c r="L11" i="4"/>
  <c r="HB10" i="5"/>
  <c r="FX18" i="5"/>
  <c r="FT18" i="5"/>
  <c r="FV12" i="5"/>
  <c r="FW18" i="5"/>
  <c r="FU12" i="5"/>
  <c r="FU18" i="5"/>
  <c r="FW12" i="5"/>
  <c r="FV18" i="5"/>
  <c r="FT12" i="5"/>
  <c r="FX12" i="5"/>
  <c r="FK18" i="5"/>
  <c r="FM12" i="5"/>
  <c r="FN18" i="5"/>
  <c r="FJ18" i="5"/>
  <c r="FL12" i="5"/>
  <c r="FL18" i="5"/>
  <c r="FN12" i="5"/>
  <c r="FJ12" i="5"/>
  <c r="FM18" i="5"/>
  <c r="FK12" i="5"/>
  <c r="D10" i="5"/>
  <c r="C10" i="5"/>
  <c r="F10" i="5"/>
  <c r="B10" i="5"/>
  <c r="GZ18" i="5"/>
  <c r="HB12" i="5"/>
  <c r="HC18" i="5"/>
  <c r="GY18" i="5"/>
  <c r="HA12" i="5"/>
  <c r="HA18" i="5"/>
  <c r="HC12" i="5"/>
  <c r="GY12" i="5"/>
  <c r="HB18" i="5"/>
  <c r="GZ12" i="5"/>
  <c r="HV18" i="5"/>
  <c r="HT12" i="5"/>
  <c r="HU18" i="5"/>
  <c r="HW12" i="5"/>
  <c r="HS12" i="5"/>
  <c r="HW18" i="5"/>
  <c r="HS18" i="5"/>
  <c r="HU12" i="5"/>
  <c r="HV12" i="5"/>
  <c r="HT18" i="5"/>
  <c r="JK18" i="5"/>
  <c r="JI12" i="5"/>
  <c r="JJ18" i="5"/>
  <c r="JL12" i="5"/>
  <c r="JH12" i="5"/>
  <c r="JL18" i="5"/>
  <c r="JH18" i="5"/>
  <c r="JJ12" i="5"/>
  <c r="JK12" i="5"/>
  <c r="JI18" i="5"/>
  <c r="KZ18" i="5"/>
  <c r="KX12" i="5"/>
  <c r="KY18" i="5"/>
  <c r="LA12" i="5"/>
  <c r="KW12" i="5"/>
  <c r="LA18" i="5"/>
  <c r="KW18" i="5"/>
  <c r="KY12" i="5"/>
  <c r="KX18" i="5"/>
  <c r="KZ12" i="5"/>
  <c r="LR18" i="5"/>
  <c r="LT12" i="5"/>
  <c r="LU18" i="5"/>
  <c r="LQ18" i="5"/>
  <c r="LS12" i="5"/>
  <c r="LS18" i="5"/>
  <c r="LU12" i="5"/>
  <c r="LQ12" i="5"/>
  <c r="LR12" i="5"/>
  <c r="LT18" i="5"/>
  <c r="GN8" i="5"/>
  <c r="KP18" i="5"/>
  <c r="KL18" i="5"/>
  <c r="KN12" i="5"/>
  <c r="KO18" i="5"/>
  <c r="KM12" i="5"/>
  <c r="KM18" i="5"/>
  <c r="KO12" i="5"/>
  <c r="KN18" i="5"/>
  <c r="EZ8" i="5"/>
  <c r="HM18" i="5"/>
  <c r="HI18" i="5"/>
  <c r="HK12" i="5"/>
  <c r="HL18" i="5"/>
  <c r="HJ12" i="5"/>
  <c r="HJ18" i="5"/>
  <c r="HL12" i="5"/>
  <c r="JB18" i="5"/>
  <c r="IX18" i="5"/>
  <c r="IZ12" i="5"/>
  <c r="JA18" i="5"/>
  <c r="IY12" i="5"/>
  <c r="IY18" i="5"/>
  <c r="JA12" i="5"/>
  <c r="JT18" i="5"/>
  <c r="JV12" i="5"/>
  <c r="JR12" i="5"/>
  <c r="JS18" i="5"/>
  <c r="JU12" i="5"/>
  <c r="JU18" i="5"/>
  <c r="JS12" i="5"/>
  <c r="LI18" i="5"/>
  <c r="LK12" i="5"/>
  <c r="LG12" i="5"/>
  <c r="LH18" i="5"/>
  <c r="LJ12" i="5"/>
  <c r="LJ18" i="5"/>
  <c r="LH12" i="5"/>
  <c r="JB12" i="5"/>
  <c r="KL12" i="5"/>
  <c r="JR18" i="5"/>
  <c r="IN18" i="5"/>
  <c r="IP12" i="5"/>
  <c r="IQ18" i="5"/>
  <c r="IM18" i="5"/>
  <c r="IO12" i="5"/>
  <c r="IO18" i="5"/>
  <c r="IQ12" i="5"/>
  <c r="IM12" i="5"/>
  <c r="MN18" i="5"/>
  <c r="ML12" i="5"/>
  <c r="MM18" i="5"/>
  <c r="MO12" i="5"/>
  <c r="MK12" i="5"/>
  <c r="MO18" i="5"/>
  <c r="MK18" i="5"/>
  <c r="MM12" i="5"/>
  <c r="KP12" i="5"/>
  <c r="IP18" i="5"/>
  <c r="JV18" i="5"/>
  <c r="LG18" i="5"/>
  <c r="ML18" i="5"/>
  <c r="GP18" i="5" l="1"/>
  <c r="GR12" i="5"/>
  <c r="GN12" i="5"/>
  <c r="GO18" i="5"/>
  <c r="GQ12" i="5"/>
  <c r="GQ18" i="5"/>
  <c r="GO12" i="5"/>
  <c r="GR18" i="5"/>
  <c r="GP12" i="5"/>
  <c r="GN18" i="5"/>
  <c r="LU16" i="5"/>
  <c r="KF16" i="5"/>
  <c r="IQ16" i="5"/>
  <c r="HC16" i="5"/>
  <c r="FN16" i="5"/>
  <c r="DY16" i="5"/>
  <c r="CJ16" i="5"/>
  <c r="LK16" i="5"/>
  <c r="JV16" i="5"/>
  <c r="IG16" i="5"/>
  <c r="GR16" i="5"/>
  <c r="FD16" i="5"/>
  <c r="DO16" i="5"/>
  <c r="BY16" i="5"/>
  <c r="ME16" i="5"/>
  <c r="KP16" i="5"/>
  <c r="JB16" i="5"/>
  <c r="HM16" i="5"/>
  <c r="FX16" i="5"/>
  <c r="EI16" i="5"/>
  <c r="CT16" i="5"/>
  <c r="BC16" i="5"/>
  <c r="MO16" i="5"/>
  <c r="GH16" i="5"/>
  <c r="LA10" i="5"/>
  <c r="JL10" i="5"/>
  <c r="HW10" i="5"/>
  <c r="GH10" i="5"/>
  <c r="ES10" i="5"/>
  <c r="DE10" i="5"/>
  <c r="BN10" i="5"/>
  <c r="ME10" i="5"/>
  <c r="JV10" i="5"/>
  <c r="IG10" i="5"/>
  <c r="LA16" i="5"/>
  <c r="ES16" i="5"/>
  <c r="KP10" i="5"/>
  <c r="JB10" i="5"/>
  <c r="HM10" i="5"/>
  <c r="FX10" i="5"/>
  <c r="EI10" i="5"/>
  <c r="CT10" i="5"/>
  <c r="BC10" i="5"/>
  <c r="LU10" i="5"/>
  <c r="JL16" i="5"/>
  <c r="DE16" i="5"/>
  <c r="KF10" i="5"/>
  <c r="IQ10" i="5"/>
  <c r="HC10" i="5"/>
  <c r="FN10" i="5"/>
  <c r="DY10" i="5"/>
  <c r="CJ10" i="5"/>
  <c r="N11" i="4"/>
  <c r="HW16" i="5"/>
  <c r="BN16" i="5"/>
  <c r="MO10" i="5"/>
  <c r="LK10" i="5"/>
  <c r="GR10" i="5"/>
  <c r="FD10" i="5"/>
  <c r="DO10" i="5"/>
  <c r="BY10" i="5"/>
  <c r="LH16" i="5"/>
  <c r="JS16" i="5"/>
  <c r="ID16" i="5"/>
  <c r="GO16" i="5"/>
  <c r="FA16" i="5"/>
  <c r="DL16" i="5"/>
  <c r="BV16" i="5"/>
  <c r="ML10" i="5"/>
  <c r="ML16" i="5"/>
  <c r="KX16" i="5"/>
  <c r="JI16" i="5"/>
  <c r="HT16" i="5"/>
  <c r="GE16" i="5"/>
  <c r="EP16" i="5"/>
  <c r="DB16" i="5"/>
  <c r="BK16" i="5"/>
  <c r="LR16" i="5"/>
  <c r="KC16" i="5"/>
  <c r="IN16" i="5"/>
  <c r="GZ16" i="5"/>
  <c r="FK16" i="5"/>
  <c r="DV16" i="5"/>
  <c r="CG16" i="5"/>
  <c r="IY16" i="5"/>
  <c r="CQ16" i="5"/>
  <c r="KM10" i="5"/>
  <c r="IY10" i="5"/>
  <c r="HJ10" i="5"/>
  <c r="FU10" i="5"/>
  <c r="EF10" i="5"/>
  <c r="CQ10" i="5"/>
  <c r="AZ10" i="5"/>
  <c r="KX10" i="5"/>
  <c r="JI10" i="5"/>
  <c r="HJ16" i="5"/>
  <c r="AZ16" i="5"/>
  <c r="MB10" i="5"/>
  <c r="LR10" i="5"/>
  <c r="KC10" i="5"/>
  <c r="IN10" i="5"/>
  <c r="GZ10" i="5"/>
  <c r="FK10" i="5"/>
  <c r="DV10" i="5"/>
  <c r="CG10" i="5"/>
  <c r="H11" i="4"/>
  <c r="EF16" i="5"/>
  <c r="HT10" i="5"/>
  <c r="MB16" i="5"/>
  <c r="FU16" i="5"/>
  <c r="LH10" i="5"/>
  <c r="JS10" i="5"/>
  <c r="ID10" i="5"/>
  <c r="GO10" i="5"/>
  <c r="FA10" i="5"/>
  <c r="DL10" i="5"/>
  <c r="BV10" i="5"/>
  <c r="KM16" i="5"/>
  <c r="DB10" i="5"/>
  <c r="BK10" i="5"/>
  <c r="GE10" i="5"/>
  <c r="EP10" i="5"/>
  <c r="MM16" i="5"/>
  <c r="KY16" i="5"/>
  <c r="JJ16" i="5"/>
  <c r="HU16" i="5"/>
  <c r="GF16" i="5"/>
  <c r="EQ16" i="5"/>
  <c r="DC16" i="5"/>
  <c r="BL16" i="5"/>
  <c r="MC10" i="5"/>
  <c r="MC16" i="5"/>
  <c r="KN16" i="5"/>
  <c r="IZ16" i="5"/>
  <c r="HK16" i="5"/>
  <c r="FV16" i="5"/>
  <c r="EG16" i="5"/>
  <c r="CR16" i="5"/>
  <c r="BA16" i="5"/>
  <c r="LI16" i="5"/>
  <c r="JT16" i="5"/>
  <c r="IE16" i="5"/>
  <c r="GP16" i="5"/>
  <c r="FB16" i="5"/>
  <c r="DM16" i="5"/>
  <c r="BW16" i="5"/>
  <c r="KD16" i="5"/>
  <c r="DW16" i="5"/>
  <c r="LS10" i="5"/>
  <c r="KD10" i="5"/>
  <c r="IO10" i="5"/>
  <c r="HA10" i="5"/>
  <c r="FL10" i="5"/>
  <c r="DW10" i="5"/>
  <c r="CH10" i="5"/>
  <c r="J11" i="4"/>
  <c r="HK10" i="5"/>
  <c r="IO16" i="5"/>
  <c r="CH16" i="5"/>
  <c r="MM10" i="5"/>
  <c r="LI10" i="5"/>
  <c r="JT10" i="5"/>
  <c r="IE10" i="5"/>
  <c r="GP10" i="5"/>
  <c r="FB10" i="5"/>
  <c r="DM10" i="5"/>
  <c r="BW10" i="5"/>
  <c r="KN10" i="5"/>
  <c r="HA16" i="5"/>
  <c r="KY10" i="5"/>
  <c r="JJ10" i="5"/>
  <c r="HU10" i="5"/>
  <c r="GF10" i="5"/>
  <c r="EQ10" i="5"/>
  <c r="DC10" i="5"/>
  <c r="BL10" i="5"/>
  <c r="LS16" i="5"/>
  <c r="FL16" i="5"/>
  <c r="IZ10" i="5"/>
  <c r="EG10" i="5"/>
  <c r="CR10" i="5"/>
  <c r="BA10" i="5"/>
  <c r="FV10" i="5"/>
  <c r="FB18" i="5"/>
  <c r="FD12" i="5"/>
  <c r="EZ12" i="5"/>
  <c r="FA18" i="5"/>
  <c r="FC12" i="5"/>
  <c r="FC18" i="5"/>
  <c r="FA12" i="5"/>
  <c r="FD18" i="5"/>
  <c r="FB12" i="5"/>
  <c r="EZ18" i="5"/>
  <c r="LQ16" i="5"/>
  <c r="KB16" i="5"/>
  <c r="IM16" i="5"/>
  <c r="GY16" i="5"/>
  <c r="FJ16" i="5"/>
  <c r="DU16" i="5"/>
  <c r="CF16" i="5"/>
  <c r="LG16" i="5"/>
  <c r="JR16" i="5"/>
  <c r="IC16" i="5"/>
  <c r="GN16" i="5"/>
  <c r="EZ16" i="5"/>
  <c r="DK16" i="5"/>
  <c r="BU16" i="5"/>
  <c r="MA16" i="5"/>
  <c r="KL16" i="5"/>
  <c r="IX16" i="5"/>
  <c r="HI16" i="5"/>
  <c r="FT16" i="5"/>
  <c r="EE16" i="5"/>
  <c r="CP16" i="5"/>
  <c r="AY16" i="5"/>
  <c r="HS16" i="5"/>
  <c r="BJ16" i="5"/>
  <c r="KW10" i="5"/>
  <c r="JH10" i="5"/>
  <c r="HS10" i="5"/>
  <c r="GD10" i="5"/>
  <c r="EO10" i="5"/>
  <c r="DA10" i="5"/>
  <c r="BJ10" i="5"/>
  <c r="LG10" i="5"/>
  <c r="MK16" i="5"/>
  <c r="GD16" i="5"/>
  <c r="KL10" i="5"/>
  <c r="IX10" i="5"/>
  <c r="HI10" i="5"/>
  <c r="FT10" i="5"/>
  <c r="EE10" i="5"/>
  <c r="CP10" i="5"/>
  <c r="AY10" i="5"/>
  <c r="JR10" i="5"/>
  <c r="KW16" i="5"/>
  <c r="EO16" i="5"/>
  <c r="MK10" i="5"/>
  <c r="MA10" i="5"/>
  <c r="LQ10" i="5"/>
  <c r="KB10" i="5"/>
  <c r="IM10" i="5"/>
  <c r="GY10" i="5"/>
  <c r="FJ10" i="5"/>
  <c r="DU10" i="5"/>
  <c r="CF10" i="5"/>
  <c r="F11" i="4"/>
  <c r="JH16" i="5"/>
  <c r="DA16" i="5"/>
  <c r="IC10" i="5"/>
  <c r="BU10" i="5"/>
  <c r="GN10" i="5"/>
  <c r="EZ10" i="5"/>
  <c r="DK10" i="5"/>
</calcChain>
</file>

<file path=xl/sharedStrings.xml><?xml version="1.0" encoding="utf-8"?>
<sst xmlns="http://schemas.openxmlformats.org/spreadsheetml/2006/main" count="995" uniqueCount="267">
  <si>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</si>
  <si>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</si>
  <si>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</si>
  <si>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</si>
  <si>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</si>
  <si>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</si>
  <si>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</si>
  <si>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</si>
  <si>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電気事業により生じた利益は、施設の維持管理及び今後迎える耐用年数経過後の風車処分費に充てるため、風力発電基金に積み立てることを基本としている。今後の事業運営に必要な財源の確保に努める。
基金への積立
　名称：風力発電事業基金　3,482,261円
　目的：施設の維持管及び風車処分費</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</si>
  <si>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</si>
  <si>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</si>
  <si>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</si>
  <si>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</si>
  <si>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</si>
  <si>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</si>
  <si>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</si>
  <si>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</si>
  <si>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</si>
  <si>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</si>
  <si>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</si>
  <si>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</si>
  <si>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</si>
  <si>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</si>
  <si>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</si>
  <si>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</si>
  <si>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</si>
  <si>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</si>
  <si>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</si>
  <si>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</si>
  <si>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</si>
  <si>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</si>
  <si>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</si>
  <si>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</si>
  <si>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</si>
  <si>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</si>
  <si>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</si>
  <si>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</si>
  <si>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</si>
  <si>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</si>
  <si>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</si>
  <si>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</si>
  <si>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</si>
  <si>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</si>
  <si>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</si>
  <si>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</si>
  <si>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</si>
  <si>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</si>
  <si>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</si>
  <si>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</si>
  <si>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</si>
  <si>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</si>
  <si>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</si>
  <si>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</si>
  <si>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</si>
  <si>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</si>
  <si>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</si>
  <si>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</si>
  <si>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</si>
  <si>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</si>
  <si>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</si>
  <si>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</si>
  <si>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</si>
  <si>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</si>
  <si>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</si>
  <si>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</si>
  <si>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</si>
  <si>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</si>
  <si>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</si>
  <si>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</si>
  <si>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</si>
  <si>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</si>
  <si>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</si>
  <si>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</si>
  <si>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</si>
  <si>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</si>
  <si>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</si>
  <si>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</si>
  <si>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</si>
  <si>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</si>
  <si>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</si>
  <si>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</si>
  <si>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</si>
  <si>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</si>
  <si>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</si>
  <si>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</si>
  <si>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</si>
  <si>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</si>
  <si>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</si>
  <si>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</si>
  <si>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</si>
  <si>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</si>
  <si>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</si>
  <si>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</si>
  <si>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</si>
  <si>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</si>
  <si>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</si>
  <si>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</si>
  <si>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</si>
  <si>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</si>
  <si>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</si>
  <si>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</si>
  <si>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</si>
  <si>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</si>
  <si>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</si>
  <si>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</si>
  <si>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</si>
  <si>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</si>
  <si>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</si>
  <si>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</si>
  <si>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</si>
  <si>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</si>
  <si>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</si>
  <si>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</si>
  <si>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</si>
  <si>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</si>
  <si>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</si>
  <si>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</si>
  <si>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</si>
  <si>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</si>
  <si>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</si>
  <si>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</si>
  <si>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313866</t>
  </si>
  <si>
    <t>47</t>
  </si>
  <si>
    <t>04</t>
  </si>
  <si>
    <t>0</t>
  </si>
  <si>
    <t>000</t>
  </si>
  <si>
    <t>鳥取県　大山町</t>
  </si>
  <si>
    <t>法非適用</t>
  </si>
  <si>
    <t>電気事業</t>
  </si>
  <si>
    <t>非設置</t>
  </si>
  <si>
    <t>該当数値なし</t>
  </si>
  <si>
    <t>-</t>
  </si>
  <si>
    <t>令和7年5月31日　高田工業団地風力発電所</t>
  </si>
  <si>
    <t>無</t>
  </si>
  <si>
    <t>中国電力（株）</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</si>
  <si>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</si>
  <si>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</si>
  <si>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</si>
  <si>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</si>
  <si>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</si>
  <si>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</si>
  <si>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</si>
  <si>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</si>
  <si>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</si>
  <si>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</si>
  <si>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</si>
  <si>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</si>
  <si>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</si>
  <si>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</si>
  <si>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</si>
  <si>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</si>
  <si>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</si>
  <si>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</si>
  <si>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</si>
  <si>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</si>
  <si>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</si>
  <si>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</si>
  <si>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</si>
  <si>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</si>
  <si>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</si>
  <si>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</si>
  <si>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</si>
  <si>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</si>
  <si>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</si>
  <si>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</si>
  <si>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</si>
  <si>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</si>
  <si>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</si>
  <si>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</si>
  <si>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</si>
  <si>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</si>
  <si>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</si>
  <si>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</si>
  <si>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</si>
  <si>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</si>
  <si>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</si>
  <si>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</si>
  <si>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</si>
  <si>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</si>
  <si>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</si>
  <si>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</si>
  <si>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</si>
  <si>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</si>
  <si>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</si>
  <si>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</si>
  <si>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</si>
  <si>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</si>
  <si>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</si>
  <si>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</si>
  <si>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</si>
  <si>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</si>
  <si>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</si>
  <si>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</si>
  <si>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</si>
  <si>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</si>
  <si>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</si>
  <si>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</si>
  <si>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</si>
  <si>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</si>
  <si>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</si>
  <si>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</si>
  <si>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</si>
  <si>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</si>
  <si>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</si>
  <si>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</si>
  <si>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</si>
  <si>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</si>
  <si>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</si>
  <si>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</si>
  <si>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</si>
  <si>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</si>
  <si>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</si>
  <si>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</si>
  <si>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</si>
  <si>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</si>
  <si>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</si>
  <si>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</si>
  <si>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</si>
  <si>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</si>
  <si>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</si>
  <si>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</si>
  <si>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</si>
  <si>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</si>
  <si>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</si>
  <si>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</si>
  <si>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</si>
  <si>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</si>
  <si>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</si>
  <si>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</si>
  <si>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</si>
  <si>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</si>
  <si>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</si>
  <si>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</si>
  <si>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</si>
  <si>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</si>
  <si>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</si>
  <si>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</si>
  <si>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</si>
  <si>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</si>
  <si>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</si>
  <si>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</si>
  <si>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</si>
  <si>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</si>
  <si>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</si>
  <si>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</si>
  <si>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</si>
  <si>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</si>
  <si>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</si>
  <si>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</si>
  <si>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</si>
  <si>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</si>
  <si>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</si>
  <si>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</si>
  <si>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</si>
  <si>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</si>
  <si>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</si>
  <si>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</si>
  <si>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</si>
  <si>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</si>
  <si>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</si>
  <si>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</si>
  <si>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</si>
  <si>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</si>
  <si>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</si>
  <si>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営業収益は料金収入（売電収入）のみであり、施設の設備利用率の向上と計画的な維持管理を行うことが、安定した運行と収入確保につながるものである。
　平成１７年度から運行を開始した高田工業団地風力発電所の令和元年度末時点での総発電量は３０，５７１，１２８ｋｗｈであり、安定した運行と経営が維持できていて、独立採算を堅持している。
　施設の健全性を維持することが安定した事業運営を確保する前提条件となることから、平成２８年度に大山町電気事業経営戦略を策定し計画的な運行と経営を行ってきていた。しかしながら、令和元年度は予期せぬ故障による修繕費等の支出の増額、修繕に伴う風車停止及び気象状況による営業収益の減額により収益的収支比率は９１．４％と１００％を下回った。
　今後も、施設の定期点検結果に基づいた予防保全型の施設修繕を計画的に行うことにより、突然の故障による施設の停止期間を極力短縮させることに努める。また、同修繕の結果として将来的な修繕費用の圧縮と施設の長寿命化につながることから、引き続き施設の適正な維持管理を行い、安定した運行と経営を図る。
　</t>
    <rPh sb="100" eb="102">
      <t>レイワ</t>
    </rPh>
    <rPh sb="102" eb="103">
      <t>モト</t>
    </rPh>
    <rPh sb="250" eb="252">
      <t>レイワ</t>
    </rPh>
    <rPh sb="252" eb="254">
      <t>ガンネン</t>
    </rPh>
    <rPh sb="254" eb="255">
      <t>ド</t>
    </rPh>
    <rPh sb="256" eb="258">
      <t>ヨキ</t>
    </rPh>
    <rPh sb="260" eb="262">
      <t>コショウ</t>
    </rPh>
    <rPh sb="265" eb="267">
      <t>シュウゼン</t>
    </rPh>
    <rPh sb="267" eb="268">
      <t>ヒ</t>
    </rPh>
    <rPh sb="268" eb="269">
      <t>トウ</t>
    </rPh>
    <rPh sb="270" eb="272">
      <t>シシュツ</t>
    </rPh>
    <rPh sb="273" eb="275">
      <t>ゾウガク</t>
    </rPh>
    <rPh sb="276" eb="278">
      <t>シュウゼン</t>
    </rPh>
    <rPh sb="279" eb="280">
      <t>トモナ</t>
    </rPh>
    <rPh sb="281" eb="283">
      <t>フウシャ</t>
    </rPh>
    <rPh sb="283" eb="285">
      <t>テイシ</t>
    </rPh>
    <rPh sb="285" eb="286">
      <t>オヨ</t>
    </rPh>
    <rPh sb="287" eb="289">
      <t>キショウ</t>
    </rPh>
    <rPh sb="289" eb="291">
      <t>ジョウキョウ</t>
    </rPh>
    <rPh sb="294" eb="296">
      <t>エイギョウ</t>
    </rPh>
    <rPh sb="296" eb="298">
      <t>シュウエキ</t>
    </rPh>
    <rPh sb="299" eb="301">
      <t>ゲンガク</t>
    </rPh>
    <rPh sb="323" eb="325">
      <t>シタマワ</t>
    </rPh>
    <rPh sb="334" eb="336">
      <t>シセツ</t>
    </rPh>
    <rPh sb="337" eb="339">
      <t>テイキ</t>
    </rPh>
    <rPh sb="339" eb="341">
      <t>テンケン</t>
    </rPh>
    <rPh sb="341" eb="343">
      <t>ケッカ</t>
    </rPh>
    <rPh sb="344" eb="345">
      <t>モト</t>
    </rPh>
    <rPh sb="348" eb="350">
      <t>ヨボウ</t>
    </rPh>
    <rPh sb="350" eb="353">
      <t>ホゼンガタ</t>
    </rPh>
    <rPh sb="354" eb="356">
      <t>シセツ</t>
    </rPh>
    <rPh sb="356" eb="358">
      <t>シュウゼン</t>
    </rPh>
    <rPh sb="359" eb="362">
      <t>ケイカクテキ</t>
    </rPh>
    <rPh sb="363" eb="364">
      <t>オコナ</t>
    </rPh>
    <rPh sb="371" eb="373">
      <t>トツゼン</t>
    </rPh>
    <rPh sb="374" eb="376">
      <t>コショウ</t>
    </rPh>
    <rPh sb="397" eb="398">
      <t>ツト</t>
    </rPh>
    <rPh sb="404" eb="405">
      <t>ドウ</t>
    </rPh>
    <rPh sb="405" eb="407">
      <t>シュウゼン</t>
    </rPh>
    <rPh sb="408" eb="410">
      <t>ケッカ</t>
    </rPh>
    <rPh sb="442" eb="443">
      <t>ヒ</t>
    </rPh>
    <rPh sb="444" eb="445">
      <t>ツヅ</t>
    </rPh>
    <rPh sb="446" eb="448">
      <t>シセツ</t>
    </rPh>
    <rPh sb="449" eb="451">
      <t>テキセイ</t>
    </rPh>
    <rPh sb="452" eb="454">
      <t>イジ</t>
    </rPh>
    <rPh sb="454" eb="456">
      <t>カンリ</t>
    </rPh>
    <rPh sb="457" eb="458">
      <t>オコナ</t>
    </rPh>
    <rPh sb="470" eb="471">
      <t>ハカ</t>
    </rPh>
    <phoneticPr fontId="5"/>
  </si>
  <si>
    <t>施設の故障や修繕により生じる長期間の運行停止に伴う減収リスクは、予防保全型の施設修繕などの計画的な実施により、できる限り回避すべきことである。しかしながら、自然現象や気象条件に左右された結果の事業収益の減収リスクはやむを得ないところである。今後においても予防保全型の修繕を積極的に行い、安定した運行ができる態勢を整備する。
　施設建設に要した地方債は令和元年度で償還が完了し、今後においても新たな地方債の発行は予定していない。
　将来において必ず発生する施設の更新又は解体撤去などの事業実施については、ＦＩＴ適用終了後（令和７年）の事業のあり方と併せ今後において検討していくが、安定した事業運営を継続することにより、施設の更新又は解体撤去時のための基金積立を行っていく。
　</t>
    <rPh sb="175" eb="177">
      <t>レイワ</t>
    </rPh>
    <rPh sb="177" eb="178">
      <t>モト</t>
    </rPh>
    <rPh sb="260" eb="262">
      <t>レイワ</t>
    </rPh>
    <rPh sb="308" eb="310">
      <t>シセツ</t>
    </rPh>
    <rPh sb="311" eb="313">
      <t>コウシン</t>
    </rPh>
    <rPh sb="313" eb="314">
      <t>マタ</t>
    </rPh>
    <rPh sb="315" eb="317">
      <t>カイタイ</t>
    </rPh>
    <rPh sb="317" eb="319">
      <t>テッキョ</t>
    </rPh>
    <rPh sb="319" eb="320">
      <t>ジ</t>
    </rPh>
    <phoneticPr fontId="5"/>
  </si>
  <si>
    <t>平成２８年度に策定した大山町電気事業経営戦略（平成２８年度～令和７年度）に基づき、中長期的な維持管理計画の確立と設備利用率の向上を図る。
　自然現象や気象条件に左右される施設であり、毎年度の一定した営業収益の確保は困難ではあるが、運転経費の削減に努め、引き続き経営の安定化と独立採算を堅持する。
　ＦＩＴ適用終了後（令和７年）の事業のあり方については、将来において必ず発生する施設の更新又は解体撤去などの事業実施と併せ、今後において早期の段階から検討を進めていく。
　</t>
    <rPh sb="30" eb="32">
      <t>レイワ</t>
    </rPh>
    <rPh sb="158" eb="160">
      <t>レイワ</t>
    </rPh>
    <rPh sb="226" eb="227">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</si>
</sst>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111</c:v>
                </c:pt>
                <c:pt idx="1">
                  <c:v>96.4</c:v>
                </c:pt>
                <c:pt idx="2">
                  <c:v>122.1</c:v>
                </c:pt>
                <c:pt idx="3">
                  <c:v>105.6</c:v>
                </c:pt>
                <c:pt idx="4">
                  <c:v>91.4</c:v>
                </c:pt>
              </c:numCache>
            </c:numRef>
          </c:val>
          <c:extLst xmlns:c16r2="http://schemas.microsoft.com/office/drawing/2015/06/chart">
            <c:ext xmlns:c16="http://schemas.microsoft.com/office/drawing/2014/chart" uri="{C3380CC4-5D6E-409C-BE32-E72D297353CC}">
              <c16:uniqueId val="{00000000-47EA-4DCA-8925-229E2DEA4C36}"/>
            </c:ext>
          </c:extLst>
        </c:ser>
        <c:dLbls>
          <c:showLegendKey val="0"/>
          <c:showVal val="0"/>
          <c:showCatName val="0"/>
          <c:showSerName val="0"/>
          <c:showPercent val="0"/>
          <c:showBubbleSize val="0"/>
        </c:dLbls>
        <c:gapWidth val="180"/>
        <c:overlap val="-90"/>
        <c:axId val="342716992"/>
        <c:axId val="34271503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xmlns:c16r2="http://schemas.microsoft.com/office/drawing/2015/06/chart">
            <c:ext xmlns:c16="http://schemas.microsoft.com/office/drawing/2014/chart" uri="{C3380CC4-5D6E-409C-BE32-E72D297353CC}">
              <c16:uniqueId val="{00000001-47EA-4DCA-8925-229E2DEA4C3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7EA-4DCA-8925-229E2DEA4C36}"/>
            </c:ext>
          </c:extLst>
        </c:ser>
        <c:dLbls>
          <c:showLegendKey val="0"/>
          <c:showVal val="0"/>
          <c:showCatName val="0"/>
          <c:showSerName val="0"/>
          <c:showPercent val="0"/>
          <c:showBubbleSize val="0"/>
        </c:dLbls>
        <c:marker val="1"/>
        <c:smooth val="0"/>
        <c:axId val="342716992"/>
        <c:axId val="342715032"/>
      </c:lineChart>
      <c:catAx>
        <c:axId val="342716992"/>
        <c:scaling>
          <c:orientation val="minMax"/>
        </c:scaling>
        <c:delete val="0"/>
        <c:axPos val="b"/>
        <c:numFmt formatCode="General" sourceLinked="1"/>
        <c:majorTickMark val="none"/>
        <c:minorTickMark val="none"/>
        <c:tickLblPos val="none"/>
        <c:crossAx val="342715032"/>
        <c:crosses val="autoZero"/>
        <c:auto val="0"/>
        <c:lblAlgn val="ctr"/>
        <c:lblOffset val="100"/>
        <c:noMultiLvlLbl val="1"/>
      </c:catAx>
      <c:valAx>
        <c:axId val="342715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27169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501-46FE-A068-E2AAD67AB1FD}"/>
            </c:ext>
          </c:extLst>
        </c:ser>
        <c:dLbls>
          <c:showLegendKey val="0"/>
          <c:showVal val="0"/>
          <c:showCatName val="0"/>
          <c:showSerName val="0"/>
          <c:showPercent val="0"/>
          <c:showBubbleSize val="0"/>
        </c:dLbls>
        <c:gapWidth val="180"/>
        <c:overlap val="-90"/>
        <c:axId val="444497920"/>
        <c:axId val="44449948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xmlns:c16r2="http://schemas.microsoft.com/office/drawing/2015/06/chart">
            <c:ext xmlns:c16="http://schemas.microsoft.com/office/drawing/2014/chart" uri="{C3380CC4-5D6E-409C-BE32-E72D297353CC}">
              <c16:uniqueId val="{00000001-A501-46FE-A068-E2AAD67AB1FD}"/>
            </c:ext>
          </c:extLst>
        </c:ser>
        <c:dLbls>
          <c:showLegendKey val="0"/>
          <c:showVal val="0"/>
          <c:showCatName val="0"/>
          <c:showSerName val="0"/>
          <c:showPercent val="0"/>
          <c:showBubbleSize val="0"/>
        </c:dLbls>
        <c:marker val="1"/>
        <c:smooth val="0"/>
        <c:axId val="444497920"/>
        <c:axId val="444499488"/>
      </c:lineChart>
      <c:catAx>
        <c:axId val="444497920"/>
        <c:scaling>
          <c:orientation val="minMax"/>
        </c:scaling>
        <c:delete val="0"/>
        <c:axPos val="b"/>
        <c:numFmt formatCode="General" sourceLinked="1"/>
        <c:majorTickMark val="none"/>
        <c:minorTickMark val="none"/>
        <c:tickLblPos val="none"/>
        <c:crossAx val="444499488"/>
        <c:crosses val="autoZero"/>
        <c:auto val="0"/>
        <c:lblAlgn val="ctr"/>
        <c:lblOffset val="100"/>
        <c:noMultiLvlLbl val="1"/>
      </c:catAx>
      <c:valAx>
        <c:axId val="444499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4497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6F-46AA-9AFB-50497CCB8D0F}"/>
            </c:ext>
          </c:extLst>
        </c:ser>
        <c:dLbls>
          <c:showLegendKey val="0"/>
          <c:showVal val="0"/>
          <c:showCatName val="0"/>
          <c:showSerName val="0"/>
          <c:showPercent val="0"/>
          <c:showBubbleSize val="0"/>
        </c:dLbls>
        <c:gapWidth val="180"/>
        <c:overlap val="-90"/>
        <c:axId val="444503408"/>
        <c:axId val="44449870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6F-46AA-9AFB-50497CCB8D0F}"/>
            </c:ext>
          </c:extLst>
        </c:ser>
        <c:dLbls>
          <c:showLegendKey val="0"/>
          <c:showVal val="0"/>
          <c:showCatName val="0"/>
          <c:showSerName val="0"/>
          <c:showPercent val="0"/>
          <c:showBubbleSize val="0"/>
        </c:dLbls>
        <c:marker val="1"/>
        <c:smooth val="0"/>
        <c:axId val="444503408"/>
        <c:axId val="444498704"/>
      </c:lineChart>
      <c:catAx>
        <c:axId val="444503408"/>
        <c:scaling>
          <c:orientation val="minMax"/>
        </c:scaling>
        <c:delete val="0"/>
        <c:axPos val="b"/>
        <c:numFmt formatCode="General" sourceLinked="1"/>
        <c:majorTickMark val="none"/>
        <c:minorTickMark val="none"/>
        <c:tickLblPos val="none"/>
        <c:crossAx val="444498704"/>
        <c:crosses val="autoZero"/>
        <c:auto val="0"/>
        <c:lblAlgn val="ctr"/>
        <c:lblOffset val="100"/>
        <c:noMultiLvlLbl val="1"/>
      </c:catAx>
      <c:valAx>
        <c:axId val="444498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450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D5-4C63-86AA-814428DCED78}"/>
            </c:ext>
          </c:extLst>
        </c:ser>
        <c:dLbls>
          <c:showLegendKey val="0"/>
          <c:showVal val="0"/>
          <c:showCatName val="0"/>
          <c:showSerName val="0"/>
          <c:showPercent val="0"/>
          <c:showBubbleSize val="0"/>
        </c:dLbls>
        <c:gapWidth val="180"/>
        <c:overlap val="-90"/>
        <c:axId val="444503800"/>
        <c:axId val="44450066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D5-4C63-86AA-814428DCED78}"/>
            </c:ext>
          </c:extLst>
        </c:ser>
        <c:dLbls>
          <c:showLegendKey val="0"/>
          <c:showVal val="0"/>
          <c:showCatName val="0"/>
          <c:showSerName val="0"/>
          <c:showPercent val="0"/>
          <c:showBubbleSize val="0"/>
        </c:dLbls>
        <c:marker val="1"/>
        <c:smooth val="0"/>
        <c:axId val="444503800"/>
        <c:axId val="444500664"/>
      </c:lineChart>
      <c:catAx>
        <c:axId val="444503800"/>
        <c:scaling>
          <c:orientation val="minMax"/>
        </c:scaling>
        <c:delete val="0"/>
        <c:axPos val="b"/>
        <c:numFmt formatCode="General" sourceLinked="1"/>
        <c:majorTickMark val="none"/>
        <c:minorTickMark val="none"/>
        <c:tickLblPos val="none"/>
        <c:crossAx val="444500664"/>
        <c:crosses val="autoZero"/>
        <c:auto val="0"/>
        <c:lblAlgn val="ctr"/>
        <c:lblOffset val="100"/>
        <c:noMultiLvlLbl val="1"/>
      </c:catAx>
      <c:valAx>
        <c:axId val="444500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4503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32-45A0-A20D-BE483E9F1114}"/>
            </c:ext>
          </c:extLst>
        </c:ser>
        <c:dLbls>
          <c:showLegendKey val="0"/>
          <c:showVal val="0"/>
          <c:showCatName val="0"/>
          <c:showSerName val="0"/>
          <c:showPercent val="0"/>
          <c:showBubbleSize val="0"/>
        </c:dLbls>
        <c:gapWidth val="180"/>
        <c:overlap val="-90"/>
        <c:axId val="444504192"/>
        <c:axId val="44450105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32-45A0-A20D-BE483E9F1114}"/>
            </c:ext>
          </c:extLst>
        </c:ser>
        <c:dLbls>
          <c:showLegendKey val="0"/>
          <c:showVal val="0"/>
          <c:showCatName val="0"/>
          <c:showSerName val="0"/>
          <c:showPercent val="0"/>
          <c:showBubbleSize val="0"/>
        </c:dLbls>
        <c:marker val="1"/>
        <c:smooth val="0"/>
        <c:axId val="444504192"/>
        <c:axId val="444501056"/>
      </c:lineChart>
      <c:catAx>
        <c:axId val="444504192"/>
        <c:scaling>
          <c:orientation val="minMax"/>
        </c:scaling>
        <c:delete val="0"/>
        <c:axPos val="b"/>
        <c:numFmt formatCode="General" sourceLinked="1"/>
        <c:majorTickMark val="none"/>
        <c:minorTickMark val="none"/>
        <c:tickLblPos val="none"/>
        <c:crossAx val="444501056"/>
        <c:crosses val="autoZero"/>
        <c:auto val="0"/>
        <c:lblAlgn val="ctr"/>
        <c:lblOffset val="100"/>
        <c:noMultiLvlLbl val="1"/>
      </c:catAx>
      <c:valAx>
        <c:axId val="444501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45041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8B-484E-B36F-CC7FDCC1E1C1}"/>
            </c:ext>
          </c:extLst>
        </c:ser>
        <c:dLbls>
          <c:showLegendKey val="0"/>
          <c:showVal val="0"/>
          <c:showCatName val="0"/>
          <c:showSerName val="0"/>
          <c:showPercent val="0"/>
          <c:showBubbleSize val="0"/>
        </c:dLbls>
        <c:gapWidth val="180"/>
        <c:overlap val="-90"/>
        <c:axId val="444501448"/>
        <c:axId val="44450458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8B-484E-B36F-CC7FDCC1E1C1}"/>
            </c:ext>
          </c:extLst>
        </c:ser>
        <c:dLbls>
          <c:showLegendKey val="0"/>
          <c:showVal val="0"/>
          <c:showCatName val="0"/>
          <c:showSerName val="0"/>
          <c:showPercent val="0"/>
          <c:showBubbleSize val="0"/>
        </c:dLbls>
        <c:marker val="1"/>
        <c:smooth val="0"/>
        <c:axId val="444501448"/>
        <c:axId val="444504584"/>
      </c:lineChart>
      <c:catAx>
        <c:axId val="444501448"/>
        <c:scaling>
          <c:orientation val="minMax"/>
        </c:scaling>
        <c:delete val="0"/>
        <c:axPos val="b"/>
        <c:numFmt formatCode="General" sourceLinked="1"/>
        <c:majorTickMark val="none"/>
        <c:minorTickMark val="none"/>
        <c:tickLblPos val="none"/>
        <c:crossAx val="444504584"/>
        <c:crosses val="autoZero"/>
        <c:auto val="0"/>
        <c:lblAlgn val="ctr"/>
        <c:lblOffset val="100"/>
        <c:noMultiLvlLbl val="1"/>
      </c:catAx>
      <c:valAx>
        <c:axId val="444504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4501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17-4EB0-8876-FB3DDB365BE2}"/>
            </c:ext>
          </c:extLst>
        </c:ser>
        <c:dLbls>
          <c:showLegendKey val="0"/>
          <c:showVal val="0"/>
          <c:showCatName val="0"/>
          <c:showSerName val="0"/>
          <c:showPercent val="0"/>
          <c:showBubbleSize val="0"/>
        </c:dLbls>
        <c:gapWidth val="180"/>
        <c:overlap val="-90"/>
        <c:axId val="444505368"/>
        <c:axId val="44450184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17-4EB0-8876-FB3DDB365BE2}"/>
            </c:ext>
          </c:extLst>
        </c:ser>
        <c:dLbls>
          <c:showLegendKey val="0"/>
          <c:showVal val="0"/>
          <c:showCatName val="0"/>
          <c:showSerName val="0"/>
          <c:showPercent val="0"/>
          <c:showBubbleSize val="0"/>
        </c:dLbls>
        <c:marker val="1"/>
        <c:smooth val="0"/>
        <c:axId val="444505368"/>
        <c:axId val="444501840"/>
      </c:lineChart>
      <c:catAx>
        <c:axId val="444505368"/>
        <c:scaling>
          <c:orientation val="minMax"/>
        </c:scaling>
        <c:delete val="0"/>
        <c:axPos val="b"/>
        <c:numFmt formatCode="General" sourceLinked="1"/>
        <c:majorTickMark val="none"/>
        <c:minorTickMark val="none"/>
        <c:tickLblPos val="none"/>
        <c:crossAx val="444501840"/>
        <c:crosses val="autoZero"/>
        <c:auto val="0"/>
        <c:lblAlgn val="ctr"/>
        <c:lblOffset val="100"/>
        <c:noMultiLvlLbl val="1"/>
      </c:catAx>
      <c:valAx>
        <c:axId val="444501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4505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CC-41F3-9536-CAB84A432E97}"/>
            </c:ext>
          </c:extLst>
        </c:ser>
        <c:dLbls>
          <c:showLegendKey val="0"/>
          <c:showVal val="0"/>
          <c:showCatName val="0"/>
          <c:showSerName val="0"/>
          <c:showPercent val="0"/>
          <c:showBubbleSize val="0"/>
        </c:dLbls>
        <c:gapWidth val="180"/>
        <c:overlap val="-90"/>
        <c:axId val="444503016"/>
        <c:axId val="44449909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CC-41F3-9536-CAB84A432E97}"/>
            </c:ext>
          </c:extLst>
        </c:ser>
        <c:dLbls>
          <c:showLegendKey val="0"/>
          <c:showVal val="0"/>
          <c:showCatName val="0"/>
          <c:showSerName val="0"/>
          <c:showPercent val="0"/>
          <c:showBubbleSize val="0"/>
        </c:dLbls>
        <c:marker val="1"/>
        <c:smooth val="0"/>
        <c:axId val="444503016"/>
        <c:axId val="444499096"/>
      </c:lineChart>
      <c:catAx>
        <c:axId val="444503016"/>
        <c:scaling>
          <c:orientation val="minMax"/>
        </c:scaling>
        <c:delete val="0"/>
        <c:axPos val="b"/>
        <c:numFmt formatCode="General" sourceLinked="1"/>
        <c:majorTickMark val="none"/>
        <c:minorTickMark val="none"/>
        <c:tickLblPos val="none"/>
        <c:crossAx val="444499096"/>
        <c:crosses val="autoZero"/>
        <c:auto val="0"/>
        <c:lblAlgn val="ctr"/>
        <c:lblOffset val="100"/>
        <c:noMultiLvlLbl val="1"/>
      </c:catAx>
      <c:valAx>
        <c:axId val="444499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4503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38-4056-8A7E-AA8D41AE0D52}"/>
            </c:ext>
          </c:extLst>
        </c:ser>
        <c:dLbls>
          <c:showLegendKey val="0"/>
          <c:showVal val="0"/>
          <c:showCatName val="0"/>
          <c:showSerName val="0"/>
          <c:showPercent val="0"/>
          <c:showBubbleSize val="0"/>
        </c:dLbls>
        <c:gapWidth val="180"/>
        <c:overlap val="-90"/>
        <c:axId val="445367248"/>
        <c:axId val="44536881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38-4056-8A7E-AA8D41AE0D52}"/>
            </c:ext>
          </c:extLst>
        </c:ser>
        <c:dLbls>
          <c:showLegendKey val="0"/>
          <c:showVal val="0"/>
          <c:showCatName val="0"/>
          <c:showSerName val="0"/>
          <c:showPercent val="0"/>
          <c:showBubbleSize val="0"/>
        </c:dLbls>
        <c:marker val="1"/>
        <c:smooth val="0"/>
        <c:axId val="445367248"/>
        <c:axId val="445368816"/>
      </c:lineChart>
      <c:catAx>
        <c:axId val="445367248"/>
        <c:scaling>
          <c:orientation val="minMax"/>
        </c:scaling>
        <c:delete val="0"/>
        <c:axPos val="b"/>
        <c:numFmt formatCode="General" sourceLinked="1"/>
        <c:majorTickMark val="none"/>
        <c:minorTickMark val="none"/>
        <c:tickLblPos val="none"/>
        <c:crossAx val="445368816"/>
        <c:crosses val="autoZero"/>
        <c:auto val="0"/>
        <c:lblAlgn val="ctr"/>
        <c:lblOffset val="100"/>
        <c:noMultiLvlLbl val="1"/>
      </c:catAx>
      <c:valAx>
        <c:axId val="445368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5367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AA-40EB-B0FD-EE03E7E85552}"/>
            </c:ext>
          </c:extLst>
        </c:ser>
        <c:dLbls>
          <c:showLegendKey val="0"/>
          <c:showVal val="0"/>
          <c:showCatName val="0"/>
          <c:showSerName val="0"/>
          <c:showPercent val="0"/>
          <c:showBubbleSize val="0"/>
        </c:dLbls>
        <c:gapWidth val="180"/>
        <c:overlap val="-90"/>
        <c:axId val="445362936"/>
        <c:axId val="44536332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AA-40EB-B0FD-EE03E7E85552}"/>
            </c:ext>
          </c:extLst>
        </c:ser>
        <c:dLbls>
          <c:showLegendKey val="0"/>
          <c:showVal val="0"/>
          <c:showCatName val="0"/>
          <c:showSerName val="0"/>
          <c:showPercent val="0"/>
          <c:showBubbleSize val="0"/>
        </c:dLbls>
        <c:marker val="1"/>
        <c:smooth val="0"/>
        <c:axId val="445362936"/>
        <c:axId val="445363328"/>
      </c:lineChart>
      <c:catAx>
        <c:axId val="445362936"/>
        <c:scaling>
          <c:orientation val="minMax"/>
        </c:scaling>
        <c:delete val="0"/>
        <c:axPos val="b"/>
        <c:numFmt formatCode="General" sourceLinked="1"/>
        <c:majorTickMark val="none"/>
        <c:minorTickMark val="none"/>
        <c:tickLblPos val="none"/>
        <c:crossAx val="445363328"/>
        <c:crosses val="autoZero"/>
        <c:auto val="0"/>
        <c:lblAlgn val="ctr"/>
        <c:lblOffset val="100"/>
        <c:noMultiLvlLbl val="1"/>
      </c:catAx>
      <c:valAx>
        <c:axId val="445363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5362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67-406F-917D-CB818F0310EB}"/>
            </c:ext>
          </c:extLst>
        </c:ser>
        <c:dLbls>
          <c:showLegendKey val="0"/>
          <c:showVal val="0"/>
          <c:showCatName val="0"/>
          <c:showSerName val="0"/>
          <c:showPercent val="0"/>
          <c:showBubbleSize val="0"/>
        </c:dLbls>
        <c:gapWidth val="180"/>
        <c:overlap val="-90"/>
        <c:axId val="445364112"/>
        <c:axId val="44536450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67-406F-917D-CB818F0310EB}"/>
            </c:ext>
          </c:extLst>
        </c:ser>
        <c:dLbls>
          <c:showLegendKey val="0"/>
          <c:showVal val="0"/>
          <c:showCatName val="0"/>
          <c:showSerName val="0"/>
          <c:showPercent val="0"/>
          <c:showBubbleSize val="0"/>
        </c:dLbls>
        <c:marker val="1"/>
        <c:smooth val="0"/>
        <c:axId val="445364112"/>
        <c:axId val="445364504"/>
      </c:lineChart>
      <c:catAx>
        <c:axId val="445364112"/>
        <c:scaling>
          <c:orientation val="minMax"/>
        </c:scaling>
        <c:delete val="0"/>
        <c:axPos val="b"/>
        <c:numFmt formatCode="General" sourceLinked="1"/>
        <c:majorTickMark val="none"/>
        <c:minorTickMark val="none"/>
        <c:tickLblPos val="none"/>
        <c:crossAx val="445364504"/>
        <c:crosses val="autoZero"/>
        <c:auto val="0"/>
        <c:lblAlgn val="ctr"/>
        <c:lblOffset val="100"/>
        <c:noMultiLvlLbl val="1"/>
      </c:catAx>
      <c:valAx>
        <c:axId val="445364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536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185</c:v>
                </c:pt>
                <c:pt idx="1">
                  <c:v>182.9</c:v>
                </c:pt>
                <c:pt idx="2">
                  <c:v>213.2</c:v>
                </c:pt>
                <c:pt idx="3">
                  <c:v>267.5</c:v>
                </c:pt>
                <c:pt idx="4">
                  <c:v>177.4</c:v>
                </c:pt>
              </c:numCache>
            </c:numRef>
          </c:val>
          <c:extLst xmlns:c16r2="http://schemas.microsoft.com/office/drawing/2015/06/chart">
            <c:ext xmlns:c16="http://schemas.microsoft.com/office/drawing/2014/chart" uri="{C3380CC4-5D6E-409C-BE32-E72D297353CC}">
              <c16:uniqueId val="{00000000-A520-49D9-BB92-4EF959FE5CEC}"/>
            </c:ext>
          </c:extLst>
        </c:ser>
        <c:dLbls>
          <c:showLegendKey val="0"/>
          <c:showVal val="0"/>
          <c:showCatName val="0"/>
          <c:showSerName val="0"/>
          <c:showPercent val="0"/>
          <c:showBubbleSize val="0"/>
        </c:dLbls>
        <c:gapWidth val="180"/>
        <c:overlap val="-90"/>
        <c:axId val="342720128"/>
        <c:axId val="342716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xmlns:c16r2="http://schemas.microsoft.com/office/drawing/2015/06/chart">
            <c:ext xmlns:c16="http://schemas.microsoft.com/office/drawing/2014/chart" uri="{C3380CC4-5D6E-409C-BE32-E72D297353CC}">
              <c16:uniqueId val="{00000001-A520-49D9-BB92-4EF959FE5CE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520-49D9-BB92-4EF959FE5CEC}"/>
            </c:ext>
          </c:extLst>
        </c:ser>
        <c:dLbls>
          <c:showLegendKey val="0"/>
          <c:showVal val="0"/>
          <c:showCatName val="0"/>
          <c:showSerName val="0"/>
          <c:showPercent val="0"/>
          <c:showBubbleSize val="0"/>
        </c:dLbls>
        <c:marker val="1"/>
        <c:smooth val="0"/>
        <c:axId val="342720128"/>
        <c:axId val="342716208"/>
      </c:lineChart>
      <c:catAx>
        <c:axId val="342720128"/>
        <c:scaling>
          <c:orientation val="minMax"/>
        </c:scaling>
        <c:delete val="0"/>
        <c:axPos val="b"/>
        <c:numFmt formatCode="General" sourceLinked="1"/>
        <c:majorTickMark val="none"/>
        <c:minorTickMark val="none"/>
        <c:tickLblPos val="none"/>
        <c:crossAx val="342716208"/>
        <c:crosses val="autoZero"/>
        <c:auto val="0"/>
        <c:lblAlgn val="ctr"/>
        <c:lblOffset val="100"/>
        <c:noMultiLvlLbl val="1"/>
      </c:catAx>
      <c:valAx>
        <c:axId val="342716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2720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04-4C2D-A202-EBF53D2212F2}"/>
            </c:ext>
          </c:extLst>
        </c:ser>
        <c:dLbls>
          <c:showLegendKey val="0"/>
          <c:showVal val="0"/>
          <c:showCatName val="0"/>
          <c:showSerName val="0"/>
          <c:showPercent val="0"/>
          <c:showBubbleSize val="0"/>
        </c:dLbls>
        <c:gapWidth val="180"/>
        <c:overlap val="-90"/>
        <c:axId val="445368032"/>
        <c:axId val="44536842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04-4C2D-A202-EBF53D2212F2}"/>
            </c:ext>
          </c:extLst>
        </c:ser>
        <c:dLbls>
          <c:showLegendKey val="0"/>
          <c:showVal val="0"/>
          <c:showCatName val="0"/>
          <c:showSerName val="0"/>
          <c:showPercent val="0"/>
          <c:showBubbleSize val="0"/>
        </c:dLbls>
        <c:marker val="1"/>
        <c:smooth val="0"/>
        <c:axId val="445368032"/>
        <c:axId val="445368424"/>
      </c:lineChart>
      <c:catAx>
        <c:axId val="445368032"/>
        <c:scaling>
          <c:orientation val="minMax"/>
        </c:scaling>
        <c:delete val="0"/>
        <c:axPos val="b"/>
        <c:numFmt formatCode="General" sourceLinked="1"/>
        <c:majorTickMark val="none"/>
        <c:minorTickMark val="none"/>
        <c:tickLblPos val="none"/>
        <c:crossAx val="445368424"/>
        <c:crosses val="autoZero"/>
        <c:auto val="0"/>
        <c:lblAlgn val="ctr"/>
        <c:lblOffset val="100"/>
        <c:noMultiLvlLbl val="1"/>
      </c:catAx>
      <c:valAx>
        <c:axId val="445368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5368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14.8</c:v>
                </c:pt>
                <c:pt idx="1">
                  <c:v>14.3</c:v>
                </c:pt>
                <c:pt idx="2">
                  <c:v>19</c:v>
                </c:pt>
                <c:pt idx="3">
                  <c:v>13.9</c:v>
                </c:pt>
                <c:pt idx="4">
                  <c:v>13.4</c:v>
                </c:pt>
              </c:numCache>
            </c:numRef>
          </c:val>
          <c:extLst xmlns:c16r2="http://schemas.microsoft.com/office/drawing/2015/06/chart">
            <c:ext xmlns:c16="http://schemas.microsoft.com/office/drawing/2014/chart" uri="{C3380CC4-5D6E-409C-BE32-E72D297353CC}">
              <c16:uniqueId val="{00000000-036F-4A9B-955C-7006B4C12F1E}"/>
            </c:ext>
          </c:extLst>
        </c:ser>
        <c:dLbls>
          <c:showLegendKey val="0"/>
          <c:showVal val="0"/>
          <c:showCatName val="0"/>
          <c:showSerName val="0"/>
          <c:showPercent val="0"/>
          <c:showBubbleSize val="0"/>
        </c:dLbls>
        <c:gapWidth val="180"/>
        <c:overlap val="-90"/>
        <c:axId val="445364896"/>
        <c:axId val="44536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xmlns:c16r2="http://schemas.microsoft.com/office/drawing/2015/06/chart">
            <c:ext xmlns:c16="http://schemas.microsoft.com/office/drawing/2014/chart" uri="{C3380CC4-5D6E-409C-BE32-E72D297353CC}">
              <c16:uniqueId val="{00000001-036F-4A9B-955C-7006B4C12F1E}"/>
            </c:ext>
          </c:extLst>
        </c:ser>
        <c:dLbls>
          <c:showLegendKey val="0"/>
          <c:showVal val="0"/>
          <c:showCatName val="0"/>
          <c:showSerName val="0"/>
          <c:showPercent val="0"/>
          <c:showBubbleSize val="0"/>
        </c:dLbls>
        <c:marker val="1"/>
        <c:smooth val="0"/>
        <c:axId val="445364896"/>
        <c:axId val="445361760"/>
      </c:lineChart>
      <c:catAx>
        <c:axId val="445364896"/>
        <c:scaling>
          <c:orientation val="minMax"/>
        </c:scaling>
        <c:delete val="0"/>
        <c:axPos val="b"/>
        <c:numFmt formatCode="General" sourceLinked="1"/>
        <c:majorTickMark val="none"/>
        <c:minorTickMark val="none"/>
        <c:tickLblPos val="none"/>
        <c:crossAx val="445361760"/>
        <c:crosses val="autoZero"/>
        <c:auto val="0"/>
        <c:lblAlgn val="ctr"/>
        <c:lblOffset val="100"/>
        <c:noMultiLvlLbl val="1"/>
      </c:catAx>
      <c:valAx>
        <c:axId val="44536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5364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43.1</c:v>
                </c:pt>
                <c:pt idx="1">
                  <c:v>61.7</c:v>
                </c:pt>
                <c:pt idx="2">
                  <c:v>32.299999999999997</c:v>
                </c:pt>
                <c:pt idx="3">
                  <c:v>24.2</c:v>
                </c:pt>
                <c:pt idx="4">
                  <c:v>47</c:v>
                </c:pt>
              </c:numCache>
            </c:numRef>
          </c:val>
          <c:extLst xmlns:c16r2="http://schemas.microsoft.com/office/drawing/2015/06/chart">
            <c:ext xmlns:c16="http://schemas.microsoft.com/office/drawing/2014/chart" uri="{C3380CC4-5D6E-409C-BE32-E72D297353CC}">
              <c16:uniqueId val="{00000000-9D64-49DA-B47B-D69D9B528342}"/>
            </c:ext>
          </c:extLst>
        </c:ser>
        <c:dLbls>
          <c:showLegendKey val="0"/>
          <c:showVal val="0"/>
          <c:showCatName val="0"/>
          <c:showSerName val="0"/>
          <c:showPercent val="0"/>
          <c:showBubbleSize val="0"/>
        </c:dLbls>
        <c:gapWidth val="180"/>
        <c:overlap val="-90"/>
        <c:axId val="445362152"/>
        <c:axId val="44536607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xmlns:c16r2="http://schemas.microsoft.com/office/drawing/2015/06/chart">
            <c:ext xmlns:c16="http://schemas.microsoft.com/office/drawing/2014/chart" uri="{C3380CC4-5D6E-409C-BE32-E72D297353CC}">
              <c16:uniqueId val="{00000001-9D64-49DA-B47B-D69D9B528342}"/>
            </c:ext>
          </c:extLst>
        </c:ser>
        <c:dLbls>
          <c:showLegendKey val="0"/>
          <c:showVal val="0"/>
          <c:showCatName val="0"/>
          <c:showSerName val="0"/>
          <c:showPercent val="0"/>
          <c:showBubbleSize val="0"/>
        </c:dLbls>
        <c:marker val="1"/>
        <c:smooth val="0"/>
        <c:axId val="445362152"/>
        <c:axId val="445366072"/>
      </c:lineChart>
      <c:catAx>
        <c:axId val="445362152"/>
        <c:scaling>
          <c:orientation val="minMax"/>
        </c:scaling>
        <c:delete val="0"/>
        <c:axPos val="b"/>
        <c:numFmt formatCode="General" sourceLinked="1"/>
        <c:majorTickMark val="none"/>
        <c:minorTickMark val="none"/>
        <c:tickLblPos val="none"/>
        <c:crossAx val="445366072"/>
        <c:crosses val="autoZero"/>
        <c:auto val="0"/>
        <c:lblAlgn val="ctr"/>
        <c:lblOffset val="100"/>
        <c:noMultiLvlLbl val="1"/>
      </c:catAx>
      <c:valAx>
        <c:axId val="445366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5362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182.5</c:v>
                </c:pt>
                <c:pt idx="1">
                  <c:v>142.6</c:v>
                </c:pt>
                <c:pt idx="2">
                  <c:v>70.900000000000006</c:v>
                </c:pt>
                <c:pt idx="3">
                  <c:v>47.5</c:v>
                </c:pt>
                <c:pt idx="4">
                  <c:v>0</c:v>
                </c:pt>
              </c:numCache>
            </c:numRef>
          </c:val>
          <c:extLst xmlns:c16r2="http://schemas.microsoft.com/office/drawing/2015/06/chart">
            <c:ext xmlns:c16="http://schemas.microsoft.com/office/drawing/2014/chart" uri="{C3380CC4-5D6E-409C-BE32-E72D297353CC}">
              <c16:uniqueId val="{00000000-B171-4A9E-BFA8-EB1E8BCD3F8F}"/>
            </c:ext>
          </c:extLst>
        </c:ser>
        <c:dLbls>
          <c:showLegendKey val="0"/>
          <c:showVal val="0"/>
          <c:showCatName val="0"/>
          <c:showSerName val="0"/>
          <c:showPercent val="0"/>
          <c:showBubbleSize val="0"/>
        </c:dLbls>
        <c:gapWidth val="180"/>
        <c:overlap val="-90"/>
        <c:axId val="445366856"/>
        <c:axId val="44528792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xmlns:c16r2="http://schemas.microsoft.com/office/drawing/2015/06/chart">
            <c:ext xmlns:c16="http://schemas.microsoft.com/office/drawing/2014/chart" uri="{C3380CC4-5D6E-409C-BE32-E72D297353CC}">
              <c16:uniqueId val="{00000001-B171-4A9E-BFA8-EB1E8BCD3F8F}"/>
            </c:ext>
          </c:extLst>
        </c:ser>
        <c:dLbls>
          <c:showLegendKey val="0"/>
          <c:showVal val="0"/>
          <c:showCatName val="0"/>
          <c:showSerName val="0"/>
          <c:showPercent val="0"/>
          <c:showBubbleSize val="0"/>
        </c:dLbls>
        <c:marker val="1"/>
        <c:smooth val="0"/>
        <c:axId val="445366856"/>
        <c:axId val="445287920"/>
      </c:lineChart>
      <c:catAx>
        <c:axId val="445366856"/>
        <c:scaling>
          <c:orientation val="minMax"/>
        </c:scaling>
        <c:delete val="0"/>
        <c:axPos val="b"/>
        <c:numFmt formatCode="General" sourceLinked="1"/>
        <c:majorTickMark val="none"/>
        <c:minorTickMark val="none"/>
        <c:tickLblPos val="none"/>
        <c:crossAx val="445287920"/>
        <c:crosses val="autoZero"/>
        <c:auto val="0"/>
        <c:lblAlgn val="ctr"/>
        <c:lblOffset val="100"/>
        <c:noMultiLvlLbl val="1"/>
      </c:catAx>
      <c:valAx>
        <c:axId val="445287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5366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0A-43E8-8EC5-8C6EA77FBDD1}"/>
            </c:ext>
          </c:extLst>
        </c:ser>
        <c:dLbls>
          <c:showLegendKey val="0"/>
          <c:showVal val="0"/>
          <c:showCatName val="0"/>
          <c:showSerName val="0"/>
          <c:showPercent val="0"/>
          <c:showBubbleSize val="0"/>
        </c:dLbls>
        <c:gapWidth val="180"/>
        <c:overlap val="-90"/>
        <c:axId val="445287136"/>
        <c:axId val="44528870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0A-43E8-8EC5-8C6EA77FBDD1}"/>
            </c:ext>
          </c:extLst>
        </c:ser>
        <c:dLbls>
          <c:showLegendKey val="0"/>
          <c:showVal val="0"/>
          <c:showCatName val="0"/>
          <c:showSerName val="0"/>
          <c:showPercent val="0"/>
          <c:showBubbleSize val="0"/>
        </c:dLbls>
        <c:marker val="1"/>
        <c:smooth val="0"/>
        <c:axId val="445287136"/>
        <c:axId val="445288704"/>
      </c:lineChart>
      <c:catAx>
        <c:axId val="445287136"/>
        <c:scaling>
          <c:orientation val="minMax"/>
        </c:scaling>
        <c:delete val="0"/>
        <c:axPos val="b"/>
        <c:numFmt formatCode="General" sourceLinked="1"/>
        <c:majorTickMark val="none"/>
        <c:minorTickMark val="none"/>
        <c:tickLblPos val="none"/>
        <c:crossAx val="445288704"/>
        <c:crosses val="autoZero"/>
        <c:auto val="0"/>
        <c:lblAlgn val="ctr"/>
        <c:lblOffset val="100"/>
        <c:noMultiLvlLbl val="1"/>
      </c:catAx>
      <c:valAx>
        <c:axId val="445288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528713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850-4AB0-AE57-B4B688B47DA2}"/>
            </c:ext>
          </c:extLst>
        </c:ser>
        <c:dLbls>
          <c:showLegendKey val="0"/>
          <c:showVal val="0"/>
          <c:showCatName val="0"/>
          <c:showSerName val="0"/>
          <c:showPercent val="0"/>
          <c:showBubbleSize val="0"/>
        </c:dLbls>
        <c:gapWidth val="180"/>
        <c:overlap val="-90"/>
        <c:axId val="445288312"/>
        <c:axId val="4452840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xmlns:c16r2="http://schemas.microsoft.com/office/drawing/2015/06/chart">
            <c:ext xmlns:c16="http://schemas.microsoft.com/office/drawing/2014/chart" uri="{C3380CC4-5D6E-409C-BE32-E72D297353CC}">
              <c16:uniqueId val="{00000001-1850-4AB0-AE57-B4B688B47DA2}"/>
            </c:ext>
          </c:extLst>
        </c:ser>
        <c:dLbls>
          <c:showLegendKey val="0"/>
          <c:showVal val="0"/>
          <c:showCatName val="0"/>
          <c:showSerName val="0"/>
          <c:showPercent val="0"/>
          <c:showBubbleSize val="0"/>
        </c:dLbls>
        <c:marker val="1"/>
        <c:smooth val="0"/>
        <c:axId val="445288312"/>
        <c:axId val="445284000"/>
      </c:lineChart>
      <c:catAx>
        <c:axId val="445288312"/>
        <c:scaling>
          <c:orientation val="minMax"/>
        </c:scaling>
        <c:delete val="0"/>
        <c:axPos val="b"/>
        <c:numFmt formatCode="General" sourceLinked="1"/>
        <c:majorTickMark val="none"/>
        <c:minorTickMark val="none"/>
        <c:tickLblPos val="none"/>
        <c:crossAx val="445284000"/>
        <c:crosses val="autoZero"/>
        <c:auto val="0"/>
        <c:lblAlgn val="ctr"/>
        <c:lblOffset val="100"/>
        <c:noMultiLvlLbl val="1"/>
      </c:catAx>
      <c:valAx>
        <c:axId val="445284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5288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46-4461-A8FE-12344FACD103}"/>
            </c:ext>
          </c:extLst>
        </c:ser>
        <c:dLbls>
          <c:showLegendKey val="0"/>
          <c:showVal val="0"/>
          <c:showCatName val="0"/>
          <c:showSerName val="0"/>
          <c:showPercent val="0"/>
          <c:showBubbleSize val="0"/>
        </c:dLbls>
        <c:gapWidth val="180"/>
        <c:overlap val="-90"/>
        <c:axId val="445284784"/>
        <c:axId val="44528517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46-4461-A8FE-12344FACD103}"/>
            </c:ext>
          </c:extLst>
        </c:ser>
        <c:dLbls>
          <c:showLegendKey val="0"/>
          <c:showVal val="0"/>
          <c:showCatName val="0"/>
          <c:showSerName val="0"/>
          <c:showPercent val="0"/>
          <c:showBubbleSize val="0"/>
        </c:dLbls>
        <c:marker val="1"/>
        <c:smooth val="0"/>
        <c:axId val="445284784"/>
        <c:axId val="445285176"/>
      </c:lineChart>
      <c:catAx>
        <c:axId val="445284784"/>
        <c:scaling>
          <c:orientation val="minMax"/>
        </c:scaling>
        <c:delete val="0"/>
        <c:axPos val="b"/>
        <c:numFmt formatCode="General" sourceLinked="1"/>
        <c:majorTickMark val="none"/>
        <c:minorTickMark val="none"/>
        <c:tickLblPos val="none"/>
        <c:crossAx val="445285176"/>
        <c:crosses val="autoZero"/>
        <c:auto val="0"/>
        <c:lblAlgn val="ctr"/>
        <c:lblOffset val="100"/>
        <c:noMultiLvlLbl val="1"/>
      </c:catAx>
      <c:valAx>
        <c:axId val="445285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5284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36-4117-BD60-67BC5DDE272E}"/>
            </c:ext>
          </c:extLst>
        </c:ser>
        <c:dLbls>
          <c:showLegendKey val="0"/>
          <c:showVal val="0"/>
          <c:showCatName val="0"/>
          <c:showSerName val="0"/>
          <c:showPercent val="0"/>
          <c:showBubbleSize val="0"/>
        </c:dLbls>
        <c:gapWidth val="180"/>
        <c:overlap val="-90"/>
        <c:axId val="445287528"/>
        <c:axId val="44528948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36-4117-BD60-67BC5DDE272E}"/>
            </c:ext>
          </c:extLst>
        </c:ser>
        <c:dLbls>
          <c:showLegendKey val="0"/>
          <c:showVal val="0"/>
          <c:showCatName val="0"/>
          <c:showSerName val="0"/>
          <c:showPercent val="0"/>
          <c:showBubbleSize val="0"/>
        </c:dLbls>
        <c:marker val="1"/>
        <c:smooth val="0"/>
        <c:axId val="445287528"/>
        <c:axId val="445289488"/>
      </c:lineChart>
      <c:catAx>
        <c:axId val="445287528"/>
        <c:scaling>
          <c:orientation val="minMax"/>
        </c:scaling>
        <c:delete val="0"/>
        <c:axPos val="b"/>
        <c:numFmt formatCode="General" sourceLinked="1"/>
        <c:majorTickMark val="none"/>
        <c:minorTickMark val="none"/>
        <c:tickLblPos val="none"/>
        <c:crossAx val="445289488"/>
        <c:crosses val="autoZero"/>
        <c:auto val="0"/>
        <c:lblAlgn val="ctr"/>
        <c:lblOffset val="100"/>
        <c:noMultiLvlLbl val="1"/>
      </c:catAx>
      <c:valAx>
        <c:axId val="445289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5287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49-4577-A129-AF3F7978FE17}"/>
            </c:ext>
          </c:extLst>
        </c:ser>
        <c:dLbls>
          <c:showLegendKey val="0"/>
          <c:showVal val="0"/>
          <c:showCatName val="0"/>
          <c:showSerName val="0"/>
          <c:showPercent val="0"/>
          <c:showBubbleSize val="0"/>
        </c:dLbls>
        <c:gapWidth val="180"/>
        <c:overlap val="-90"/>
        <c:axId val="445289880"/>
        <c:axId val="44529027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49-4577-A129-AF3F7978FE17}"/>
            </c:ext>
          </c:extLst>
        </c:ser>
        <c:dLbls>
          <c:showLegendKey val="0"/>
          <c:showVal val="0"/>
          <c:showCatName val="0"/>
          <c:showSerName val="0"/>
          <c:showPercent val="0"/>
          <c:showBubbleSize val="0"/>
        </c:dLbls>
        <c:marker val="1"/>
        <c:smooth val="0"/>
        <c:axId val="445289880"/>
        <c:axId val="445290272"/>
      </c:lineChart>
      <c:catAx>
        <c:axId val="445289880"/>
        <c:scaling>
          <c:orientation val="minMax"/>
        </c:scaling>
        <c:delete val="0"/>
        <c:axPos val="b"/>
        <c:numFmt formatCode="General" sourceLinked="1"/>
        <c:majorTickMark val="none"/>
        <c:minorTickMark val="none"/>
        <c:tickLblPos val="none"/>
        <c:crossAx val="445290272"/>
        <c:crosses val="autoZero"/>
        <c:auto val="0"/>
        <c:lblAlgn val="ctr"/>
        <c:lblOffset val="100"/>
        <c:noMultiLvlLbl val="1"/>
      </c:catAx>
      <c:valAx>
        <c:axId val="445290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5289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BD-4DFA-B958-50E9D706ACFF}"/>
            </c:ext>
          </c:extLst>
        </c:ser>
        <c:dLbls>
          <c:showLegendKey val="0"/>
          <c:showVal val="0"/>
          <c:showCatName val="0"/>
          <c:showSerName val="0"/>
          <c:showPercent val="0"/>
          <c:showBubbleSize val="0"/>
        </c:dLbls>
        <c:gapWidth val="180"/>
        <c:overlap val="-90"/>
        <c:axId val="445283216"/>
        <c:axId val="44528596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BD-4DFA-B958-50E9D706ACFF}"/>
            </c:ext>
          </c:extLst>
        </c:ser>
        <c:dLbls>
          <c:showLegendKey val="0"/>
          <c:showVal val="0"/>
          <c:showCatName val="0"/>
          <c:showSerName val="0"/>
          <c:showPercent val="0"/>
          <c:showBubbleSize val="0"/>
        </c:dLbls>
        <c:marker val="1"/>
        <c:smooth val="0"/>
        <c:axId val="445283216"/>
        <c:axId val="445285960"/>
      </c:lineChart>
      <c:catAx>
        <c:axId val="445283216"/>
        <c:scaling>
          <c:orientation val="minMax"/>
        </c:scaling>
        <c:delete val="0"/>
        <c:axPos val="b"/>
        <c:numFmt formatCode="General" sourceLinked="1"/>
        <c:majorTickMark val="none"/>
        <c:minorTickMark val="none"/>
        <c:tickLblPos val="none"/>
        <c:crossAx val="445285960"/>
        <c:crosses val="autoZero"/>
        <c:auto val="0"/>
        <c:lblAlgn val="ctr"/>
        <c:lblOffset val="100"/>
        <c:noMultiLvlLbl val="1"/>
      </c:catAx>
      <c:valAx>
        <c:axId val="445285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5283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AB-4841-A1A5-FC6269D5E1C9}"/>
            </c:ext>
          </c:extLst>
        </c:ser>
        <c:dLbls>
          <c:showLegendKey val="0"/>
          <c:showVal val="0"/>
          <c:showCatName val="0"/>
          <c:showSerName val="0"/>
          <c:showPercent val="0"/>
          <c:showBubbleSize val="0"/>
        </c:dLbls>
        <c:gapWidth val="180"/>
        <c:overlap val="-90"/>
        <c:axId val="342718168"/>
        <c:axId val="34475232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AB-4841-A1A5-FC6269D5E1C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5BAB-4841-A1A5-FC6269D5E1C9}"/>
            </c:ext>
          </c:extLst>
        </c:ser>
        <c:dLbls>
          <c:showLegendKey val="0"/>
          <c:showVal val="0"/>
          <c:showCatName val="0"/>
          <c:showSerName val="0"/>
          <c:showPercent val="0"/>
          <c:showBubbleSize val="0"/>
        </c:dLbls>
        <c:marker val="1"/>
        <c:smooth val="0"/>
        <c:axId val="342718168"/>
        <c:axId val="344752328"/>
      </c:lineChart>
      <c:catAx>
        <c:axId val="342718168"/>
        <c:scaling>
          <c:orientation val="minMax"/>
        </c:scaling>
        <c:delete val="0"/>
        <c:axPos val="b"/>
        <c:numFmt formatCode="General" sourceLinked="1"/>
        <c:majorTickMark val="none"/>
        <c:minorTickMark val="none"/>
        <c:tickLblPos val="none"/>
        <c:crossAx val="344752328"/>
        <c:crosses val="autoZero"/>
        <c:auto val="0"/>
        <c:lblAlgn val="ctr"/>
        <c:lblOffset val="100"/>
        <c:noMultiLvlLbl val="1"/>
      </c:catAx>
      <c:valAx>
        <c:axId val="344752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2718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A4-477A-97A9-9981283CB869}"/>
            </c:ext>
          </c:extLst>
        </c:ser>
        <c:dLbls>
          <c:showLegendKey val="0"/>
          <c:showVal val="0"/>
          <c:showCatName val="0"/>
          <c:showSerName val="0"/>
          <c:showPercent val="0"/>
          <c:showBubbleSize val="0"/>
        </c:dLbls>
        <c:gapWidth val="180"/>
        <c:overlap val="-90"/>
        <c:axId val="446462416"/>
        <c:axId val="44645967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A4-477A-97A9-9981283CB869}"/>
            </c:ext>
          </c:extLst>
        </c:ser>
        <c:dLbls>
          <c:showLegendKey val="0"/>
          <c:showVal val="0"/>
          <c:showCatName val="0"/>
          <c:showSerName val="0"/>
          <c:showPercent val="0"/>
          <c:showBubbleSize val="0"/>
        </c:dLbls>
        <c:marker val="1"/>
        <c:smooth val="0"/>
        <c:axId val="446462416"/>
        <c:axId val="446459672"/>
      </c:lineChart>
      <c:catAx>
        <c:axId val="446462416"/>
        <c:scaling>
          <c:orientation val="minMax"/>
        </c:scaling>
        <c:delete val="0"/>
        <c:axPos val="b"/>
        <c:numFmt formatCode="General" sourceLinked="1"/>
        <c:majorTickMark val="none"/>
        <c:minorTickMark val="none"/>
        <c:tickLblPos val="none"/>
        <c:crossAx val="446459672"/>
        <c:crosses val="autoZero"/>
        <c:auto val="0"/>
        <c:lblAlgn val="ctr"/>
        <c:lblOffset val="100"/>
        <c:noMultiLvlLbl val="1"/>
      </c:catAx>
      <c:valAx>
        <c:axId val="446459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6462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20307.7</c:v>
                </c:pt>
                <c:pt idx="1">
                  <c:v>21788.6</c:v>
                </c:pt>
                <c:pt idx="2">
                  <c:v>17221</c:v>
                </c:pt>
                <c:pt idx="3">
                  <c:v>19160</c:v>
                </c:pt>
                <c:pt idx="4">
                  <c:v>22446.7</c:v>
                </c:pt>
              </c:numCache>
            </c:numRef>
          </c:val>
          <c:extLst xmlns:c16r2="http://schemas.microsoft.com/office/drawing/2015/06/chart">
            <c:ext xmlns:c16="http://schemas.microsoft.com/office/drawing/2014/chart" uri="{C3380CC4-5D6E-409C-BE32-E72D297353CC}">
              <c16:uniqueId val="{00000000-0FC2-462F-8B7E-ED1A2FD0D742}"/>
            </c:ext>
          </c:extLst>
        </c:ser>
        <c:dLbls>
          <c:showLegendKey val="0"/>
          <c:showVal val="0"/>
          <c:showCatName val="0"/>
          <c:showSerName val="0"/>
          <c:showPercent val="0"/>
          <c:showBubbleSize val="0"/>
        </c:dLbls>
        <c:gapWidth val="180"/>
        <c:overlap val="-90"/>
        <c:axId val="344749584"/>
        <c:axId val="34475076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xmlns:c16r2="http://schemas.microsoft.com/office/drawing/2015/06/chart">
            <c:ext xmlns:c16="http://schemas.microsoft.com/office/drawing/2014/chart" uri="{C3380CC4-5D6E-409C-BE32-E72D297353CC}">
              <c16:uniqueId val="{00000001-0FC2-462F-8B7E-ED1A2FD0D742}"/>
            </c:ext>
          </c:extLst>
        </c:ser>
        <c:dLbls>
          <c:showLegendKey val="0"/>
          <c:showVal val="0"/>
          <c:showCatName val="0"/>
          <c:showSerName val="0"/>
          <c:showPercent val="0"/>
          <c:showBubbleSize val="0"/>
        </c:dLbls>
        <c:marker val="1"/>
        <c:smooth val="0"/>
        <c:axId val="344749584"/>
        <c:axId val="344750760"/>
      </c:lineChart>
      <c:catAx>
        <c:axId val="344749584"/>
        <c:scaling>
          <c:orientation val="minMax"/>
        </c:scaling>
        <c:delete val="0"/>
        <c:axPos val="b"/>
        <c:numFmt formatCode="General" sourceLinked="1"/>
        <c:majorTickMark val="none"/>
        <c:minorTickMark val="none"/>
        <c:tickLblPos val="none"/>
        <c:crossAx val="344750760"/>
        <c:crosses val="autoZero"/>
        <c:auto val="0"/>
        <c:lblAlgn val="ctr"/>
        <c:lblOffset val="100"/>
        <c:noMultiLvlLbl val="1"/>
      </c:catAx>
      <c:valAx>
        <c:axId val="344750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74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22590</c:v>
                </c:pt>
                <c:pt idx="1">
                  <c:v>16823</c:v>
                </c:pt>
                <c:pt idx="2">
                  <c:v>27727</c:v>
                </c:pt>
                <c:pt idx="3">
                  <c:v>20235</c:v>
                </c:pt>
                <c:pt idx="4">
                  <c:v>14113</c:v>
                </c:pt>
              </c:numCache>
            </c:numRef>
          </c:val>
          <c:extLst xmlns:c16r2="http://schemas.microsoft.com/office/drawing/2015/06/chart">
            <c:ext xmlns:c16="http://schemas.microsoft.com/office/drawing/2014/chart" uri="{C3380CC4-5D6E-409C-BE32-E72D297353CC}">
              <c16:uniqueId val="{00000000-6850-4BD8-B8FC-A6D7E732DFB6}"/>
            </c:ext>
          </c:extLst>
        </c:ser>
        <c:dLbls>
          <c:showLegendKey val="0"/>
          <c:showVal val="0"/>
          <c:showCatName val="0"/>
          <c:showSerName val="0"/>
          <c:showPercent val="0"/>
          <c:showBubbleSize val="0"/>
        </c:dLbls>
        <c:gapWidth val="180"/>
        <c:overlap val="-90"/>
        <c:axId val="344751152"/>
        <c:axId val="3447531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xmlns:c16r2="http://schemas.microsoft.com/office/drawing/2015/06/chart">
            <c:ext xmlns:c16="http://schemas.microsoft.com/office/drawing/2014/chart" uri="{C3380CC4-5D6E-409C-BE32-E72D297353CC}">
              <c16:uniqueId val="{00000001-6850-4BD8-B8FC-A6D7E732DFB6}"/>
            </c:ext>
          </c:extLst>
        </c:ser>
        <c:dLbls>
          <c:showLegendKey val="0"/>
          <c:showVal val="0"/>
          <c:showCatName val="0"/>
          <c:showSerName val="0"/>
          <c:showPercent val="0"/>
          <c:showBubbleSize val="0"/>
        </c:dLbls>
        <c:marker val="1"/>
        <c:smooth val="0"/>
        <c:axId val="344751152"/>
        <c:axId val="344753112"/>
      </c:lineChart>
      <c:catAx>
        <c:axId val="344751152"/>
        <c:scaling>
          <c:orientation val="minMax"/>
        </c:scaling>
        <c:delete val="0"/>
        <c:axPos val="b"/>
        <c:numFmt formatCode="General" sourceLinked="1"/>
        <c:majorTickMark val="none"/>
        <c:minorTickMark val="none"/>
        <c:tickLblPos val="none"/>
        <c:crossAx val="344753112"/>
        <c:crosses val="autoZero"/>
        <c:auto val="0"/>
        <c:lblAlgn val="ctr"/>
        <c:lblOffset val="100"/>
        <c:noMultiLvlLbl val="1"/>
      </c:catAx>
      <c:valAx>
        <c:axId val="3447531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751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14.8</c:v>
                </c:pt>
                <c:pt idx="1">
                  <c:v>14.3</c:v>
                </c:pt>
                <c:pt idx="2">
                  <c:v>19</c:v>
                </c:pt>
                <c:pt idx="3">
                  <c:v>13.9</c:v>
                </c:pt>
                <c:pt idx="4">
                  <c:v>13.4</c:v>
                </c:pt>
              </c:numCache>
            </c:numRef>
          </c:val>
          <c:extLst xmlns:c16r2="http://schemas.microsoft.com/office/drawing/2015/06/chart">
            <c:ext xmlns:c16="http://schemas.microsoft.com/office/drawing/2014/chart" uri="{C3380CC4-5D6E-409C-BE32-E72D297353CC}">
              <c16:uniqueId val="{00000000-BD4E-48B0-973A-4D9B8C64A0A5}"/>
            </c:ext>
          </c:extLst>
        </c:ser>
        <c:dLbls>
          <c:showLegendKey val="0"/>
          <c:showVal val="0"/>
          <c:showCatName val="0"/>
          <c:showSerName val="0"/>
          <c:showPercent val="0"/>
          <c:showBubbleSize val="0"/>
        </c:dLbls>
        <c:gapWidth val="180"/>
        <c:overlap val="-90"/>
        <c:axId val="344749192"/>
        <c:axId val="34475428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xmlns:c16r2="http://schemas.microsoft.com/office/drawing/2015/06/chart">
            <c:ext xmlns:c16="http://schemas.microsoft.com/office/drawing/2014/chart" uri="{C3380CC4-5D6E-409C-BE32-E72D297353CC}">
              <c16:uniqueId val="{00000001-BD4E-48B0-973A-4D9B8C64A0A5}"/>
            </c:ext>
          </c:extLst>
        </c:ser>
        <c:dLbls>
          <c:showLegendKey val="0"/>
          <c:showVal val="0"/>
          <c:showCatName val="0"/>
          <c:showSerName val="0"/>
          <c:showPercent val="0"/>
          <c:showBubbleSize val="0"/>
        </c:dLbls>
        <c:marker val="1"/>
        <c:smooth val="0"/>
        <c:axId val="344749192"/>
        <c:axId val="344754288"/>
      </c:lineChart>
      <c:catAx>
        <c:axId val="344749192"/>
        <c:scaling>
          <c:orientation val="minMax"/>
        </c:scaling>
        <c:delete val="0"/>
        <c:axPos val="b"/>
        <c:numFmt formatCode="General" sourceLinked="1"/>
        <c:majorTickMark val="none"/>
        <c:minorTickMark val="none"/>
        <c:tickLblPos val="none"/>
        <c:crossAx val="344754288"/>
        <c:crosses val="autoZero"/>
        <c:auto val="0"/>
        <c:lblAlgn val="ctr"/>
        <c:lblOffset val="100"/>
        <c:noMultiLvlLbl val="1"/>
      </c:catAx>
      <c:valAx>
        <c:axId val="344754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749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43.1</c:v>
                </c:pt>
                <c:pt idx="1">
                  <c:v>61.7</c:v>
                </c:pt>
                <c:pt idx="2">
                  <c:v>32.299999999999997</c:v>
                </c:pt>
                <c:pt idx="3">
                  <c:v>24.2</c:v>
                </c:pt>
                <c:pt idx="4">
                  <c:v>47</c:v>
                </c:pt>
              </c:numCache>
            </c:numRef>
          </c:val>
          <c:extLst xmlns:c16r2="http://schemas.microsoft.com/office/drawing/2015/06/chart">
            <c:ext xmlns:c16="http://schemas.microsoft.com/office/drawing/2014/chart" uri="{C3380CC4-5D6E-409C-BE32-E72D297353CC}">
              <c16:uniqueId val="{00000000-BB8E-4784-987D-36F2DE33AB76}"/>
            </c:ext>
          </c:extLst>
        </c:ser>
        <c:dLbls>
          <c:showLegendKey val="0"/>
          <c:showVal val="0"/>
          <c:showCatName val="0"/>
          <c:showSerName val="0"/>
          <c:showPercent val="0"/>
          <c:showBubbleSize val="0"/>
        </c:dLbls>
        <c:gapWidth val="180"/>
        <c:overlap val="-90"/>
        <c:axId val="344747624"/>
        <c:axId val="34475468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xmlns:c16r2="http://schemas.microsoft.com/office/drawing/2015/06/chart">
            <c:ext xmlns:c16="http://schemas.microsoft.com/office/drawing/2014/chart" uri="{C3380CC4-5D6E-409C-BE32-E72D297353CC}">
              <c16:uniqueId val="{00000001-BB8E-4784-987D-36F2DE33AB76}"/>
            </c:ext>
          </c:extLst>
        </c:ser>
        <c:dLbls>
          <c:showLegendKey val="0"/>
          <c:showVal val="0"/>
          <c:showCatName val="0"/>
          <c:showSerName val="0"/>
          <c:showPercent val="0"/>
          <c:showBubbleSize val="0"/>
        </c:dLbls>
        <c:marker val="1"/>
        <c:smooth val="0"/>
        <c:axId val="344747624"/>
        <c:axId val="344754680"/>
      </c:lineChart>
      <c:catAx>
        <c:axId val="344747624"/>
        <c:scaling>
          <c:orientation val="minMax"/>
        </c:scaling>
        <c:delete val="0"/>
        <c:axPos val="b"/>
        <c:numFmt formatCode="General" sourceLinked="1"/>
        <c:majorTickMark val="none"/>
        <c:minorTickMark val="none"/>
        <c:tickLblPos val="none"/>
        <c:crossAx val="344754680"/>
        <c:crosses val="autoZero"/>
        <c:auto val="0"/>
        <c:lblAlgn val="ctr"/>
        <c:lblOffset val="100"/>
        <c:noMultiLvlLbl val="1"/>
      </c:catAx>
      <c:valAx>
        <c:axId val="344754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747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182.5</c:v>
                </c:pt>
                <c:pt idx="1">
                  <c:v>142.6</c:v>
                </c:pt>
                <c:pt idx="2">
                  <c:v>70.900000000000006</c:v>
                </c:pt>
                <c:pt idx="3">
                  <c:v>47.5</c:v>
                </c:pt>
                <c:pt idx="4">
                  <c:v>0</c:v>
                </c:pt>
              </c:numCache>
            </c:numRef>
          </c:val>
          <c:extLst xmlns:c16r2="http://schemas.microsoft.com/office/drawing/2015/06/chart">
            <c:ext xmlns:c16="http://schemas.microsoft.com/office/drawing/2014/chart" uri="{C3380CC4-5D6E-409C-BE32-E72D297353CC}">
              <c16:uniqueId val="{00000000-CC85-4415-B44D-60D9334A3D69}"/>
            </c:ext>
          </c:extLst>
        </c:ser>
        <c:dLbls>
          <c:showLegendKey val="0"/>
          <c:showVal val="0"/>
          <c:showCatName val="0"/>
          <c:showSerName val="0"/>
          <c:showPercent val="0"/>
          <c:showBubbleSize val="0"/>
        </c:dLbls>
        <c:gapWidth val="180"/>
        <c:overlap val="-90"/>
        <c:axId val="344751544"/>
        <c:axId val="34475507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xmlns:c16r2="http://schemas.microsoft.com/office/drawing/2015/06/chart">
            <c:ext xmlns:c16="http://schemas.microsoft.com/office/drawing/2014/chart" uri="{C3380CC4-5D6E-409C-BE32-E72D297353CC}">
              <c16:uniqueId val="{00000001-CC85-4415-B44D-60D9334A3D69}"/>
            </c:ext>
          </c:extLst>
        </c:ser>
        <c:dLbls>
          <c:showLegendKey val="0"/>
          <c:showVal val="0"/>
          <c:showCatName val="0"/>
          <c:showSerName val="0"/>
          <c:showPercent val="0"/>
          <c:showBubbleSize val="0"/>
        </c:dLbls>
        <c:marker val="1"/>
        <c:smooth val="0"/>
        <c:axId val="344751544"/>
        <c:axId val="344755072"/>
      </c:lineChart>
      <c:catAx>
        <c:axId val="344751544"/>
        <c:scaling>
          <c:orientation val="minMax"/>
        </c:scaling>
        <c:delete val="0"/>
        <c:axPos val="b"/>
        <c:numFmt formatCode="General" sourceLinked="1"/>
        <c:majorTickMark val="none"/>
        <c:minorTickMark val="none"/>
        <c:tickLblPos val="none"/>
        <c:crossAx val="344755072"/>
        <c:crosses val="autoZero"/>
        <c:auto val="0"/>
        <c:lblAlgn val="ctr"/>
        <c:lblOffset val="100"/>
        <c:noMultiLvlLbl val="1"/>
      </c:catAx>
      <c:valAx>
        <c:axId val="344755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751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D5-4F57-ACBE-AAD3C8E7E10E}"/>
            </c:ext>
          </c:extLst>
        </c:ser>
        <c:dLbls>
          <c:showLegendKey val="0"/>
          <c:showVal val="0"/>
          <c:showCatName val="0"/>
          <c:showSerName val="0"/>
          <c:showPercent val="0"/>
          <c:showBubbleSize val="0"/>
        </c:dLbls>
        <c:gapWidth val="180"/>
        <c:overlap val="-90"/>
        <c:axId val="344748800"/>
        <c:axId val="34475193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D5-4F57-ACBE-AAD3C8E7E10E}"/>
            </c:ext>
          </c:extLst>
        </c:ser>
        <c:dLbls>
          <c:showLegendKey val="0"/>
          <c:showVal val="0"/>
          <c:showCatName val="0"/>
          <c:showSerName val="0"/>
          <c:showPercent val="0"/>
          <c:showBubbleSize val="0"/>
        </c:dLbls>
        <c:marker val="1"/>
        <c:smooth val="0"/>
        <c:axId val="344748800"/>
        <c:axId val="344751936"/>
      </c:lineChart>
      <c:catAx>
        <c:axId val="344748800"/>
        <c:scaling>
          <c:orientation val="minMax"/>
        </c:scaling>
        <c:delete val="0"/>
        <c:axPos val="b"/>
        <c:numFmt formatCode="General" sourceLinked="1"/>
        <c:majorTickMark val="none"/>
        <c:minorTickMark val="none"/>
        <c:tickLblPos val="none"/>
        <c:crossAx val="344751936"/>
        <c:crosses val="autoZero"/>
        <c:auto val="0"/>
        <c:lblAlgn val="ctr"/>
        <c:lblOffset val="100"/>
        <c:noMultiLvlLbl val="1"/>
      </c:catAx>
      <c:valAx>
        <c:axId val="344751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47488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5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5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5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5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5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5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5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5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5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5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5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56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56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566"/>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567"/>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568"/>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569"/>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570"/>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571"/>
                </a:ext>
              </a:extLst>
            </xdr:cNvPicPr>
          </xdr:nvPicPr>
          <xdr:blipFill>
            <a:blip xmlns:r="http://schemas.openxmlformats.org/officeDocument/2006/relationships" r:embed="rId43"/>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572"/>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573"/>
                </a:ext>
              </a:extLst>
            </xdr:cNvPicPr>
          </xdr:nvPicPr>
          <xdr:blipFill>
            <a:blip xmlns:r="http://schemas.openxmlformats.org/officeDocument/2006/relationships" r:embed="rId45"/>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574"/>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575"/>
                </a:ext>
              </a:extLst>
            </xdr:cNvPicPr>
          </xdr:nvPicPr>
          <xdr:blipFill>
            <a:blip xmlns:r="http://schemas.openxmlformats.org/officeDocument/2006/relationships" r:embed="rId47"/>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576"/>
                </a:ext>
              </a:extLst>
            </xdr:cNvPicPr>
          </xdr:nvPicPr>
          <xdr:blipFill>
            <a:blip xmlns:r="http://schemas.openxmlformats.org/officeDocument/2006/relationships" r:embed="rId4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577"/>
                </a:ext>
              </a:extLst>
            </xdr:cNvPicPr>
          </xdr:nvPicPr>
          <xdr:blipFill>
            <a:blip xmlns:r="http://schemas.openxmlformats.org/officeDocument/2006/relationships" r:embed="rId48"/>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578"/>
                </a:ext>
              </a:extLst>
            </xdr:cNvPicPr>
          </xdr:nvPicPr>
          <xdr:blipFill>
            <a:blip xmlns:r="http://schemas.openxmlformats.org/officeDocument/2006/relationships" r:embed="rId43"/>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579"/>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580"/>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581"/>
                </a:ext>
              </a:extLst>
            </xdr:cNvPicPr>
          </xdr:nvPicPr>
          <xdr:blipFill>
            <a:blip xmlns:r="http://schemas.openxmlformats.org/officeDocument/2006/relationships" r:embed="rId43"/>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582"/>
                </a:ext>
              </a:extLst>
            </xdr:cNvPicPr>
          </xdr:nvPicPr>
          <xdr:blipFill>
            <a:blip xmlns:r="http://schemas.openxmlformats.org/officeDocument/2006/relationships" r:embed="rId44"/>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583"/>
                </a:ext>
              </a:extLst>
            </xdr:cNvPicPr>
          </xdr:nvPicPr>
          <xdr:blipFill>
            <a:blip xmlns:r="http://schemas.openxmlformats.org/officeDocument/2006/relationships" r:embed="rId50"/>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584"/>
                </a:ext>
              </a:extLst>
            </xdr:cNvPicPr>
          </xdr:nvPicPr>
          <xdr:blipFill>
            <a:blip xmlns:r="http://schemas.openxmlformats.org/officeDocument/2006/relationships" r:embed="rId50"/>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585"/>
                </a:ext>
              </a:extLst>
            </xdr:cNvPicPr>
          </xdr:nvPicPr>
          <xdr:blipFill>
            <a:blip xmlns:r="http://schemas.openxmlformats.org/officeDocument/2006/relationships" r:embed="rId50"/>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586"/>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587"/>
                </a:ext>
              </a:extLst>
            </xdr:cNvPicPr>
          </xdr:nvPicPr>
          <xdr:blipFill>
            <a:blip xmlns:r="http://schemas.openxmlformats.org/officeDocument/2006/relationships" r:embed="rId50"/>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588"/>
                </a:ext>
              </a:extLst>
            </xdr:cNvPicPr>
          </xdr:nvPicPr>
          <xdr:blipFill>
            <a:blip xmlns:r="http://schemas.openxmlformats.org/officeDocument/2006/relationships" r:embed="rId50"/>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589"/>
                </a:ext>
              </a:extLst>
            </xdr:cNvPicPr>
          </xdr:nvPicPr>
          <xdr:blipFill>
            <a:blip xmlns:r="http://schemas.openxmlformats.org/officeDocument/2006/relationships" r:embed="rId50"/>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590"/>
                </a:ext>
              </a:extLst>
            </xdr:cNvPicPr>
          </xdr:nvPicPr>
          <xdr:blipFill>
            <a:blip xmlns:r="http://schemas.openxmlformats.org/officeDocument/2006/relationships" r:embed="rId50"/>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591"/>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592"/>
                </a:ext>
              </a:extLst>
            </xdr:cNvPicPr>
          </xdr:nvPicPr>
          <xdr:blipFill>
            <a:blip xmlns:r="http://schemas.openxmlformats.org/officeDocument/2006/relationships" r:embed="rId50"/>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593"/>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594"/>
                </a:ext>
              </a:extLst>
            </xdr:cNvPicPr>
          </xdr:nvPicPr>
          <xdr:blipFill>
            <a:blip xmlns:r="http://schemas.openxmlformats.org/officeDocument/2006/relationships" r:embed="rId50"/>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595"/>
                </a:ext>
              </a:extLst>
            </xdr:cNvPicPr>
          </xdr:nvPicPr>
          <xdr:blipFill>
            <a:blip xmlns:r="http://schemas.openxmlformats.org/officeDocument/2006/relationships" r:embed="rId50"/>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596"/>
                </a:ext>
              </a:extLst>
            </xdr:cNvPicPr>
          </xdr:nvPicPr>
          <xdr:blipFill>
            <a:blip xmlns:r="http://schemas.openxmlformats.org/officeDocument/2006/relationships" r:embed="rId50"/>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597"/>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598"/>
                </a:ext>
              </a:extLst>
            </xdr:cNvPicPr>
          </xdr:nvPicPr>
          <xdr:blipFill>
            <a:blip xmlns:r="http://schemas.openxmlformats.org/officeDocument/2006/relationships" r:embed="rId50"/>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599"/>
                </a:ext>
              </a:extLst>
            </xdr:cNvPicPr>
          </xdr:nvPicPr>
          <xdr:blipFill>
            <a:blip xmlns:r="http://schemas.openxmlformats.org/officeDocument/2006/relationships" r:embed="rId51"/>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600"/>
                </a:ext>
              </a:extLst>
            </xdr:cNvPicPr>
          </xdr:nvPicPr>
          <xdr:blipFill>
            <a:blip xmlns:r="http://schemas.openxmlformats.org/officeDocument/2006/relationships" r:embed="rId51"/>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election activeCell="F7" sqref="F7:M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大山町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0" t="s">
        <v>6</v>
      </c>
      <c r="T2" s="191"/>
      <c r="U2" s="191"/>
      <c r="V2" s="191"/>
      <c r="W2" s="191"/>
      <c r="X2" s="191"/>
      <c r="Y2" s="191"/>
      <c r="Z2" s="191"/>
      <c r="AA2" s="191"/>
      <c r="AB2" s="191"/>
      <c r="AC2" s="191"/>
      <c r="AD2" s="191"/>
      <c r="AE2" s="191"/>
      <c r="AF2" s="191"/>
      <c r="AG2" s="191"/>
      <c r="AH2" s="192"/>
      <c r="AI2" s="1"/>
      <c r="AJ2" s="1"/>
      <c r="AK2" s="187" t="s">
        <v>7</v>
      </c>
      <c r="AL2" s="188"/>
      <c r="AM2" s="188"/>
      <c r="AN2" s="188"/>
      <c r="AO2" s="188"/>
      <c r="AP2" s="188"/>
      <c r="AQ2" s="189"/>
    </row>
    <row r="3" spans="1:43" ht="23.1" customHeight="1" x14ac:dyDescent="0.15">
      <c r="A3" s="1"/>
      <c r="B3" s="171" t="str">
        <f>データ!I6</f>
        <v>法非適用</v>
      </c>
      <c r="C3" s="172"/>
      <c r="D3" s="172"/>
      <c r="E3" s="172"/>
      <c r="F3" s="172" t="str">
        <f>データ!J6</f>
        <v>電気事業</v>
      </c>
      <c r="G3" s="172"/>
      <c r="H3" s="172"/>
      <c r="I3" s="172"/>
      <c r="J3" s="172" t="str">
        <f>データ!K6</f>
        <v>非設置</v>
      </c>
      <c r="K3" s="172"/>
      <c r="L3" s="172"/>
      <c r="M3" s="172"/>
      <c r="N3" s="173" t="str">
        <f>データ!L6</f>
        <v>該当数値なし</v>
      </c>
      <c r="O3" s="173"/>
      <c r="P3" s="173"/>
      <c r="Q3" s="174"/>
      <c r="R3" s="1"/>
      <c r="S3" s="175" t="s">
        <v>8</v>
      </c>
      <c r="T3" s="176"/>
      <c r="U3" s="176"/>
      <c r="V3" s="176"/>
      <c r="W3" s="176"/>
      <c r="X3" s="176"/>
      <c r="Y3" s="176"/>
      <c r="Z3" s="176"/>
      <c r="AA3" s="176"/>
      <c r="AB3" s="176"/>
      <c r="AC3" s="176"/>
      <c r="AD3" s="176"/>
      <c r="AE3" s="176"/>
      <c r="AF3" s="176"/>
      <c r="AG3" s="176"/>
      <c r="AH3" s="177"/>
      <c r="AI3" s="1"/>
      <c r="AJ3" s="1"/>
      <c r="AK3" s="112" t="s">
        <v>264</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78"/>
      <c r="T4" s="179"/>
      <c r="U4" s="179"/>
      <c r="V4" s="179"/>
      <c r="W4" s="179"/>
      <c r="X4" s="179"/>
      <c r="Y4" s="179"/>
      <c r="Z4" s="179"/>
      <c r="AA4" s="179"/>
      <c r="AB4" s="179"/>
      <c r="AC4" s="179"/>
      <c r="AD4" s="179"/>
      <c r="AE4" s="179"/>
      <c r="AF4" s="179"/>
      <c r="AG4" s="179"/>
      <c r="AH4" s="180"/>
      <c r="AI4" s="1"/>
      <c r="AJ4" s="1"/>
      <c r="AK4" s="112"/>
      <c r="AL4" s="113"/>
      <c r="AM4" s="113"/>
      <c r="AN4" s="113"/>
      <c r="AO4" s="113"/>
      <c r="AP4" s="113"/>
      <c r="AQ4" s="114"/>
    </row>
    <row r="5" spans="1:43" ht="23.1" customHeight="1" x14ac:dyDescent="0.15">
      <c r="A5" s="1"/>
      <c r="B5" s="184" t="str">
        <f>データ!M6</f>
        <v>-</v>
      </c>
      <c r="C5" s="185"/>
      <c r="D5" s="185"/>
      <c r="E5" s="185"/>
      <c r="F5" s="168" t="str">
        <f>データ!N6</f>
        <v>-</v>
      </c>
      <c r="G5" s="168"/>
      <c r="H5" s="168"/>
      <c r="I5" s="168"/>
      <c r="J5" s="168">
        <f>データ!O6</f>
        <v>1</v>
      </c>
      <c r="K5" s="168"/>
      <c r="L5" s="168"/>
      <c r="M5" s="168"/>
      <c r="N5" s="168" t="str">
        <f>データ!P6</f>
        <v>-</v>
      </c>
      <c r="O5" s="168"/>
      <c r="P5" s="168"/>
      <c r="Q5" s="186"/>
      <c r="R5" s="1"/>
      <c r="S5" s="178"/>
      <c r="T5" s="179"/>
      <c r="U5" s="179"/>
      <c r="V5" s="179"/>
      <c r="W5" s="179"/>
      <c r="X5" s="179"/>
      <c r="Y5" s="179"/>
      <c r="Z5" s="179"/>
      <c r="AA5" s="179"/>
      <c r="AB5" s="179"/>
      <c r="AC5" s="179"/>
      <c r="AD5" s="179"/>
      <c r="AE5" s="179"/>
      <c r="AF5" s="179"/>
      <c r="AG5" s="179"/>
      <c r="AH5" s="180"/>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78"/>
      <c r="T6" s="179"/>
      <c r="U6" s="179"/>
      <c r="V6" s="179"/>
      <c r="W6" s="179"/>
      <c r="X6" s="179"/>
      <c r="Y6" s="179"/>
      <c r="Z6" s="179"/>
      <c r="AA6" s="179"/>
      <c r="AB6" s="179"/>
      <c r="AC6" s="179"/>
      <c r="AD6" s="179"/>
      <c r="AE6" s="179"/>
      <c r="AF6" s="179"/>
      <c r="AG6" s="179"/>
      <c r="AH6" s="180"/>
      <c r="AI6" s="1"/>
      <c r="AJ6" s="1"/>
      <c r="AK6" s="112"/>
      <c r="AL6" s="113"/>
      <c r="AM6" s="113"/>
      <c r="AN6" s="113"/>
      <c r="AO6" s="113"/>
      <c r="AP6" s="113"/>
      <c r="AQ6" s="114"/>
    </row>
    <row r="7" spans="1:43" ht="22.5" customHeight="1" x14ac:dyDescent="0.15">
      <c r="A7" s="1"/>
      <c r="B7" s="167" t="str">
        <f>データ!Q6</f>
        <v>-</v>
      </c>
      <c r="C7" s="168"/>
      <c r="D7" s="168"/>
      <c r="E7" s="168"/>
      <c r="F7" s="204" t="s">
        <v>132</v>
      </c>
      <c r="G7" s="205"/>
      <c r="H7" s="205"/>
      <c r="I7" s="205"/>
      <c r="J7" s="206" t="s">
        <v>132</v>
      </c>
      <c r="K7" s="206"/>
      <c r="L7" s="206"/>
      <c r="M7" s="206"/>
      <c r="N7" s="169" t="str">
        <f>データ!T6</f>
        <v>無</v>
      </c>
      <c r="O7" s="169"/>
      <c r="P7" s="169"/>
      <c r="Q7" s="170"/>
      <c r="R7" s="1"/>
      <c r="S7" s="178"/>
      <c r="T7" s="179"/>
      <c r="U7" s="179"/>
      <c r="V7" s="179"/>
      <c r="W7" s="179"/>
      <c r="X7" s="179"/>
      <c r="Y7" s="179"/>
      <c r="Z7" s="179"/>
      <c r="AA7" s="179"/>
      <c r="AB7" s="179"/>
      <c r="AC7" s="179"/>
      <c r="AD7" s="179"/>
      <c r="AE7" s="179"/>
      <c r="AF7" s="179"/>
      <c r="AG7" s="179"/>
      <c r="AH7" s="180"/>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78"/>
      <c r="T8" s="179"/>
      <c r="U8" s="179"/>
      <c r="V8" s="179"/>
      <c r="W8" s="179"/>
      <c r="X8" s="179"/>
      <c r="Y8" s="179"/>
      <c r="Z8" s="179"/>
      <c r="AA8" s="179"/>
      <c r="AB8" s="179"/>
      <c r="AC8" s="179"/>
      <c r="AD8" s="179"/>
      <c r="AE8" s="179"/>
      <c r="AF8" s="179"/>
      <c r="AG8" s="179"/>
      <c r="AH8" s="180"/>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78"/>
      <c r="T9" s="179"/>
      <c r="U9" s="179"/>
      <c r="V9" s="179"/>
      <c r="W9" s="179"/>
      <c r="X9" s="179"/>
      <c r="Y9" s="179"/>
      <c r="Z9" s="179"/>
      <c r="AA9" s="179"/>
      <c r="AB9" s="179"/>
      <c r="AC9" s="179"/>
      <c r="AD9" s="179"/>
      <c r="AE9" s="179"/>
      <c r="AF9" s="179"/>
      <c r="AG9" s="179"/>
      <c r="AH9" s="180"/>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78"/>
      <c r="T10" s="179"/>
      <c r="U10" s="179"/>
      <c r="V10" s="179"/>
      <c r="W10" s="179"/>
      <c r="X10" s="179"/>
      <c r="Y10" s="179"/>
      <c r="Z10" s="179"/>
      <c r="AA10" s="179"/>
      <c r="AB10" s="179"/>
      <c r="AC10" s="179"/>
      <c r="AD10" s="179"/>
      <c r="AE10" s="179"/>
      <c r="AF10" s="179"/>
      <c r="AG10" s="179"/>
      <c r="AH10" s="180"/>
      <c r="AI10" s="1"/>
      <c r="AJ10" s="1"/>
      <c r="AK10" s="112"/>
      <c r="AL10" s="113"/>
      <c r="AM10" s="113"/>
      <c r="AN10" s="113"/>
      <c r="AO10" s="113"/>
      <c r="AP10" s="113"/>
      <c r="AQ10" s="114"/>
    </row>
    <row r="11" spans="1:43" ht="23.1" customHeight="1" x14ac:dyDescent="0.15">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78"/>
      <c r="T11" s="179"/>
      <c r="U11" s="179"/>
      <c r="V11" s="179"/>
      <c r="W11" s="179"/>
      <c r="X11" s="179"/>
      <c r="Y11" s="179"/>
      <c r="Z11" s="179"/>
      <c r="AA11" s="179"/>
      <c r="AB11" s="179"/>
      <c r="AC11" s="179"/>
      <c r="AD11" s="179"/>
      <c r="AE11" s="179"/>
      <c r="AF11" s="179"/>
      <c r="AG11" s="179"/>
      <c r="AH11" s="180"/>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78"/>
      <c r="T12" s="179"/>
      <c r="U12" s="179"/>
      <c r="V12" s="179"/>
      <c r="W12" s="179"/>
      <c r="X12" s="179"/>
      <c r="Y12" s="179"/>
      <c r="Z12" s="179"/>
      <c r="AA12" s="179"/>
      <c r="AB12" s="179"/>
      <c r="AC12" s="179"/>
      <c r="AD12" s="179"/>
      <c r="AE12" s="179"/>
      <c r="AF12" s="179"/>
      <c r="AG12" s="179"/>
      <c r="AH12" s="180"/>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78"/>
      <c r="T13" s="179"/>
      <c r="U13" s="179"/>
      <c r="V13" s="179"/>
      <c r="W13" s="179"/>
      <c r="X13" s="179"/>
      <c r="Y13" s="179"/>
      <c r="Z13" s="179"/>
      <c r="AA13" s="179"/>
      <c r="AB13" s="179"/>
      <c r="AC13" s="179"/>
      <c r="AD13" s="179"/>
      <c r="AE13" s="179"/>
      <c r="AF13" s="179"/>
      <c r="AG13" s="179"/>
      <c r="AH13" s="180"/>
      <c r="AI13" s="1"/>
      <c r="AJ13" s="1"/>
      <c r="AK13" s="112"/>
      <c r="AL13" s="113"/>
      <c r="AM13" s="113"/>
      <c r="AN13" s="113"/>
      <c r="AO13" s="113"/>
      <c r="AP13" s="113"/>
      <c r="AQ13" s="114"/>
    </row>
    <row r="14" spans="1:43" ht="23.1" customHeight="1" x14ac:dyDescent="0.15">
      <c r="A14" s="1"/>
      <c r="B14" s="147" t="s">
        <v>23</v>
      </c>
      <c r="C14" s="148"/>
      <c r="D14" s="148"/>
      <c r="E14" s="149"/>
      <c r="F14" s="150">
        <f>データ!AG6</f>
        <v>1945</v>
      </c>
      <c r="G14" s="151"/>
      <c r="H14" s="150">
        <f>データ!AH6</f>
        <v>1873</v>
      </c>
      <c r="I14" s="151"/>
      <c r="J14" s="150">
        <f>データ!AI6</f>
        <v>2501</v>
      </c>
      <c r="K14" s="151"/>
      <c r="L14" s="150">
        <f>データ!AJ6</f>
        <v>1821</v>
      </c>
      <c r="M14" s="151"/>
      <c r="N14" s="152">
        <f>データ!AK6</f>
        <v>1766</v>
      </c>
      <c r="O14" s="153"/>
      <c r="P14" s="8"/>
      <c r="Q14" s="8"/>
      <c r="R14" s="1"/>
      <c r="S14" s="178"/>
      <c r="T14" s="179"/>
      <c r="U14" s="179"/>
      <c r="V14" s="179"/>
      <c r="W14" s="179"/>
      <c r="X14" s="179"/>
      <c r="Y14" s="179"/>
      <c r="Z14" s="179"/>
      <c r="AA14" s="179"/>
      <c r="AB14" s="179"/>
      <c r="AC14" s="179"/>
      <c r="AD14" s="179"/>
      <c r="AE14" s="179"/>
      <c r="AF14" s="179"/>
      <c r="AG14" s="179"/>
      <c r="AH14" s="180"/>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78"/>
      <c r="T15" s="179"/>
      <c r="U15" s="179"/>
      <c r="V15" s="179"/>
      <c r="W15" s="179"/>
      <c r="X15" s="179"/>
      <c r="Y15" s="179"/>
      <c r="Z15" s="179"/>
      <c r="AA15" s="179"/>
      <c r="AB15" s="179"/>
      <c r="AC15" s="179"/>
      <c r="AD15" s="179"/>
      <c r="AE15" s="179"/>
      <c r="AF15" s="179"/>
      <c r="AG15" s="179"/>
      <c r="AH15" s="180"/>
      <c r="AI15" s="1"/>
      <c r="AJ15" s="1"/>
      <c r="AK15" s="112"/>
      <c r="AL15" s="113"/>
      <c r="AM15" s="113"/>
      <c r="AN15" s="113"/>
      <c r="AO15" s="113"/>
      <c r="AP15" s="113"/>
      <c r="AQ15" s="114"/>
    </row>
    <row r="16" spans="1:43" ht="23.1" customHeight="1" thickBot="1" x14ac:dyDescent="0.2">
      <c r="A16" s="1"/>
      <c r="B16" s="133" t="s">
        <v>25</v>
      </c>
      <c r="C16" s="134"/>
      <c r="D16" s="134"/>
      <c r="E16" s="135"/>
      <c r="F16" s="146">
        <f>データ!AQ6</f>
        <v>1945</v>
      </c>
      <c r="G16" s="146"/>
      <c r="H16" s="146">
        <f>データ!AR6</f>
        <v>1873</v>
      </c>
      <c r="I16" s="146"/>
      <c r="J16" s="146">
        <f>データ!AS6</f>
        <v>2501</v>
      </c>
      <c r="K16" s="146"/>
      <c r="L16" s="146">
        <f>データ!AT6</f>
        <v>1821</v>
      </c>
      <c r="M16" s="146"/>
      <c r="N16" s="138">
        <f>データ!AU6</f>
        <v>1766</v>
      </c>
      <c r="O16" s="139"/>
      <c r="P16" s="8"/>
      <c r="Q16" s="8"/>
      <c r="R16" s="1"/>
      <c r="S16" s="178"/>
      <c r="T16" s="179"/>
      <c r="U16" s="179"/>
      <c r="V16" s="179"/>
      <c r="W16" s="179"/>
      <c r="X16" s="179"/>
      <c r="Y16" s="179"/>
      <c r="Z16" s="179"/>
      <c r="AA16" s="179"/>
      <c r="AB16" s="179"/>
      <c r="AC16" s="179"/>
      <c r="AD16" s="179"/>
      <c r="AE16" s="179"/>
      <c r="AF16" s="179"/>
      <c r="AG16" s="179"/>
      <c r="AH16" s="180"/>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78"/>
      <c r="T17" s="179"/>
      <c r="U17" s="179"/>
      <c r="V17" s="179"/>
      <c r="W17" s="179"/>
      <c r="X17" s="179"/>
      <c r="Y17" s="179"/>
      <c r="Z17" s="179"/>
      <c r="AA17" s="179"/>
      <c r="AB17" s="179"/>
      <c r="AC17" s="179"/>
      <c r="AD17" s="179"/>
      <c r="AE17" s="179"/>
      <c r="AF17" s="179"/>
      <c r="AG17" s="179"/>
      <c r="AH17" s="180"/>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78"/>
      <c r="T18" s="179"/>
      <c r="U18" s="179"/>
      <c r="V18" s="179"/>
      <c r="W18" s="179"/>
      <c r="X18" s="179"/>
      <c r="Y18" s="179"/>
      <c r="Z18" s="179"/>
      <c r="AA18" s="179"/>
      <c r="AB18" s="179"/>
      <c r="AC18" s="179"/>
      <c r="AD18" s="179"/>
      <c r="AE18" s="179"/>
      <c r="AF18" s="179"/>
      <c r="AG18" s="179"/>
      <c r="AH18" s="180"/>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32636</v>
      </c>
      <c r="J19" s="136"/>
      <c r="K19" s="136"/>
      <c r="L19" s="136">
        <f>データ!AX6</f>
        <v>32636</v>
      </c>
      <c r="M19" s="136"/>
      <c r="N19" s="136"/>
      <c r="O19" s="137"/>
      <c r="P19" s="1"/>
      <c r="Q19" s="1"/>
      <c r="R19" s="1"/>
      <c r="S19" s="181"/>
      <c r="T19" s="182"/>
      <c r="U19" s="182"/>
      <c r="V19" s="182"/>
      <c r="W19" s="182"/>
      <c r="X19" s="182"/>
      <c r="Y19" s="182"/>
      <c r="Z19" s="182"/>
      <c r="AA19" s="182"/>
      <c r="AB19" s="182"/>
      <c r="AC19" s="182"/>
      <c r="AD19" s="182"/>
      <c r="AE19" s="182"/>
      <c r="AF19" s="182"/>
      <c r="AG19" s="182"/>
      <c r="AH19" s="183"/>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265</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266</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（最大出力合計1,500kW）</v>
      </c>
      <c r="D123" s="5" t="str">
        <f>データ!EX9</f>
        <v>（最大出力合計-kW）</v>
      </c>
      <c r="E123" s="5" t="str">
        <f>データ!GW9</f>
        <v>（最大出力合計-kW）</v>
      </c>
      <c r="F123" s="5" t="str">
        <f>データ!IV9</f>
        <v>（最大出力合計1,500kW）</v>
      </c>
      <c r="G123" s="5" t="str">
        <f>データ!KU9</f>
        <v>（最大出力合計-kW）</v>
      </c>
    </row>
  </sheetData>
  <sheetProtection algorithmName="SHA-512" hashValue="lauIw/OB9Q9EPsyHiBO4qVuh9cBm4DT4xHVlYLbCJs5SYN7/2mSO1JhY9yozdV/sxl5No2WbONmCqtbYp2TTxQ==" saltValue="QCySWfbALHZDmc35q3ZdF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2019</v>
      </c>
      <c r="C6" s="67" t="str">
        <f t="shared" ref="C6:AX6" si="6">C7</f>
        <v>313866</v>
      </c>
      <c r="D6" s="67" t="str">
        <f t="shared" si="6"/>
        <v>47</v>
      </c>
      <c r="E6" s="67" t="str">
        <f t="shared" si="6"/>
        <v>04</v>
      </c>
      <c r="F6" s="67" t="str">
        <f t="shared" si="6"/>
        <v>0</v>
      </c>
      <c r="G6" s="67" t="str">
        <f t="shared" si="6"/>
        <v>000</v>
      </c>
      <c r="H6" s="67" t="str">
        <f t="shared" si="6"/>
        <v>鳥取県　大山町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令和7年5月31日　高田工業団地風力発電所</v>
      </c>
      <c r="S6" s="71" t="str">
        <f t="shared" si="6"/>
        <v>令和7年5月31日　高田工業団地風力発電所</v>
      </c>
      <c r="T6" s="67" t="str">
        <f t="shared" si="6"/>
        <v>無</v>
      </c>
      <c r="U6" s="71" t="str">
        <f t="shared" si="6"/>
        <v>中国電力（株）</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1945</v>
      </c>
      <c r="AH6" s="69">
        <f t="shared" si="6"/>
        <v>1873</v>
      </c>
      <c r="AI6" s="69">
        <f t="shared" si="6"/>
        <v>2501</v>
      </c>
      <c r="AJ6" s="69">
        <f t="shared" si="6"/>
        <v>1821</v>
      </c>
      <c r="AK6" s="69">
        <f t="shared" si="6"/>
        <v>1766</v>
      </c>
      <c r="AL6" s="69" t="str">
        <f t="shared" si="6"/>
        <v>-</v>
      </c>
      <c r="AM6" s="69" t="str">
        <f t="shared" si="6"/>
        <v>-</v>
      </c>
      <c r="AN6" s="69" t="str">
        <f t="shared" si="6"/>
        <v>-</v>
      </c>
      <c r="AO6" s="69" t="str">
        <f t="shared" si="6"/>
        <v>-</v>
      </c>
      <c r="AP6" s="69" t="str">
        <f t="shared" si="6"/>
        <v>-</v>
      </c>
      <c r="AQ6" s="69">
        <f t="shared" si="6"/>
        <v>1945</v>
      </c>
      <c r="AR6" s="69">
        <f t="shared" si="6"/>
        <v>1873</v>
      </c>
      <c r="AS6" s="69">
        <f t="shared" si="6"/>
        <v>2501</v>
      </c>
      <c r="AT6" s="69">
        <f t="shared" si="6"/>
        <v>1821</v>
      </c>
      <c r="AU6" s="69">
        <f t="shared" si="6"/>
        <v>1766</v>
      </c>
      <c r="AV6" s="69" t="str">
        <f t="shared" si="6"/>
        <v>-</v>
      </c>
      <c r="AW6" s="69">
        <f t="shared" si="6"/>
        <v>32636</v>
      </c>
      <c r="AX6" s="69">
        <f t="shared" si="6"/>
        <v>32636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v>1</v>
      </c>
      <c r="P7" s="80" t="s">
        <v>131</v>
      </c>
      <c r="Q7" s="80" t="s">
        <v>131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v>1945</v>
      </c>
      <c r="AH7" s="80">
        <v>1873</v>
      </c>
      <c r="AI7" s="80">
        <v>2501</v>
      </c>
      <c r="AJ7" s="80">
        <v>1821</v>
      </c>
      <c r="AK7" s="80">
        <v>1766</v>
      </c>
      <c r="AL7" s="80" t="s">
        <v>131</v>
      </c>
      <c r="AM7" s="80" t="s">
        <v>131</v>
      </c>
      <c r="AN7" s="80" t="s">
        <v>131</v>
      </c>
      <c r="AO7" s="80" t="s">
        <v>131</v>
      </c>
      <c r="AP7" s="80" t="s">
        <v>131</v>
      </c>
      <c r="AQ7" s="80">
        <v>1945</v>
      </c>
      <c r="AR7" s="80">
        <v>1873</v>
      </c>
      <c r="AS7" s="80">
        <v>2501</v>
      </c>
      <c r="AT7" s="80">
        <v>1821</v>
      </c>
      <c r="AU7" s="80">
        <v>1766</v>
      </c>
      <c r="AV7" s="80" t="s">
        <v>131</v>
      </c>
      <c r="AW7" s="80">
        <v>32636</v>
      </c>
      <c r="AX7" s="80">
        <v>32636</v>
      </c>
      <c r="AY7" s="83">
        <v>111</v>
      </c>
      <c r="AZ7" s="83">
        <v>96.4</v>
      </c>
      <c r="BA7" s="83">
        <v>122.1</v>
      </c>
      <c r="BB7" s="83">
        <v>105.6</v>
      </c>
      <c r="BC7" s="83">
        <v>91.4</v>
      </c>
      <c r="BD7" s="83">
        <v>118.8</v>
      </c>
      <c r="BE7" s="83">
        <v>88.8</v>
      </c>
      <c r="BF7" s="83">
        <v>121.3</v>
      </c>
      <c r="BG7" s="83">
        <v>123.2</v>
      </c>
      <c r="BH7" s="83">
        <v>134.69999999999999</v>
      </c>
      <c r="BI7" s="83">
        <v>100</v>
      </c>
      <c r="BJ7" s="83">
        <v>185</v>
      </c>
      <c r="BK7" s="83">
        <v>182.9</v>
      </c>
      <c r="BL7" s="83">
        <v>213.2</v>
      </c>
      <c r="BM7" s="83">
        <v>267.5</v>
      </c>
      <c r="BN7" s="83">
        <v>177.4</v>
      </c>
      <c r="BO7" s="83">
        <v>255.4</v>
      </c>
      <c r="BP7" s="83">
        <v>269.8</v>
      </c>
      <c r="BQ7" s="83">
        <v>247.9</v>
      </c>
      <c r="BR7" s="83">
        <v>240.1</v>
      </c>
      <c r="BS7" s="83">
        <v>255.5</v>
      </c>
      <c r="BT7" s="83">
        <v>100</v>
      </c>
      <c r="BU7" s="83" t="s">
        <v>131</v>
      </c>
      <c r="BV7" s="83" t="s">
        <v>131</v>
      </c>
      <c r="BW7" s="83" t="s">
        <v>131</v>
      </c>
      <c r="BX7" s="83" t="s">
        <v>131</v>
      </c>
      <c r="BY7" s="83" t="s">
        <v>131</v>
      </c>
      <c r="BZ7" s="83" t="s">
        <v>131</v>
      </c>
      <c r="CA7" s="83" t="s">
        <v>131</v>
      </c>
      <c r="CB7" s="83" t="s">
        <v>131</v>
      </c>
      <c r="CC7" s="83" t="s">
        <v>131</v>
      </c>
      <c r="CD7" s="83" t="s">
        <v>131</v>
      </c>
      <c r="CE7" s="83" t="s">
        <v>131</v>
      </c>
      <c r="CF7" s="83">
        <v>20307.7</v>
      </c>
      <c r="CG7" s="83">
        <v>21788.6</v>
      </c>
      <c r="CH7" s="83">
        <v>17221</v>
      </c>
      <c r="CI7" s="83">
        <v>19160</v>
      </c>
      <c r="CJ7" s="83">
        <v>22446.7</v>
      </c>
      <c r="CK7" s="83">
        <v>18815.8</v>
      </c>
      <c r="CL7" s="83">
        <v>22847.9</v>
      </c>
      <c r="CM7" s="83">
        <v>19199</v>
      </c>
      <c r="CN7" s="83">
        <v>19830.400000000001</v>
      </c>
      <c r="CO7" s="83">
        <v>19066.3</v>
      </c>
      <c r="CP7" s="80">
        <v>22590</v>
      </c>
      <c r="CQ7" s="80">
        <v>16823</v>
      </c>
      <c r="CR7" s="80">
        <v>27727</v>
      </c>
      <c r="CS7" s="80">
        <v>20235</v>
      </c>
      <c r="CT7" s="80">
        <v>14113</v>
      </c>
      <c r="CU7" s="80">
        <v>37685</v>
      </c>
      <c r="CV7" s="80">
        <v>2390</v>
      </c>
      <c r="CW7" s="80">
        <v>32739</v>
      </c>
      <c r="CX7" s="80">
        <v>34140</v>
      </c>
      <c r="CY7" s="80">
        <v>33434</v>
      </c>
      <c r="CZ7" s="80">
        <v>1500</v>
      </c>
      <c r="DA7" s="83">
        <v>14.8</v>
      </c>
      <c r="DB7" s="83">
        <v>14.3</v>
      </c>
      <c r="DC7" s="83">
        <v>19</v>
      </c>
      <c r="DD7" s="83">
        <v>13.9</v>
      </c>
      <c r="DE7" s="83">
        <v>13.4</v>
      </c>
      <c r="DF7" s="83">
        <v>32.4</v>
      </c>
      <c r="DG7" s="83">
        <v>36.4</v>
      </c>
      <c r="DH7" s="83">
        <v>31.6</v>
      </c>
      <c r="DI7" s="83">
        <v>31.6</v>
      </c>
      <c r="DJ7" s="83">
        <v>30.1</v>
      </c>
      <c r="DK7" s="83">
        <v>43.1</v>
      </c>
      <c r="DL7" s="83">
        <v>61.7</v>
      </c>
      <c r="DM7" s="83">
        <v>32.299999999999997</v>
      </c>
      <c r="DN7" s="83">
        <v>24.2</v>
      </c>
      <c r="DO7" s="83">
        <v>47</v>
      </c>
      <c r="DP7" s="83">
        <v>10.1</v>
      </c>
      <c r="DQ7" s="83">
        <v>8.3000000000000007</v>
      </c>
      <c r="DR7" s="83">
        <v>7.1</v>
      </c>
      <c r="DS7" s="83">
        <v>7.3</v>
      </c>
      <c r="DT7" s="83">
        <v>5.4</v>
      </c>
      <c r="DU7" s="83">
        <v>182.5</v>
      </c>
      <c r="DV7" s="83">
        <v>142.6</v>
      </c>
      <c r="DW7" s="83">
        <v>70.900000000000006</v>
      </c>
      <c r="DX7" s="83">
        <v>47.5</v>
      </c>
      <c r="DY7" s="83">
        <v>0</v>
      </c>
      <c r="DZ7" s="83">
        <v>106.3</v>
      </c>
      <c r="EA7" s="83">
        <v>110.5</v>
      </c>
      <c r="EB7" s="83">
        <v>156.5</v>
      </c>
      <c r="EC7" s="83">
        <v>157.6</v>
      </c>
      <c r="ED7" s="83">
        <v>173.7</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71</v>
      </c>
      <c r="EU7" s="83">
        <v>74.2</v>
      </c>
      <c r="EV7" s="83">
        <v>86.8</v>
      </c>
      <c r="EW7" s="83">
        <v>82.8</v>
      </c>
      <c r="EX7" s="83">
        <v>82.6</v>
      </c>
      <c r="EY7" s="80" t="s">
        <v>131</v>
      </c>
      <c r="EZ7" s="83" t="s">
        <v>131</v>
      </c>
      <c r="FA7" s="83" t="s">
        <v>131</v>
      </c>
      <c r="FB7" s="83" t="s">
        <v>131</v>
      </c>
      <c r="FC7" s="83" t="s">
        <v>131</v>
      </c>
      <c r="FD7" s="83" t="s">
        <v>131</v>
      </c>
      <c r="FE7" s="83">
        <v>61.8</v>
      </c>
      <c r="FF7" s="83">
        <v>61.6</v>
      </c>
      <c r="FG7" s="83">
        <v>57.7</v>
      </c>
      <c r="FH7" s="83">
        <v>57.6</v>
      </c>
      <c r="FI7" s="83">
        <v>60.4</v>
      </c>
      <c r="FJ7" s="83" t="s">
        <v>131</v>
      </c>
      <c r="FK7" s="83" t="s">
        <v>131</v>
      </c>
      <c r="FL7" s="83" t="s">
        <v>131</v>
      </c>
      <c r="FM7" s="83" t="s">
        <v>131</v>
      </c>
      <c r="FN7" s="83" t="s">
        <v>131</v>
      </c>
      <c r="FO7" s="83">
        <v>8.6999999999999993</v>
      </c>
      <c r="FP7" s="83">
        <v>6.4</v>
      </c>
      <c r="FQ7" s="83">
        <v>5.4</v>
      </c>
      <c r="FR7" s="83">
        <v>8.6999999999999993</v>
      </c>
      <c r="FS7" s="83">
        <v>16.5</v>
      </c>
      <c r="FT7" s="83" t="s">
        <v>131</v>
      </c>
      <c r="FU7" s="83" t="s">
        <v>131</v>
      </c>
      <c r="FV7" s="83" t="s">
        <v>131</v>
      </c>
      <c r="FW7" s="83" t="s">
        <v>131</v>
      </c>
      <c r="FX7" s="83" t="s">
        <v>131</v>
      </c>
      <c r="FY7" s="83">
        <v>351.4</v>
      </c>
      <c r="FZ7" s="83">
        <v>390.3</v>
      </c>
      <c r="GA7" s="83">
        <v>394.9</v>
      </c>
      <c r="GB7" s="83">
        <v>375</v>
      </c>
      <c r="GC7" s="83">
        <v>314.5</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80.599999999999994</v>
      </c>
      <c r="GT7" s="83">
        <v>85.6</v>
      </c>
      <c r="GU7" s="83">
        <v>92</v>
      </c>
      <c r="GV7" s="83">
        <v>94.7</v>
      </c>
      <c r="GW7" s="83">
        <v>96</v>
      </c>
      <c r="GX7" s="80" t="s">
        <v>131</v>
      </c>
      <c r="GY7" s="83" t="s">
        <v>131</v>
      </c>
      <c r="GZ7" s="83" t="s">
        <v>131</v>
      </c>
      <c r="HA7" s="83" t="s">
        <v>131</v>
      </c>
      <c r="HB7" s="83" t="s">
        <v>131</v>
      </c>
      <c r="HC7" s="83" t="s">
        <v>131</v>
      </c>
      <c r="HD7" s="83">
        <v>46.6</v>
      </c>
      <c r="HE7" s="83">
        <v>53.5</v>
      </c>
      <c r="HF7" s="83">
        <v>67.599999999999994</v>
      </c>
      <c r="HG7" s="83">
        <v>67.8</v>
      </c>
      <c r="HH7" s="83">
        <v>71</v>
      </c>
      <c r="HI7" s="83" t="s">
        <v>131</v>
      </c>
      <c r="HJ7" s="83" t="s">
        <v>131</v>
      </c>
      <c r="HK7" s="83" t="s">
        <v>131</v>
      </c>
      <c r="HL7" s="83" t="s">
        <v>131</v>
      </c>
      <c r="HM7" s="83" t="s">
        <v>131</v>
      </c>
      <c r="HN7" s="83">
        <v>8.8000000000000007</v>
      </c>
      <c r="HO7" s="83">
        <v>5.5</v>
      </c>
      <c r="HP7" s="83">
        <v>0</v>
      </c>
      <c r="HQ7" s="83">
        <v>0.6</v>
      </c>
      <c r="HR7" s="83">
        <v>0.2</v>
      </c>
      <c r="HS7" s="83" t="s">
        <v>131</v>
      </c>
      <c r="HT7" s="83" t="s">
        <v>131</v>
      </c>
      <c r="HU7" s="83" t="s">
        <v>131</v>
      </c>
      <c r="HV7" s="83" t="s">
        <v>131</v>
      </c>
      <c r="HW7" s="83" t="s">
        <v>131</v>
      </c>
      <c r="HX7" s="83">
        <v>13.4</v>
      </c>
      <c r="HY7" s="83">
        <v>0.5</v>
      </c>
      <c r="HZ7" s="83">
        <v>25.6</v>
      </c>
      <c r="IA7" s="83">
        <v>43.5</v>
      </c>
      <c r="IB7" s="83">
        <v>42.8</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47.3</v>
      </c>
      <c r="IS7" s="83">
        <v>43.2</v>
      </c>
      <c r="IT7" s="83">
        <v>49.1</v>
      </c>
      <c r="IU7" s="83">
        <v>33.799999999999997</v>
      </c>
      <c r="IV7" s="83">
        <v>24</v>
      </c>
      <c r="IW7" s="80">
        <v>1500</v>
      </c>
      <c r="IX7" s="83">
        <v>14.8</v>
      </c>
      <c r="IY7" s="83">
        <v>14.3</v>
      </c>
      <c r="IZ7" s="83">
        <v>19</v>
      </c>
      <c r="JA7" s="83">
        <v>13.9</v>
      </c>
      <c r="JB7" s="83">
        <v>13.4</v>
      </c>
      <c r="JC7" s="83">
        <v>13.7</v>
      </c>
      <c r="JD7" s="83">
        <v>16.5</v>
      </c>
      <c r="JE7" s="83">
        <v>15</v>
      </c>
      <c r="JF7" s="83">
        <v>12.8</v>
      </c>
      <c r="JG7" s="83">
        <v>11.1</v>
      </c>
      <c r="JH7" s="83">
        <v>43.1</v>
      </c>
      <c r="JI7" s="83">
        <v>61.7</v>
      </c>
      <c r="JJ7" s="83">
        <v>32.299999999999997</v>
      </c>
      <c r="JK7" s="83">
        <v>24.2</v>
      </c>
      <c r="JL7" s="83">
        <v>47</v>
      </c>
      <c r="JM7" s="83">
        <v>40</v>
      </c>
      <c r="JN7" s="83">
        <v>39.700000000000003</v>
      </c>
      <c r="JO7" s="83">
        <v>37.5</v>
      </c>
      <c r="JP7" s="83">
        <v>37.299999999999997</v>
      </c>
      <c r="JQ7" s="83">
        <v>26</v>
      </c>
      <c r="JR7" s="83">
        <v>182.5</v>
      </c>
      <c r="JS7" s="83">
        <v>142.6</v>
      </c>
      <c r="JT7" s="83">
        <v>70.900000000000006</v>
      </c>
      <c r="JU7" s="83">
        <v>47.5</v>
      </c>
      <c r="JV7" s="83">
        <v>0</v>
      </c>
      <c r="JW7" s="83">
        <v>102.9</v>
      </c>
      <c r="JX7" s="83">
        <v>51.8</v>
      </c>
      <c r="JY7" s="83">
        <v>34.200000000000003</v>
      </c>
      <c r="JZ7" s="83">
        <v>85.9</v>
      </c>
      <c r="KA7" s="83">
        <v>409.1</v>
      </c>
      <c r="KB7" s="83" t="s">
        <v>131</v>
      </c>
      <c r="KC7" s="83" t="s">
        <v>131</v>
      </c>
      <c r="KD7" s="83" t="s">
        <v>131</v>
      </c>
      <c r="KE7" s="83" t="s">
        <v>131</v>
      </c>
      <c r="KF7" s="83" t="s">
        <v>131</v>
      </c>
      <c r="KG7" s="83" t="s">
        <v>131</v>
      </c>
      <c r="KH7" s="83" t="s">
        <v>131</v>
      </c>
      <c r="KI7" s="83" t="s">
        <v>131</v>
      </c>
      <c r="KJ7" s="83" t="s">
        <v>131</v>
      </c>
      <c r="KK7" s="83" t="s">
        <v>131</v>
      </c>
      <c r="KL7" s="83">
        <v>100</v>
      </c>
      <c r="KM7" s="83">
        <v>100</v>
      </c>
      <c r="KN7" s="83">
        <v>100</v>
      </c>
      <c r="KO7" s="83">
        <v>100</v>
      </c>
      <c r="KP7" s="83">
        <v>100</v>
      </c>
      <c r="KQ7" s="83">
        <v>96</v>
      </c>
      <c r="KR7" s="83">
        <v>97.5</v>
      </c>
      <c r="KS7" s="83">
        <v>96.6</v>
      </c>
      <c r="KT7" s="83">
        <v>84</v>
      </c>
      <c r="KU7" s="83">
        <v>95.9</v>
      </c>
      <c r="KV7" s="80" t="s">
        <v>131</v>
      </c>
      <c r="KW7" s="83" t="s">
        <v>131</v>
      </c>
      <c r="KX7" s="83" t="s">
        <v>131</v>
      </c>
      <c r="KY7" s="83" t="s">
        <v>131</v>
      </c>
      <c r="KZ7" s="83" t="s">
        <v>131</v>
      </c>
      <c r="LA7" s="83" t="s">
        <v>131</v>
      </c>
      <c r="LB7" s="83">
        <v>12</v>
      </c>
      <c r="LC7" s="83">
        <v>14.5</v>
      </c>
      <c r="LD7" s="83">
        <v>14.9</v>
      </c>
      <c r="LE7" s="83">
        <v>15.3</v>
      </c>
      <c r="LF7" s="83">
        <v>14.9</v>
      </c>
      <c r="LG7" s="83" t="s">
        <v>131</v>
      </c>
      <c r="LH7" s="83" t="s">
        <v>131</v>
      </c>
      <c r="LI7" s="83" t="s">
        <v>131</v>
      </c>
      <c r="LJ7" s="83" t="s">
        <v>131</v>
      </c>
      <c r="LK7" s="83" t="s">
        <v>131</v>
      </c>
      <c r="LL7" s="83">
        <v>0.3</v>
      </c>
      <c r="LM7" s="83">
        <v>0.3</v>
      </c>
      <c r="LN7" s="83">
        <v>0.3</v>
      </c>
      <c r="LO7" s="83">
        <v>0.7</v>
      </c>
      <c r="LP7" s="83">
        <v>0.4</v>
      </c>
      <c r="LQ7" s="83" t="s">
        <v>131</v>
      </c>
      <c r="LR7" s="83" t="s">
        <v>131</v>
      </c>
      <c r="LS7" s="83" t="s">
        <v>131</v>
      </c>
      <c r="LT7" s="83" t="s">
        <v>131</v>
      </c>
      <c r="LU7" s="83" t="s">
        <v>131</v>
      </c>
      <c r="LV7" s="83">
        <v>207.5</v>
      </c>
      <c r="LW7" s="83">
        <v>189.5</v>
      </c>
      <c r="LX7" s="83">
        <v>172</v>
      </c>
      <c r="LY7" s="83">
        <v>151.69999999999999</v>
      </c>
      <c r="LZ7" s="83">
        <v>138.1</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v>98.1</v>
      </c>
      <c r="MQ7" s="83">
        <v>98.7</v>
      </c>
      <c r="MR7" s="83">
        <v>98.2</v>
      </c>
      <c r="MS7" s="83">
        <v>98.7</v>
      </c>
      <c r="MT7" s="83">
        <v>98.8</v>
      </c>
      <c r="MU7" s="83" t="s">
        <v>131</v>
      </c>
      <c r="MV7" s="83" t="s">
        <v>131</v>
      </c>
      <c r="MW7" s="83" t="s">
        <v>131</v>
      </c>
      <c r="MX7" s="83" t="s">
        <v>131</v>
      </c>
      <c r="MY7" s="83" t="s">
        <v>131</v>
      </c>
      <c r="MZ7" s="83" t="s">
        <v>131</v>
      </c>
      <c r="NA7" s="83" t="s">
        <v>131</v>
      </c>
      <c r="NB7" s="83" t="s">
        <v>131</v>
      </c>
      <c r="NC7" s="83">
        <v>1</v>
      </c>
      <c r="ND7" s="83">
        <v>1</v>
      </c>
      <c r="NE7" s="83">
        <v>1</v>
      </c>
      <c r="NF7" s="83">
        <v>1</v>
      </c>
      <c r="NG7" s="83" t="s">
        <v>131</v>
      </c>
      <c r="NH7" s="83" t="s">
        <v>131</v>
      </c>
      <c r="NI7" s="83" t="s">
        <v>131</v>
      </c>
      <c r="NJ7" s="83" t="s">
        <v>131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（最大出力合計1,500kW）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（最大出力合計1,500kW）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111</v>
      </c>
      <c r="AZ11" s="95">
        <f>AZ7</f>
        <v>96.4</v>
      </c>
      <c r="BA11" s="95">
        <f>BA7</f>
        <v>122.1</v>
      </c>
      <c r="BB11" s="95">
        <f>BB7</f>
        <v>105.6</v>
      </c>
      <c r="BC11" s="95">
        <f>BC7</f>
        <v>91.4</v>
      </c>
      <c r="BD11" s="84"/>
      <c r="BE11" s="84"/>
      <c r="BF11" s="84"/>
      <c r="BG11" s="84"/>
      <c r="BH11" s="84"/>
      <c r="BI11" s="94" t="s">
        <v>144</v>
      </c>
      <c r="BJ11" s="95">
        <f>BJ7</f>
        <v>185</v>
      </c>
      <c r="BK11" s="95">
        <f>BK7</f>
        <v>182.9</v>
      </c>
      <c r="BL11" s="95">
        <f>BL7</f>
        <v>213.2</v>
      </c>
      <c r="BM11" s="95">
        <f>BM7</f>
        <v>267.5</v>
      </c>
      <c r="BN11" s="95">
        <f>BN7</f>
        <v>177.4</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20307.7</v>
      </c>
      <c r="CG11" s="95">
        <f>CG7</f>
        <v>21788.6</v>
      </c>
      <c r="CH11" s="95">
        <f>CH7</f>
        <v>17221</v>
      </c>
      <c r="CI11" s="95">
        <f>CI7</f>
        <v>19160</v>
      </c>
      <c r="CJ11" s="95">
        <f>CJ7</f>
        <v>22446.7</v>
      </c>
      <c r="CK11" s="84"/>
      <c r="CL11" s="84"/>
      <c r="CM11" s="84"/>
      <c r="CN11" s="84"/>
      <c r="CO11" s="94" t="s">
        <v>144</v>
      </c>
      <c r="CP11" s="96">
        <f>CP7</f>
        <v>22590</v>
      </c>
      <c r="CQ11" s="96">
        <f>CQ7</f>
        <v>16823</v>
      </c>
      <c r="CR11" s="96">
        <f>CR7</f>
        <v>27727</v>
      </c>
      <c r="CS11" s="96">
        <f>CS7</f>
        <v>20235</v>
      </c>
      <c r="CT11" s="96">
        <f>CT7</f>
        <v>14113</v>
      </c>
      <c r="CU11" s="84"/>
      <c r="CV11" s="84"/>
      <c r="CW11" s="84"/>
      <c r="CX11" s="84"/>
      <c r="CY11" s="84"/>
      <c r="CZ11" s="94" t="s">
        <v>144</v>
      </c>
      <c r="DA11" s="95">
        <f>DA7</f>
        <v>14.8</v>
      </c>
      <c r="DB11" s="95">
        <f>DB7</f>
        <v>14.3</v>
      </c>
      <c r="DC11" s="95">
        <f>DC7</f>
        <v>19</v>
      </c>
      <c r="DD11" s="95">
        <f>DD7</f>
        <v>13.9</v>
      </c>
      <c r="DE11" s="95">
        <f>DE7</f>
        <v>13.4</v>
      </c>
      <c r="DF11" s="84"/>
      <c r="DG11" s="84"/>
      <c r="DH11" s="84"/>
      <c r="DI11" s="84"/>
      <c r="DJ11" s="94" t="s">
        <v>144</v>
      </c>
      <c r="DK11" s="95">
        <f>DK7</f>
        <v>43.1</v>
      </c>
      <c r="DL11" s="95">
        <f>DL7</f>
        <v>61.7</v>
      </c>
      <c r="DM11" s="95">
        <f>DM7</f>
        <v>32.299999999999997</v>
      </c>
      <c r="DN11" s="95">
        <f>DN7</f>
        <v>24.2</v>
      </c>
      <c r="DO11" s="95">
        <f>DO7</f>
        <v>47</v>
      </c>
      <c r="DP11" s="84"/>
      <c r="DQ11" s="84"/>
      <c r="DR11" s="84"/>
      <c r="DS11" s="84"/>
      <c r="DT11" s="94" t="s">
        <v>144</v>
      </c>
      <c r="DU11" s="95">
        <f>DU7</f>
        <v>182.5</v>
      </c>
      <c r="DV11" s="95">
        <f>DV7</f>
        <v>142.6</v>
      </c>
      <c r="DW11" s="95">
        <f>DW7</f>
        <v>70.900000000000006</v>
      </c>
      <c r="DX11" s="95">
        <f>DX7</f>
        <v>47.5</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f>IX7</f>
        <v>14.8</v>
      </c>
      <c r="IY11" s="95">
        <f>IY7</f>
        <v>14.3</v>
      </c>
      <c r="IZ11" s="95">
        <f>IZ7</f>
        <v>19</v>
      </c>
      <c r="JA11" s="95">
        <f>JA7</f>
        <v>13.9</v>
      </c>
      <c r="JB11" s="95">
        <f>JB7</f>
        <v>13.4</v>
      </c>
      <c r="JC11" s="84"/>
      <c r="JD11" s="84"/>
      <c r="JE11" s="84"/>
      <c r="JF11" s="84"/>
      <c r="JG11" s="94" t="s">
        <v>144</v>
      </c>
      <c r="JH11" s="95">
        <f>JH7</f>
        <v>43.1</v>
      </c>
      <c r="JI11" s="95">
        <f>JI7</f>
        <v>61.7</v>
      </c>
      <c r="JJ11" s="95">
        <f>JJ7</f>
        <v>32.299999999999997</v>
      </c>
      <c r="JK11" s="95">
        <f>JK7</f>
        <v>24.2</v>
      </c>
      <c r="JL11" s="95">
        <f>JL7</f>
        <v>47</v>
      </c>
      <c r="JM11" s="84"/>
      <c r="JN11" s="84"/>
      <c r="JO11" s="84"/>
      <c r="JP11" s="84"/>
      <c r="JQ11" s="94" t="s">
        <v>144</v>
      </c>
      <c r="JR11" s="95">
        <f>JR7</f>
        <v>182.5</v>
      </c>
      <c r="JS11" s="95">
        <f>JS7</f>
        <v>142.6</v>
      </c>
      <c r="JT11" s="95">
        <f>JT7</f>
        <v>70.900000000000006</v>
      </c>
      <c r="JU11" s="95">
        <f>JU7</f>
        <v>47.5</v>
      </c>
      <c r="JV11" s="95">
        <f>JV7</f>
        <v>0</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f>KL7</f>
        <v>100</v>
      </c>
      <c r="KM11" s="95">
        <f>KM7</f>
        <v>100</v>
      </c>
      <c r="KN11" s="95">
        <f>KN7</f>
        <v>100</v>
      </c>
      <c r="KO11" s="95">
        <f>KO7</f>
        <v>100</v>
      </c>
      <c r="KP11" s="95">
        <f>KP7</f>
        <v>100</v>
      </c>
      <c r="KQ11" s="84"/>
      <c r="KR11" s="84"/>
      <c r="KS11" s="84"/>
      <c r="KT11" s="84"/>
      <c r="KU11" s="84"/>
      <c r="KV11" s="94" t="s">
        <v>144</v>
      </c>
      <c r="KW11" s="95" t="str">
        <f>KW7</f>
        <v>-</v>
      </c>
      <c r="KX11" s="95" t="str">
        <f>KX7</f>
        <v>-</v>
      </c>
      <c r="KY11" s="95" t="str">
        <f>KY7</f>
        <v>-</v>
      </c>
      <c r="KZ11" s="95" t="str">
        <f>KZ7</f>
        <v>-</v>
      </c>
      <c r="LA11" s="95" t="str">
        <f>LA7</f>
        <v>-</v>
      </c>
      <c r="LB11" s="84"/>
      <c r="LC11" s="84"/>
      <c r="LD11" s="84"/>
      <c r="LE11" s="84"/>
      <c r="LF11" s="94" t="s">
        <v>144</v>
      </c>
      <c r="LG11" s="95" t="str">
        <f>LG7</f>
        <v>-</v>
      </c>
      <c r="LH11" s="95" t="str">
        <f>LH7</f>
        <v>-</v>
      </c>
      <c r="LI11" s="95" t="str">
        <f>LI7</f>
        <v>-</v>
      </c>
      <c r="LJ11" s="95" t="str">
        <f>LJ7</f>
        <v>-</v>
      </c>
      <c r="LK11" s="95" t="str">
        <f>LK7</f>
        <v>-</v>
      </c>
      <c r="LL11" s="84"/>
      <c r="LM11" s="84"/>
      <c r="LN11" s="84"/>
      <c r="LO11" s="84"/>
      <c r="LP11" s="94" t="s">
        <v>144</v>
      </c>
      <c r="LQ11" s="95" t="str">
        <f>LQ7</f>
        <v>-</v>
      </c>
      <c r="LR11" s="95" t="str">
        <f>LR7</f>
        <v>-</v>
      </c>
      <c r="LS11" s="95" t="str">
        <f>LS7</f>
        <v>-</v>
      </c>
      <c r="LT11" s="95" t="str">
        <f>LT7</f>
        <v>-</v>
      </c>
      <c r="LU11" s="95" t="str">
        <f>LU7</f>
        <v>-</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118.8</v>
      </c>
      <c r="AZ12" s="95">
        <f>BE7</f>
        <v>88.8</v>
      </c>
      <c r="BA12" s="95">
        <f>BF7</f>
        <v>121.3</v>
      </c>
      <c r="BB12" s="95">
        <f>BG7</f>
        <v>123.2</v>
      </c>
      <c r="BC12" s="95">
        <f>BH7</f>
        <v>134.69999999999999</v>
      </c>
      <c r="BD12" s="84"/>
      <c r="BE12" s="84"/>
      <c r="BF12" s="84"/>
      <c r="BG12" s="84"/>
      <c r="BH12" s="84"/>
      <c r="BI12" s="94" t="s">
        <v>145</v>
      </c>
      <c r="BJ12" s="95">
        <f>BO7</f>
        <v>255.4</v>
      </c>
      <c r="BK12" s="95">
        <f>BP7</f>
        <v>269.8</v>
      </c>
      <c r="BL12" s="95">
        <f>BQ7</f>
        <v>247.9</v>
      </c>
      <c r="BM12" s="95">
        <f>BR7</f>
        <v>240.1</v>
      </c>
      <c r="BN12" s="95">
        <f>BS7</f>
        <v>255.5</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145</v>
      </c>
      <c r="CF12" s="95">
        <f>CK7</f>
        <v>18815.8</v>
      </c>
      <c r="CG12" s="95">
        <f>CL7</f>
        <v>22847.9</v>
      </c>
      <c r="CH12" s="95">
        <f>CM7</f>
        <v>19199</v>
      </c>
      <c r="CI12" s="95">
        <f>CN7</f>
        <v>19830.400000000001</v>
      </c>
      <c r="CJ12" s="95">
        <f>CO7</f>
        <v>19066.3</v>
      </c>
      <c r="CK12" s="84"/>
      <c r="CL12" s="84"/>
      <c r="CM12" s="84"/>
      <c r="CN12" s="84"/>
      <c r="CO12" s="94" t="s">
        <v>145</v>
      </c>
      <c r="CP12" s="96">
        <f>CU7</f>
        <v>37685</v>
      </c>
      <c r="CQ12" s="96">
        <f>CV7</f>
        <v>2390</v>
      </c>
      <c r="CR12" s="96">
        <f>CW7</f>
        <v>32739</v>
      </c>
      <c r="CS12" s="96">
        <f>CX7</f>
        <v>34140</v>
      </c>
      <c r="CT12" s="96">
        <f>CY7</f>
        <v>33434</v>
      </c>
      <c r="CU12" s="84"/>
      <c r="CV12" s="84"/>
      <c r="CW12" s="84"/>
      <c r="CX12" s="84"/>
      <c r="CY12" s="84"/>
      <c r="CZ12" s="94" t="s">
        <v>145</v>
      </c>
      <c r="DA12" s="95">
        <f>DF7</f>
        <v>32.4</v>
      </c>
      <c r="DB12" s="95">
        <f>DG7</f>
        <v>36.4</v>
      </c>
      <c r="DC12" s="95">
        <f>DH7</f>
        <v>31.6</v>
      </c>
      <c r="DD12" s="95">
        <f>DI7</f>
        <v>31.6</v>
      </c>
      <c r="DE12" s="95">
        <f>DJ7</f>
        <v>30.1</v>
      </c>
      <c r="DF12" s="84"/>
      <c r="DG12" s="84"/>
      <c r="DH12" s="84"/>
      <c r="DI12" s="84"/>
      <c r="DJ12" s="94" t="s">
        <v>145</v>
      </c>
      <c r="DK12" s="95">
        <f>DP7</f>
        <v>10.1</v>
      </c>
      <c r="DL12" s="95">
        <f>DQ7</f>
        <v>8.3000000000000007</v>
      </c>
      <c r="DM12" s="95">
        <f>DR7</f>
        <v>7.1</v>
      </c>
      <c r="DN12" s="95">
        <f>DS7</f>
        <v>7.3</v>
      </c>
      <c r="DO12" s="95">
        <f>DT7</f>
        <v>5.4</v>
      </c>
      <c r="DP12" s="84"/>
      <c r="DQ12" s="84"/>
      <c r="DR12" s="84"/>
      <c r="DS12" s="84"/>
      <c r="DT12" s="94" t="s">
        <v>146</v>
      </c>
      <c r="DU12" s="95">
        <f>DZ7</f>
        <v>106.3</v>
      </c>
      <c r="DV12" s="95">
        <f>EA7</f>
        <v>110.5</v>
      </c>
      <c r="DW12" s="95">
        <f>EB7</f>
        <v>156.5</v>
      </c>
      <c r="DX12" s="95">
        <f>EC7</f>
        <v>157.6</v>
      </c>
      <c r="DY12" s="95">
        <f>ED7</f>
        <v>173.7</v>
      </c>
      <c r="DZ12" s="84"/>
      <c r="EA12" s="84"/>
      <c r="EB12" s="84"/>
      <c r="EC12" s="84"/>
      <c r="ED12" s="94" t="s">
        <v>145</v>
      </c>
      <c r="EE12" s="95" t="str">
        <f>EJ7</f>
        <v>-</v>
      </c>
      <c r="EF12" s="95" t="str">
        <f>EK7</f>
        <v>-</v>
      </c>
      <c r="EG12" s="95" t="str">
        <f>EL7</f>
        <v>-</v>
      </c>
      <c r="EH12" s="95" t="str">
        <f>EM7</f>
        <v>-</v>
      </c>
      <c r="EI12" s="95" t="str">
        <f>EN7</f>
        <v>-</v>
      </c>
      <c r="EJ12" s="84"/>
      <c r="EK12" s="84"/>
      <c r="EL12" s="84"/>
      <c r="EM12" s="84"/>
      <c r="EN12" s="94" t="s">
        <v>145</v>
      </c>
      <c r="EO12" s="95">
        <f>ET7</f>
        <v>71</v>
      </c>
      <c r="EP12" s="95">
        <f>EU7</f>
        <v>74.2</v>
      </c>
      <c r="EQ12" s="95">
        <f>EV7</f>
        <v>86.8</v>
      </c>
      <c r="ER12" s="95">
        <f>EW7</f>
        <v>82.8</v>
      </c>
      <c r="ES12" s="95">
        <f>EX7</f>
        <v>82.6</v>
      </c>
      <c r="ET12" s="84"/>
      <c r="EU12" s="84"/>
      <c r="EV12" s="84"/>
      <c r="EW12" s="84"/>
      <c r="EX12" s="84"/>
      <c r="EY12" s="94" t="s">
        <v>145</v>
      </c>
      <c r="EZ12" s="95" t="str">
        <f>IF($EZ$8,FE7,"-")</f>
        <v>-</v>
      </c>
      <c r="FA12" s="95" t="str">
        <f>IF($EZ$8,FF7,"-")</f>
        <v>-</v>
      </c>
      <c r="FB12" s="95" t="str">
        <f>IF($EZ$8,FG7,"-")</f>
        <v>-</v>
      </c>
      <c r="FC12" s="95" t="str">
        <f>IF($EZ$8,FH7,"-")</f>
        <v>-</v>
      </c>
      <c r="FD12" s="95" t="str">
        <f>IF($EZ$8,FI7,"-")</f>
        <v>-</v>
      </c>
      <c r="FE12" s="84"/>
      <c r="FF12" s="84"/>
      <c r="FG12" s="84"/>
      <c r="FH12" s="84"/>
      <c r="FI12" s="94" t="s">
        <v>145</v>
      </c>
      <c r="FJ12" s="95" t="str">
        <f>IF($FJ$8,FO7,"-")</f>
        <v>-</v>
      </c>
      <c r="FK12" s="95" t="str">
        <f>IF($FJ$8,FP7,"-")</f>
        <v>-</v>
      </c>
      <c r="FL12" s="95" t="str">
        <f>IF($FJ$8,FQ7,"-")</f>
        <v>-</v>
      </c>
      <c r="FM12" s="95" t="str">
        <f>IF($FJ$8,FR7,"-")</f>
        <v>-</v>
      </c>
      <c r="FN12" s="95" t="str">
        <f>IF($FJ$8,FS7,"-")</f>
        <v>-</v>
      </c>
      <c r="FO12" s="84"/>
      <c r="FP12" s="84"/>
      <c r="FQ12" s="84"/>
      <c r="FR12" s="84"/>
      <c r="FS12" s="94" t="s">
        <v>145</v>
      </c>
      <c r="FT12" s="95" t="str">
        <f>IF($FT$8,FY7,"-")</f>
        <v>-</v>
      </c>
      <c r="FU12" s="95" t="str">
        <f>IF($FT$8,FZ7,"-")</f>
        <v>-</v>
      </c>
      <c r="FV12" s="95" t="str">
        <f>IF($FT$8,GA7,"-")</f>
        <v>-</v>
      </c>
      <c r="FW12" s="95" t="str">
        <f>IF($FT$8,GB7,"-")</f>
        <v>-</v>
      </c>
      <c r="FX12" s="95" t="str">
        <f>IF($FT$8,GC7,"-")</f>
        <v>-</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145</v>
      </c>
      <c r="GN12" s="95" t="str">
        <f>IF($GN$8,GS7,"-")</f>
        <v>-</v>
      </c>
      <c r="GO12" s="95" t="str">
        <f>IF($GN$8,GT7,"-")</f>
        <v>-</v>
      </c>
      <c r="GP12" s="95" t="str">
        <f>IF($GN$8,GU7,"-")</f>
        <v>-</v>
      </c>
      <c r="GQ12" s="95" t="str">
        <f>IF($GN$8,GV7,"-")</f>
        <v>-</v>
      </c>
      <c r="GR12" s="95" t="str">
        <f>IF($GN$8,GW7,"-")</f>
        <v>-</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145</v>
      </c>
      <c r="HI12" s="95" t="str">
        <f>IF($HI$8,HN7,"-")</f>
        <v>-</v>
      </c>
      <c r="HJ12" s="95" t="str">
        <f>IF($HI$8,HO7,"-")</f>
        <v>-</v>
      </c>
      <c r="HK12" s="95" t="str">
        <f>IF($HI$8,HP7,"-")</f>
        <v>-</v>
      </c>
      <c r="HL12" s="95" t="str">
        <f>IF($HI$8,HQ7,"-")</f>
        <v>-</v>
      </c>
      <c r="HM12" s="95" t="str">
        <f>IF($HI$8,HR7,"-")</f>
        <v>-</v>
      </c>
      <c r="HN12" s="84"/>
      <c r="HO12" s="84"/>
      <c r="HP12" s="84"/>
      <c r="HQ12" s="84"/>
      <c r="HR12" s="94" t="s">
        <v>145</v>
      </c>
      <c r="HS12" s="95" t="str">
        <f>IF($HS$8,HX7,"-")</f>
        <v>-</v>
      </c>
      <c r="HT12" s="95" t="str">
        <f>IF($HS$8,HY7,"-")</f>
        <v>-</v>
      </c>
      <c r="HU12" s="95" t="str">
        <f>IF($HS$8,HZ7,"-")</f>
        <v>-</v>
      </c>
      <c r="HV12" s="95" t="str">
        <f>IF($HS$8,IA7,"-")</f>
        <v>-</v>
      </c>
      <c r="HW12" s="95" t="str">
        <f>IF($HS$8,IB7,"-")</f>
        <v>-</v>
      </c>
      <c r="HX12" s="84"/>
      <c r="HY12" s="84"/>
      <c r="HZ12" s="84"/>
      <c r="IA12" s="84"/>
      <c r="IB12" s="94" t="s">
        <v>145</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f>IF($IX$8,JC7,"-")</f>
        <v>13.7</v>
      </c>
      <c r="IY12" s="95">
        <f>IF($IX$8,JD7,"-")</f>
        <v>16.5</v>
      </c>
      <c r="IZ12" s="95">
        <f>IF($IX$8,JE7,"-")</f>
        <v>15</v>
      </c>
      <c r="JA12" s="95">
        <f>IF($IX$8,JF7,"-")</f>
        <v>12.8</v>
      </c>
      <c r="JB12" s="95">
        <f>IF($IX$8,JG7,"-")</f>
        <v>11.1</v>
      </c>
      <c r="JC12" s="84"/>
      <c r="JD12" s="84"/>
      <c r="JE12" s="84"/>
      <c r="JF12" s="84"/>
      <c r="JG12" s="94" t="s">
        <v>145</v>
      </c>
      <c r="JH12" s="95">
        <f>IF($JH$8,JM7,"-")</f>
        <v>40</v>
      </c>
      <c r="JI12" s="95">
        <f>IF($JH$8,JN7,"-")</f>
        <v>39.700000000000003</v>
      </c>
      <c r="JJ12" s="95">
        <f>IF($JH$8,JO7,"-")</f>
        <v>37.5</v>
      </c>
      <c r="JK12" s="95">
        <f>IF($JH$8,JP7,"-")</f>
        <v>37.299999999999997</v>
      </c>
      <c r="JL12" s="95">
        <f>IF($JH$8,JQ7,"-")</f>
        <v>26</v>
      </c>
      <c r="JM12" s="84"/>
      <c r="JN12" s="84"/>
      <c r="JO12" s="84"/>
      <c r="JP12" s="84"/>
      <c r="JQ12" s="94" t="s">
        <v>145</v>
      </c>
      <c r="JR12" s="95">
        <f>IF($JR$8,JW7,"-")</f>
        <v>102.9</v>
      </c>
      <c r="JS12" s="95">
        <f>IF($JR$8,JX7,"-")</f>
        <v>51.8</v>
      </c>
      <c r="JT12" s="95">
        <f>IF($JR$8,JY7,"-")</f>
        <v>34.200000000000003</v>
      </c>
      <c r="JU12" s="95">
        <f>IF($JR$8,JZ7,"-")</f>
        <v>85.9</v>
      </c>
      <c r="JV12" s="95">
        <f>IF($JR$8,KA7,"-")</f>
        <v>409.1</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145</v>
      </c>
      <c r="KL12" s="95">
        <f>IF($KL$8,KQ7,"-")</f>
        <v>96</v>
      </c>
      <c r="KM12" s="95">
        <f>IF($KL$8,KR7,"-")</f>
        <v>97.5</v>
      </c>
      <c r="KN12" s="95">
        <f>IF($KL$8,KS7,"-")</f>
        <v>96.6</v>
      </c>
      <c r="KO12" s="95">
        <f>IF($KL$8,KT7,"-")</f>
        <v>84</v>
      </c>
      <c r="KP12" s="95">
        <f>IF($KL$8,KU7,"-")</f>
        <v>95.9</v>
      </c>
      <c r="KQ12" s="84"/>
      <c r="KR12" s="84"/>
      <c r="KS12" s="84"/>
      <c r="KT12" s="84"/>
      <c r="KU12" s="84"/>
      <c r="KV12" s="94" t="s">
        <v>145</v>
      </c>
      <c r="KW12" s="95" t="str">
        <f>IF($KW$8,LB7,"-")</f>
        <v>-</v>
      </c>
      <c r="KX12" s="95" t="str">
        <f>IF($KW$8,LC7,"-")</f>
        <v>-</v>
      </c>
      <c r="KY12" s="95" t="str">
        <f>IF($KW$8,LD7,"-")</f>
        <v>-</v>
      </c>
      <c r="KZ12" s="95" t="str">
        <f>IF($KW$8,LE7,"-")</f>
        <v>-</v>
      </c>
      <c r="LA12" s="95" t="str">
        <f>IF($KW$8,LF7,"-")</f>
        <v>-</v>
      </c>
      <c r="LB12" s="84"/>
      <c r="LC12" s="84"/>
      <c r="LD12" s="84"/>
      <c r="LE12" s="84"/>
      <c r="LF12" s="94" t="s">
        <v>145</v>
      </c>
      <c r="LG12" s="95" t="str">
        <f>IF($LG$8,LL7,"-")</f>
        <v>-</v>
      </c>
      <c r="LH12" s="95" t="str">
        <f>IF($LG$8,LM7,"-")</f>
        <v>-</v>
      </c>
      <c r="LI12" s="95" t="str">
        <f>IF($LG$8,LN7,"-")</f>
        <v>-</v>
      </c>
      <c r="LJ12" s="95" t="str">
        <f>IF($LG$8,LO7,"-")</f>
        <v>-</v>
      </c>
      <c r="LK12" s="95" t="str">
        <f>IF($LG$8,LP7,"-")</f>
        <v>-</v>
      </c>
      <c r="LL12" s="84"/>
      <c r="LM12" s="84"/>
      <c r="LN12" s="84"/>
      <c r="LO12" s="84"/>
      <c r="LP12" s="94" t="s">
        <v>145</v>
      </c>
      <c r="LQ12" s="95" t="str">
        <f>IF($LQ$8,LV7,"-")</f>
        <v>-</v>
      </c>
      <c r="LR12" s="95" t="str">
        <f>IF($LQ$8,LW7,"-")</f>
        <v>-</v>
      </c>
      <c r="LS12" s="95" t="str">
        <f>IF($LQ$8,LX7,"-")</f>
        <v>-</v>
      </c>
      <c r="LT12" s="95" t="str">
        <f>IF($LQ$8,LY7,"-")</f>
        <v>-</v>
      </c>
      <c r="LU12" s="95" t="str">
        <f>IF($LQ$8,LZ7,"-")</f>
        <v>-</v>
      </c>
      <c r="LV12" s="84"/>
      <c r="LW12" s="84"/>
      <c r="LX12" s="84"/>
      <c r="LY12" s="84"/>
      <c r="LZ12" s="94" t="s">
        <v>145</v>
      </c>
      <c r="MA12" s="95" t="str">
        <f>IF($MA$8,MF7,"-")</f>
        <v>-</v>
      </c>
      <c r="MB12" s="95" t="str">
        <f>IF($MA$8,MG7,"-")</f>
        <v>-</v>
      </c>
      <c r="MC12" s="95" t="str">
        <f>IF($MA$8,MH7,"-")</f>
        <v>-</v>
      </c>
      <c r="MD12" s="95" t="str">
        <f>IF($MA$8,MI7,"-")</f>
        <v>-</v>
      </c>
      <c r="ME12" s="95" t="str">
        <f>IF($MA$8,MJ7,"-")</f>
        <v>-</v>
      </c>
      <c r="MF12" s="84"/>
      <c r="MG12" s="84"/>
      <c r="MH12" s="84"/>
      <c r="MI12" s="84"/>
      <c r="MJ12" s="94" t="s">
        <v>145</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148</v>
      </c>
      <c r="C14" s="99"/>
      <c r="D14" s="100"/>
      <c r="E14" s="99"/>
      <c r="F14" s="203" t="s">
        <v>149</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3" t="s">
        <v>150</v>
      </c>
      <c r="C15" s="193"/>
      <c r="D15" s="100"/>
      <c r="E15" s="97">
        <v>1</v>
      </c>
      <c r="F15" s="193" t="s">
        <v>151</v>
      </c>
      <c r="G15" s="193"/>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3" t="s">
        <v>154</v>
      </c>
      <c r="C16" s="193"/>
      <c r="D16" s="100"/>
      <c r="E16" s="97">
        <f>E15+1</f>
        <v>2</v>
      </c>
      <c r="F16" s="193" t="s">
        <v>155</v>
      </c>
      <c r="G16" s="193"/>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3" t="s">
        <v>157</v>
      </c>
      <c r="C17" s="193"/>
      <c r="D17" s="100"/>
      <c r="E17" s="97">
        <f t="shared" ref="E17" si="8">E16+1</f>
        <v>3</v>
      </c>
      <c r="F17" s="193" t="s">
        <v>158</v>
      </c>
      <c r="G17" s="193"/>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f>IF(AY7="-",NA(),AY7)</f>
        <v>111</v>
      </c>
      <c r="AZ17" s="106">
        <f t="shared" ref="AZ17:BC17" si="9">IF(AZ7="-",NA(),AZ7)</f>
        <v>96.4</v>
      </c>
      <c r="BA17" s="106">
        <f t="shared" si="9"/>
        <v>122.1</v>
      </c>
      <c r="BB17" s="106">
        <f t="shared" si="9"/>
        <v>105.6</v>
      </c>
      <c r="BC17" s="106">
        <f t="shared" si="9"/>
        <v>91.4</v>
      </c>
      <c r="BD17" s="100"/>
      <c r="BE17" s="100"/>
      <c r="BF17" s="100"/>
      <c r="BG17" s="100"/>
      <c r="BH17" s="100"/>
      <c r="BI17" s="105" t="s">
        <v>160</v>
      </c>
      <c r="BJ17" s="106">
        <f>IF(BJ7="-",NA(),BJ7)</f>
        <v>185</v>
      </c>
      <c r="BK17" s="106">
        <f t="shared" ref="BK17:BN17" si="10">IF(BK7="-",NA(),BK7)</f>
        <v>182.9</v>
      </c>
      <c r="BL17" s="106">
        <f t="shared" si="10"/>
        <v>213.2</v>
      </c>
      <c r="BM17" s="106">
        <f t="shared" si="10"/>
        <v>267.5</v>
      </c>
      <c r="BN17" s="106">
        <f t="shared" si="10"/>
        <v>177.4</v>
      </c>
      <c r="BO17" s="100"/>
      <c r="BP17" s="100"/>
      <c r="BQ17" s="100"/>
      <c r="BR17" s="100"/>
      <c r="BS17" s="100"/>
      <c r="BT17" s="105" t="s">
        <v>160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160</v>
      </c>
      <c r="CF17" s="106">
        <f>IF(CF7="-",NA(),CF7)</f>
        <v>20307.7</v>
      </c>
      <c r="CG17" s="106">
        <f t="shared" ref="CG17:CJ17" si="12">IF(CG7="-",NA(),CG7)</f>
        <v>21788.6</v>
      </c>
      <c r="CH17" s="106">
        <f t="shared" si="12"/>
        <v>17221</v>
      </c>
      <c r="CI17" s="106">
        <f t="shared" si="12"/>
        <v>19160</v>
      </c>
      <c r="CJ17" s="106">
        <f t="shared" si="12"/>
        <v>22446.7</v>
      </c>
      <c r="CK17" s="100"/>
      <c r="CL17" s="100"/>
      <c r="CM17" s="100"/>
      <c r="CN17" s="100"/>
      <c r="CO17" s="105" t="s">
        <v>160</v>
      </c>
      <c r="CP17" s="107">
        <f>IF(CP7="-",NA(),CP7)</f>
        <v>22590</v>
      </c>
      <c r="CQ17" s="107">
        <f t="shared" ref="CQ17:CT17" si="13">IF(CQ7="-",NA(),CQ7)</f>
        <v>16823</v>
      </c>
      <c r="CR17" s="107">
        <f t="shared" si="13"/>
        <v>27727</v>
      </c>
      <c r="CS17" s="107">
        <f t="shared" si="13"/>
        <v>20235</v>
      </c>
      <c r="CT17" s="107">
        <f t="shared" si="13"/>
        <v>14113</v>
      </c>
      <c r="CU17" s="100"/>
      <c r="CV17" s="100"/>
      <c r="CW17" s="100"/>
      <c r="CX17" s="100"/>
      <c r="CY17" s="100"/>
      <c r="CZ17" s="105" t="s">
        <v>160</v>
      </c>
      <c r="DA17" s="106">
        <f>IF(DA7="-",NA(),DA7)</f>
        <v>14.8</v>
      </c>
      <c r="DB17" s="106">
        <f t="shared" ref="DB17:DE17" si="14">IF(DB7="-",NA(),DB7)</f>
        <v>14.3</v>
      </c>
      <c r="DC17" s="106">
        <f t="shared" si="14"/>
        <v>19</v>
      </c>
      <c r="DD17" s="106">
        <f t="shared" si="14"/>
        <v>13.9</v>
      </c>
      <c r="DE17" s="106">
        <f t="shared" si="14"/>
        <v>13.4</v>
      </c>
      <c r="DF17" s="100"/>
      <c r="DG17" s="100"/>
      <c r="DH17" s="100"/>
      <c r="DI17" s="100"/>
      <c r="DJ17" s="105" t="s">
        <v>160</v>
      </c>
      <c r="DK17" s="106">
        <f>IF(DK7="-",NA(),DK7)</f>
        <v>43.1</v>
      </c>
      <c r="DL17" s="106">
        <f t="shared" ref="DL17:DO17" si="15">IF(DL7="-",NA(),DL7)</f>
        <v>61.7</v>
      </c>
      <c r="DM17" s="106">
        <f t="shared" si="15"/>
        <v>32.299999999999997</v>
      </c>
      <c r="DN17" s="106">
        <f t="shared" si="15"/>
        <v>24.2</v>
      </c>
      <c r="DO17" s="106">
        <f t="shared" si="15"/>
        <v>47</v>
      </c>
      <c r="DP17" s="100"/>
      <c r="DQ17" s="100"/>
      <c r="DR17" s="100"/>
      <c r="DS17" s="100"/>
      <c r="DT17" s="105" t="s">
        <v>160</v>
      </c>
      <c r="DU17" s="106">
        <f>IF(DU7="-",NA(),DU7)</f>
        <v>182.5</v>
      </c>
      <c r="DV17" s="106">
        <f t="shared" ref="DV17:DY17" si="16">IF(DV7="-",NA(),DV7)</f>
        <v>142.6</v>
      </c>
      <c r="DW17" s="106">
        <f t="shared" si="16"/>
        <v>70.900000000000006</v>
      </c>
      <c r="DX17" s="106">
        <f t="shared" si="16"/>
        <v>47.5</v>
      </c>
      <c r="DY17" s="106">
        <f t="shared" si="16"/>
        <v>0</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160</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160</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160</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160</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160</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f>IF(IX7="-",NA(),IX7)</f>
        <v>14.8</v>
      </c>
      <c r="IY17" s="106">
        <f t="shared" ref="IY17:JB17" si="29">IF(IY7="-",NA(),IY7)</f>
        <v>14.3</v>
      </c>
      <c r="IZ17" s="106">
        <f t="shared" si="29"/>
        <v>19</v>
      </c>
      <c r="JA17" s="106">
        <f t="shared" si="29"/>
        <v>13.9</v>
      </c>
      <c r="JB17" s="106">
        <f t="shared" si="29"/>
        <v>13.4</v>
      </c>
      <c r="JC17" s="100"/>
      <c r="JD17" s="100"/>
      <c r="JE17" s="100"/>
      <c r="JF17" s="100"/>
      <c r="JG17" s="105" t="s">
        <v>160</v>
      </c>
      <c r="JH17" s="106">
        <f>IF(JH7="-",NA(),JH7)</f>
        <v>43.1</v>
      </c>
      <c r="JI17" s="106">
        <f t="shared" ref="JI17:JL17" si="30">IF(JI7="-",NA(),JI7)</f>
        <v>61.7</v>
      </c>
      <c r="JJ17" s="106">
        <f t="shared" si="30"/>
        <v>32.299999999999997</v>
      </c>
      <c r="JK17" s="106">
        <f t="shared" si="30"/>
        <v>24.2</v>
      </c>
      <c r="JL17" s="106">
        <f t="shared" si="30"/>
        <v>47</v>
      </c>
      <c r="JM17" s="100"/>
      <c r="JN17" s="100"/>
      <c r="JO17" s="100"/>
      <c r="JP17" s="100"/>
      <c r="JQ17" s="105" t="s">
        <v>160</v>
      </c>
      <c r="JR17" s="106">
        <f>IF(JR7="-",NA(),JR7)</f>
        <v>182.5</v>
      </c>
      <c r="JS17" s="106">
        <f t="shared" ref="JS17:JV17" si="31">IF(JS7="-",NA(),JS7)</f>
        <v>142.6</v>
      </c>
      <c r="JT17" s="106">
        <f t="shared" si="31"/>
        <v>70.900000000000006</v>
      </c>
      <c r="JU17" s="106">
        <f t="shared" si="31"/>
        <v>47.5</v>
      </c>
      <c r="JV17" s="106">
        <f t="shared" si="31"/>
        <v>0</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160</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160</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160</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3" t="s">
        <v>161</v>
      </c>
      <c r="C18" s="19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162</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162</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162</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162</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162</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162</v>
      </c>
      <c r="DA18" s="106">
        <f>IF(DF7="-",NA(),DF7)</f>
        <v>32.4</v>
      </c>
      <c r="DB18" s="106">
        <f t="shared" ref="DB18:DE18" si="44">IF(DG7="-",NA(),DG7)</f>
        <v>36.4</v>
      </c>
      <c r="DC18" s="106">
        <f t="shared" si="44"/>
        <v>31.6</v>
      </c>
      <c r="DD18" s="106">
        <f t="shared" si="44"/>
        <v>31.6</v>
      </c>
      <c r="DE18" s="106">
        <f t="shared" si="44"/>
        <v>30.1</v>
      </c>
      <c r="DF18" s="100"/>
      <c r="DG18" s="100"/>
      <c r="DH18" s="100"/>
      <c r="DI18" s="100"/>
      <c r="DJ18" s="105" t="s">
        <v>162</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162</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162</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162</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162</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162</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162</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162</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162</v>
      </c>
      <c r="IX18" s="106">
        <f>IF(OR(NOT($IX$8),JC7="-"),NA(),JC7)</f>
        <v>13.7</v>
      </c>
      <c r="IY18" s="106">
        <f>IF(OR(NOT($IX$8),JD7="-"),NA(),JD7)</f>
        <v>16.5</v>
      </c>
      <c r="IZ18" s="106">
        <f>IF(OR(NOT($IX$8),JE7="-"),NA(),JE7)</f>
        <v>15</v>
      </c>
      <c r="JA18" s="106">
        <f>IF(OR(NOT($IX$8),JF7="-"),NA(),JF7)</f>
        <v>12.8</v>
      </c>
      <c r="JB18" s="106">
        <f>IF(OR(NOT($IX$8),JG7="-"),NA(),JG7)</f>
        <v>11.1</v>
      </c>
      <c r="JC18" s="100"/>
      <c r="JD18" s="100"/>
      <c r="JE18" s="100"/>
      <c r="JF18" s="100"/>
      <c r="JG18" s="105" t="s">
        <v>162</v>
      </c>
      <c r="JH18" s="106">
        <f>IF(OR(NOT($JH$8),JM7="-"),NA(),JM7)</f>
        <v>40</v>
      </c>
      <c r="JI18" s="106">
        <f>IF(OR(NOT($JH$8),JN7="-"),NA(),JN7)</f>
        <v>39.700000000000003</v>
      </c>
      <c r="JJ18" s="106">
        <f>IF(OR(NOT($JH$8),JO7="-"),NA(),JO7)</f>
        <v>37.5</v>
      </c>
      <c r="JK18" s="106">
        <f>IF(OR(NOT($JH$8),JP7="-"),NA(),JP7)</f>
        <v>37.299999999999997</v>
      </c>
      <c r="JL18" s="106">
        <f>IF(OR(NOT($JH$8),JQ7="-"),NA(),JQ7)</f>
        <v>26</v>
      </c>
      <c r="JM18" s="100"/>
      <c r="JN18" s="100"/>
      <c r="JO18" s="100"/>
      <c r="JP18" s="100"/>
      <c r="JQ18" s="105" t="s">
        <v>162</v>
      </c>
      <c r="JR18" s="106">
        <f>IF(OR(NOT($JR$8),JW7="-"),NA(),JW7)</f>
        <v>102.9</v>
      </c>
      <c r="JS18" s="106">
        <f>IF(OR(NOT($JR$8),JX7="-"),NA(),JX7)</f>
        <v>51.8</v>
      </c>
      <c r="JT18" s="106">
        <f>IF(OR(NOT($JR$8),JY7="-"),NA(),JY7)</f>
        <v>34.200000000000003</v>
      </c>
      <c r="JU18" s="106">
        <f>IF(OR(NOT($JR$8),JZ7="-"),NA(),JZ7)</f>
        <v>85.9</v>
      </c>
      <c r="JV18" s="106">
        <f>IF(OR(NOT($JR$8),KA7="-"),NA(),KA7)</f>
        <v>409.1</v>
      </c>
      <c r="JW18" s="100"/>
      <c r="JX18" s="100"/>
      <c r="JY18" s="100"/>
      <c r="JZ18" s="100"/>
      <c r="KA18" s="105" t="s">
        <v>162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162</v>
      </c>
      <c r="KL18" s="106">
        <f>IF(OR(NOT($KL$8),KQ7="-"),NA(),KQ7)</f>
        <v>96</v>
      </c>
      <c r="KM18" s="106">
        <f>IF(OR(NOT($KL$8),KR7="-"),NA(),KR7)</f>
        <v>97.5</v>
      </c>
      <c r="KN18" s="106">
        <f>IF(OR(NOT($KL$8),KS7="-"),NA(),KS7)</f>
        <v>96.6</v>
      </c>
      <c r="KO18" s="106">
        <f>IF(OR(NOT($KL$8),KT7="-"),NA(),KT7)</f>
        <v>84</v>
      </c>
      <c r="KP18" s="106">
        <f>IF(OR(NOT($KL$8),KU7="-"),NA(),KU7)</f>
        <v>95.9</v>
      </c>
      <c r="KQ18" s="100"/>
      <c r="KR18" s="100"/>
      <c r="KS18" s="100"/>
      <c r="KT18" s="100"/>
      <c r="KU18" s="100"/>
      <c r="KV18" s="105" t="s">
        <v>162</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162</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162</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162</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3" t="s">
        <v>163</v>
      </c>
      <c r="C19" s="19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3" t="s">
        <v>164</v>
      </c>
      <c r="C20" s="193"/>
      <c r="D20" s="100"/>
    </row>
    <row r="21" spans="1:374" x14ac:dyDescent="0.15">
      <c r="A21" s="97">
        <f t="shared" si="7"/>
        <v>7</v>
      </c>
      <c r="B21" s="193" t="s">
        <v>165</v>
      </c>
      <c r="C21" s="193"/>
      <c r="D21" s="100"/>
    </row>
    <row r="22" spans="1:374" x14ac:dyDescent="0.15">
      <c r="A22" s="97">
        <f t="shared" si="7"/>
        <v>8</v>
      </c>
      <c r="B22" s="193" t="s">
        <v>166</v>
      </c>
      <c r="C22" s="193"/>
      <c r="D22" s="100"/>
      <c r="E22" s="194" t="s">
        <v>167</v>
      </c>
      <c r="F22" s="195"/>
      <c r="G22" s="195"/>
      <c r="H22" s="195"/>
      <c r="I22" s="196"/>
    </row>
    <row r="23" spans="1:374" x14ac:dyDescent="0.15">
      <c r="A23" s="97">
        <f t="shared" si="7"/>
        <v>9</v>
      </c>
      <c r="B23" s="193" t="s">
        <v>168</v>
      </c>
      <c r="C23" s="193"/>
      <c r="D23" s="100"/>
      <c r="E23" s="197"/>
      <c r="F23" s="198"/>
      <c r="G23" s="198"/>
      <c r="H23" s="198"/>
      <c r="I23" s="199"/>
    </row>
    <row r="24" spans="1:374" x14ac:dyDescent="0.15">
      <c r="A24" s="97">
        <f t="shared" si="7"/>
        <v>10</v>
      </c>
      <c r="B24" s="193" t="s">
        <v>169</v>
      </c>
      <c r="C24" s="193"/>
      <c r="D24" s="100"/>
      <c r="E24" s="197"/>
      <c r="F24" s="198"/>
      <c r="G24" s="198"/>
      <c r="H24" s="198"/>
      <c r="I24" s="199"/>
    </row>
    <row r="25" spans="1:374" x14ac:dyDescent="0.15">
      <c r="A25" s="97">
        <f t="shared" si="7"/>
        <v>11</v>
      </c>
      <c r="B25" s="193" t="s">
        <v>170</v>
      </c>
      <c r="C25" s="193"/>
      <c r="D25" s="100"/>
      <c r="E25" s="197"/>
      <c r="F25" s="198"/>
      <c r="G25" s="198"/>
      <c r="H25" s="198"/>
      <c r="I25" s="199"/>
    </row>
    <row r="26" spans="1:374" x14ac:dyDescent="0.15">
      <c r="A26" s="97">
        <f t="shared" si="7"/>
        <v>12</v>
      </c>
      <c r="B26" s="193" t="s">
        <v>171</v>
      </c>
      <c r="C26" s="193"/>
      <c r="D26" s="100"/>
      <c r="E26" s="197"/>
      <c r="F26" s="198"/>
      <c r="G26" s="198"/>
      <c r="H26" s="198"/>
      <c r="I26" s="199"/>
    </row>
    <row r="27" spans="1:374" x14ac:dyDescent="0.15">
      <c r="A27" s="97">
        <f t="shared" si="7"/>
        <v>13</v>
      </c>
      <c r="B27" s="193" t="s">
        <v>172</v>
      </c>
      <c r="C27" s="193"/>
      <c r="D27" s="100"/>
      <c r="E27" s="197"/>
      <c r="F27" s="198"/>
      <c r="G27" s="198"/>
      <c r="H27" s="198"/>
      <c r="I27" s="199"/>
    </row>
    <row r="28" spans="1:374" x14ac:dyDescent="0.15">
      <c r="A28" s="97">
        <f t="shared" si="7"/>
        <v>14</v>
      </c>
      <c r="B28" s="193" t="s">
        <v>173</v>
      </c>
      <c r="C28" s="193"/>
      <c r="D28" s="100"/>
      <c r="E28" s="197"/>
      <c r="F28" s="198"/>
      <c r="G28" s="198"/>
      <c r="H28" s="198"/>
      <c r="I28" s="199"/>
    </row>
    <row r="29" spans="1:374" x14ac:dyDescent="0.15">
      <c r="A29" s="97">
        <f t="shared" si="7"/>
        <v>15</v>
      </c>
      <c r="B29" s="193" t="s">
        <v>174</v>
      </c>
      <c r="C29" s="193"/>
      <c r="D29" s="100"/>
      <c r="E29" s="197"/>
      <c r="F29" s="198"/>
      <c r="G29" s="198"/>
      <c r="H29" s="198"/>
      <c r="I29" s="199"/>
    </row>
    <row r="30" spans="1:374" x14ac:dyDescent="0.15">
      <c r="A30" s="97">
        <f t="shared" si="7"/>
        <v>16</v>
      </c>
      <c r="B30" s="193" t="s">
        <v>175</v>
      </c>
      <c r="C30" s="193"/>
      <c r="D30" s="100"/>
      <c r="E30" s="197"/>
      <c r="F30" s="198"/>
      <c r="G30" s="198"/>
      <c r="H30" s="198"/>
      <c r="I30" s="199"/>
    </row>
    <row r="31" spans="1:374" x14ac:dyDescent="0.15">
      <c r="A31" s="97">
        <f t="shared" si="7"/>
        <v>17</v>
      </c>
      <c r="B31" s="193" t="s">
        <v>176</v>
      </c>
      <c r="C31" s="193"/>
      <c r="D31" s="100"/>
      <c r="E31" s="197"/>
      <c r="F31" s="198"/>
      <c r="G31" s="198"/>
      <c r="H31" s="198"/>
      <c r="I31" s="199"/>
    </row>
    <row r="32" spans="1:374" x14ac:dyDescent="0.15">
      <c r="A32" s="97">
        <f t="shared" si="7"/>
        <v>18</v>
      </c>
      <c r="B32" s="193" t="s">
        <v>177</v>
      </c>
      <c r="C32" s="193"/>
      <c r="D32" s="100"/>
      <c r="E32" s="197"/>
      <c r="F32" s="198"/>
      <c r="G32" s="198"/>
      <c r="H32" s="198"/>
      <c r="I32" s="199"/>
    </row>
    <row r="33" spans="1:16" x14ac:dyDescent="0.15">
      <c r="A33" s="97">
        <f t="shared" si="7"/>
        <v>19</v>
      </c>
      <c r="B33" s="193" t="s">
        <v>178</v>
      </c>
      <c r="C33" s="193"/>
      <c r="D33" s="100"/>
      <c r="E33" s="197"/>
      <c r="F33" s="198"/>
      <c r="G33" s="198"/>
      <c r="H33" s="198"/>
      <c r="I33" s="199"/>
    </row>
    <row r="34" spans="1:16" x14ac:dyDescent="0.15">
      <c r="A34" s="97">
        <f t="shared" si="7"/>
        <v>20</v>
      </c>
      <c r="B34" s="193" t="s">
        <v>179</v>
      </c>
      <c r="C34" s="193"/>
      <c r="D34" s="100"/>
      <c r="E34" s="197"/>
      <c r="F34" s="198"/>
      <c r="G34" s="198"/>
      <c r="H34" s="198"/>
      <c r="I34" s="199"/>
    </row>
    <row r="35" spans="1:16" ht="25.5" customHeight="1" x14ac:dyDescent="0.15">
      <c r="E35" s="200"/>
      <c r="F35" s="201"/>
      <c r="G35" s="201"/>
      <c r="H35" s="201"/>
      <c r="I35" s="202"/>
    </row>
    <row r="36" spans="1:16" x14ac:dyDescent="0.15">
      <c r="A36" t="s">
        <v>180</v>
      </c>
      <c r="B36" t="s">
        <v>181</v>
      </c>
    </row>
    <row r="37" spans="1:16" x14ac:dyDescent="0.15">
      <c r="A37" t="s">
        <v>182</v>
      </c>
      <c r="B37" t="s">
        <v>183</v>
      </c>
      <c r="L37" s="194" t="s">
        <v>167</v>
      </c>
      <c r="M37" s="195"/>
      <c r="N37" s="195"/>
      <c r="O37" s="195"/>
      <c r="P37" s="196"/>
    </row>
    <row r="38" spans="1:16" x14ac:dyDescent="0.15">
      <c r="A38" t="s">
        <v>184</v>
      </c>
      <c r="B38" t="s">
        <v>185</v>
      </c>
      <c r="L38" s="197"/>
      <c r="M38" s="198"/>
      <c r="N38" s="198"/>
      <c r="O38" s="198"/>
      <c r="P38" s="199"/>
    </row>
    <row r="39" spans="1:16" x14ac:dyDescent="0.15">
      <c r="A39" t="s">
        <v>186</v>
      </c>
      <c r="B39" t="s">
        <v>187</v>
      </c>
      <c r="L39" s="197"/>
      <c r="M39" s="198"/>
      <c r="N39" s="198"/>
      <c r="O39" s="198"/>
      <c r="P39" s="199"/>
    </row>
    <row r="40" spans="1:16" x14ac:dyDescent="0.15">
      <c r="A40" t="s">
        <v>188</v>
      </c>
      <c r="B40" t="s">
        <v>189</v>
      </c>
      <c r="L40" s="197"/>
      <c r="M40" s="198"/>
      <c r="N40" s="198"/>
      <c r="O40" s="198"/>
      <c r="P40" s="199"/>
    </row>
    <row r="41" spans="1:16" x14ac:dyDescent="0.15">
      <c r="A41" t="s">
        <v>190</v>
      </c>
      <c r="B41" t="s">
        <v>191</v>
      </c>
      <c r="L41" s="197"/>
      <c r="M41" s="198"/>
      <c r="N41" s="198"/>
      <c r="O41" s="198"/>
      <c r="P41" s="199"/>
    </row>
    <row r="42" spans="1:16" x14ac:dyDescent="0.15">
      <c r="A42" t="s">
        <v>192</v>
      </c>
      <c r="B42" t="s">
        <v>193</v>
      </c>
      <c r="L42" s="197"/>
      <c r="M42" s="198"/>
      <c r="N42" s="198"/>
      <c r="O42" s="198"/>
      <c r="P42" s="199"/>
    </row>
    <row r="43" spans="1:16" x14ac:dyDescent="0.15">
      <c r="A43" t="s">
        <v>194</v>
      </c>
      <c r="B43" t="s">
        <v>195</v>
      </c>
      <c r="L43" s="197"/>
      <c r="M43" s="198"/>
      <c r="N43" s="198"/>
      <c r="O43" s="198"/>
      <c r="P43" s="199"/>
    </row>
    <row r="44" spans="1:16" x14ac:dyDescent="0.15">
      <c r="A44" t="s">
        <v>196</v>
      </c>
      <c r="B44" t="s">
        <v>197</v>
      </c>
      <c r="L44" s="197"/>
      <c r="M44" s="198"/>
      <c r="N44" s="198"/>
      <c r="O44" s="198"/>
      <c r="P44" s="199"/>
    </row>
    <row r="45" spans="1:16" x14ac:dyDescent="0.15">
      <c r="A45" t="s">
        <v>198</v>
      </c>
      <c r="B45" t="s">
        <v>199</v>
      </c>
      <c r="L45" s="197"/>
      <c r="M45" s="198"/>
      <c r="N45" s="198"/>
      <c r="O45" s="198"/>
      <c r="P45" s="199"/>
    </row>
    <row r="46" spans="1:16" x14ac:dyDescent="0.15">
      <c r="A46" t="s">
        <v>200</v>
      </c>
      <c r="B46" t="s">
        <v>201</v>
      </c>
      <c r="L46" s="197"/>
      <c r="M46" s="198"/>
      <c r="N46" s="198"/>
      <c r="O46" s="198"/>
      <c r="P46" s="199"/>
    </row>
    <row r="47" spans="1:16" x14ac:dyDescent="0.15">
      <c r="A47" t="s">
        <v>202</v>
      </c>
      <c r="B47" t="s">
        <v>203</v>
      </c>
      <c r="L47" s="197"/>
      <c r="M47" s="198"/>
      <c r="N47" s="198"/>
      <c r="O47" s="198"/>
      <c r="P47" s="199"/>
    </row>
    <row r="48" spans="1:16" x14ac:dyDescent="0.15">
      <c r="A48" t="s">
        <v>204</v>
      </c>
      <c r="B48" t="s">
        <v>205</v>
      </c>
      <c r="L48" s="197"/>
      <c r="M48" s="198"/>
      <c r="N48" s="198"/>
      <c r="O48" s="198"/>
      <c r="P48" s="199"/>
    </row>
    <row r="49" spans="1:16" x14ac:dyDescent="0.15">
      <c r="A49" t="s">
        <v>206</v>
      </c>
      <c r="B49" t="s">
        <v>207</v>
      </c>
      <c r="L49" s="197"/>
      <c r="M49" s="198"/>
      <c r="N49" s="198"/>
      <c r="O49" s="198"/>
      <c r="P49" s="199"/>
    </row>
    <row r="50" spans="1:16" ht="26.25" customHeight="1" x14ac:dyDescent="0.15">
      <c r="A50" t="s">
        <v>208</v>
      </c>
      <c r="B50" t="s">
        <v>209</v>
      </c>
      <c r="L50" s="200"/>
      <c r="M50" s="201"/>
      <c r="N50" s="201"/>
      <c r="O50" s="201"/>
      <c r="P50" s="202"/>
    </row>
    <row r="51" spans="1:16" x14ac:dyDescent="0.15">
      <c r="A51" t="s">
        <v>210</v>
      </c>
      <c r="B51" t="s">
        <v>211</v>
      </c>
    </row>
    <row r="52" spans="1:16" x14ac:dyDescent="0.15">
      <c r="A52" t="s">
        <v>212</v>
      </c>
      <c r="B52" t="s">
        <v>213</v>
      </c>
    </row>
    <row r="53" spans="1:16" x14ac:dyDescent="0.15">
      <c r="A53" t="s">
        <v>214</v>
      </c>
      <c r="B53" t="s">
        <v>215</v>
      </c>
    </row>
    <row r="54" spans="1:16" x14ac:dyDescent="0.15">
      <c r="A54" t="s">
        <v>216</v>
      </c>
      <c r="B54" t="s">
        <v>217</v>
      </c>
    </row>
    <row r="55" spans="1:16" x14ac:dyDescent="0.15">
      <c r="A55" t="s">
        <v>218</v>
      </c>
      <c r="B55" t="s">
        <v>219</v>
      </c>
    </row>
    <row r="56" spans="1:16" x14ac:dyDescent="0.15">
      <c r="A56" t="s">
        <v>220</v>
      </c>
      <c r="B56" t="s">
        <v>221</v>
      </c>
    </row>
    <row r="57" spans="1:16" x14ac:dyDescent="0.15">
      <c r="A57" t="s">
        <v>222</v>
      </c>
      <c r="B57" t="s">
        <v>223</v>
      </c>
    </row>
    <row r="58" spans="1:16" x14ac:dyDescent="0.15">
      <c r="A58" t="s">
        <v>224</v>
      </c>
      <c r="B58" t="s">
        <v>225</v>
      </c>
    </row>
    <row r="59" spans="1:16" x14ac:dyDescent="0.15">
      <c r="A59" t="s">
        <v>226</v>
      </c>
      <c r="B59" t="s">
        <v>227</v>
      </c>
    </row>
    <row r="60" spans="1:16" x14ac:dyDescent="0.15">
      <c r="A60" t="s">
        <v>228</v>
      </c>
      <c r="B60" t="s">
        <v>229</v>
      </c>
    </row>
    <row r="61" spans="1:16" x14ac:dyDescent="0.15">
      <c r="A61" t="s">
        <v>230</v>
      </c>
      <c r="B61" t="s">
        <v>231</v>
      </c>
    </row>
    <row r="62" spans="1:16" x14ac:dyDescent="0.15">
      <c r="A62" t="s">
        <v>232</v>
      </c>
      <c r="B62" t="s">
        <v>233</v>
      </c>
    </row>
    <row r="63" spans="1:16" x14ac:dyDescent="0.15">
      <c r="A63" t="s">
        <v>234</v>
      </c>
      <c r="B63" t="s">
        <v>235</v>
      </c>
    </row>
    <row r="64" spans="1:16" x14ac:dyDescent="0.15">
      <c r="A64" t="s">
        <v>236</v>
      </c>
      <c r="B64" t="s">
        <v>237</v>
      </c>
    </row>
    <row r="65" spans="1:2" x14ac:dyDescent="0.15">
      <c r="A65" t="s">
        <v>238</v>
      </c>
      <c r="B65" t="s">
        <v>239</v>
      </c>
    </row>
    <row r="66" spans="1:2" x14ac:dyDescent="0.15">
      <c r="A66" t="s">
        <v>240</v>
      </c>
      <c r="B66" t="s">
        <v>241</v>
      </c>
    </row>
    <row r="67" spans="1:2" x14ac:dyDescent="0.15">
      <c r="A67" t="s">
        <v>242</v>
      </c>
      <c r="B67" t="s">
        <v>241</v>
      </c>
    </row>
    <row r="68" spans="1:2" x14ac:dyDescent="0.15">
      <c r="A68" t="s">
        <v>243</v>
      </c>
      <c r="B68" t="s">
        <v>241</v>
      </c>
    </row>
    <row r="69" spans="1:2" x14ac:dyDescent="0.15">
      <c r="A69" t="s">
        <v>244</v>
      </c>
      <c r="B69" t="s">
        <v>241</v>
      </c>
    </row>
    <row r="70" spans="1:2" x14ac:dyDescent="0.15">
      <c r="A70" t="s">
        <v>245</v>
      </c>
      <c r="B70" t="s">
        <v>241</v>
      </c>
    </row>
    <row r="71" spans="1:2" x14ac:dyDescent="0.15">
      <c r="A71" t="s">
        <v>246</v>
      </c>
      <c r="B71" t="s">
        <v>241</v>
      </c>
    </row>
    <row r="72" spans="1:2" x14ac:dyDescent="0.15">
      <c r="A72" t="s">
        <v>247</v>
      </c>
      <c r="B72" t="s">
        <v>241</v>
      </c>
    </row>
    <row r="73" spans="1:2" x14ac:dyDescent="0.15">
      <c r="A73" t="s">
        <v>248</v>
      </c>
      <c r="B73" t="s">
        <v>241</v>
      </c>
    </row>
    <row r="74" spans="1:2" x14ac:dyDescent="0.15">
      <c r="A74" t="s">
        <v>249</v>
      </c>
      <c r="B74" t="s">
        <v>241</v>
      </c>
    </row>
    <row r="75" spans="1:2" x14ac:dyDescent="0.15">
      <c r="A75" t="s">
        <v>250</v>
      </c>
      <c r="B75" t="s">
        <v>241</v>
      </c>
    </row>
    <row r="76" spans="1:2" x14ac:dyDescent="0.15">
      <c r="A76" t="s">
        <v>251</v>
      </c>
      <c r="B76" t="s">
        <v>241</v>
      </c>
    </row>
    <row r="77" spans="1:2" x14ac:dyDescent="0.15">
      <c r="A77" t="s">
        <v>252</v>
      </c>
      <c r="B77" t="s">
        <v>241</v>
      </c>
    </row>
    <row r="78" spans="1:2" x14ac:dyDescent="0.15">
      <c r="A78" t="s">
        <v>253</v>
      </c>
      <c r="B78" t="s">
        <v>241</v>
      </c>
    </row>
    <row r="79" spans="1:2" x14ac:dyDescent="0.15">
      <c r="A79" t="s">
        <v>254</v>
      </c>
      <c r="B79" t="s">
        <v>241</v>
      </c>
    </row>
    <row r="80" spans="1:2" x14ac:dyDescent="0.15">
      <c r="A80" t="s">
        <v>255</v>
      </c>
      <c r="B80" t="s">
        <v>241</v>
      </c>
    </row>
    <row r="81" spans="1:2" x14ac:dyDescent="0.15">
      <c r="A81" t="s">
        <v>256</v>
      </c>
      <c r="B81" t="s">
        <v>241</v>
      </c>
    </row>
    <row r="82" spans="1:2" x14ac:dyDescent="0.15">
      <c r="A82" t="s">
        <v>257</v>
      </c>
      <c r="B82" t="s">
        <v>241</v>
      </c>
    </row>
    <row r="83" spans="1:2" x14ac:dyDescent="0.15">
      <c r="A83" t="s">
        <v>258</v>
      </c>
      <c r="B83" t="s">
        <v>241</v>
      </c>
    </row>
    <row r="84" spans="1:2" x14ac:dyDescent="0.15">
      <c r="A84" t="s">
        <v>259</v>
      </c>
      <c r="B84" t="s">
        <v>241</v>
      </c>
    </row>
    <row r="85" spans="1:2" x14ac:dyDescent="0.15">
      <c r="A85" t="s">
        <v>260</v>
      </c>
      <c r="B85" t="s">
        <v>241</v>
      </c>
    </row>
    <row r="86" spans="1:2" x14ac:dyDescent="0.15">
      <c r="A86" t="s">
        <v>261</v>
      </c>
      <c r="B86" t="s">
        <v>262</v>
      </c>
    </row>
    <row r="87" spans="1:2" x14ac:dyDescent="0.15">
      <c r="A87" t="s">
        <v>263</v>
      </c>
      <c r="B87" t="s">
        <v>262</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2021-02-15T02:45:43Z</cp:lastPrinted>
  <dcterms:created xsi:type="dcterms:W3CDTF">2020-12-15T03:37:33Z</dcterms:created>
  <dcterms:modified xsi:type="dcterms:W3CDTF">2021-03-01T00:46:37Z</dcterms:modified>
  <cp:category/>
</cp:coreProperties>
</file>