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12北栄町\"/>
    </mc:Choice>
  </mc:AlternateContent>
  <workbookProtection workbookAlgorithmName="SHA-512" workbookHashValue="4HKRncEW/lvktkIb0zP/d9d7oUmqu8WKvJ/HSDxCsfpLXYy4bmY9AHyGeO/h9QSywL6HLdOQW0dgkwLDWSJTLQ==" workbookSaltValue="iiC4ZvhtniPGZahyD5Qih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D12" i="5" s="1"/>
  <c r="IB8" i="5"/>
  <c r="HS8" i="5"/>
  <c r="HR8" i="5"/>
  <c r="HI8" i="5"/>
  <c r="HI12" i="5" s="1"/>
  <c r="HH8" i="5"/>
  <c r="GY8" i="5"/>
  <c r="HB12" i="5" s="1"/>
  <c r="GX8" i="5"/>
  <c r="GW8" i="5"/>
  <c r="GN8" i="5"/>
  <c r="GO12" i="5" s="1"/>
  <c r="GM8" i="5"/>
  <c r="GD8" i="5"/>
  <c r="GC8" i="5"/>
  <c r="FT8" i="5"/>
  <c r="FW12" i="5" s="1"/>
  <c r="FS8" i="5"/>
  <c r="FJ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EZ12" i="5"/>
  <c r="FD12" i="5"/>
  <c r="FM12" i="5"/>
  <c r="FV12" i="5"/>
  <c r="GE12" i="5"/>
  <c r="GN12" i="5"/>
  <c r="GR12" i="5"/>
  <c r="HK12" i="5"/>
  <c r="IC12" i="5"/>
  <c r="GZ18" i="5"/>
  <c r="HC18" i="5"/>
  <c r="GY18" i="5"/>
  <c r="HB18" i="5"/>
  <c r="HA18" i="5"/>
  <c r="HV18" i="5"/>
  <c r="HU18" i="5"/>
  <c r="HW12" i="5"/>
  <c r="HS12" i="5"/>
  <c r="HT18" i="5"/>
  <c r="HV12" i="5"/>
  <c r="HW18" i="5"/>
  <c r="HS18" i="5"/>
  <c r="IN18" i="5"/>
  <c r="IP12" i="5"/>
  <c r="IQ18" i="5"/>
  <c r="IM18" i="5"/>
  <c r="IO12" i="5"/>
  <c r="IP18" i="5"/>
  <c r="IN12" i="5"/>
  <c r="IO18"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C12" i="5"/>
  <c r="HL12" i="5"/>
  <c r="FB18" i="5"/>
  <c r="FA18" i="5"/>
  <c r="FD18" i="5"/>
  <c r="EZ18" i="5"/>
  <c r="FC18" i="5"/>
  <c r="FX18" i="5"/>
  <c r="FT18" i="5"/>
  <c r="FW18" i="5"/>
  <c r="FV18" i="5"/>
  <c r="FU18" i="5"/>
  <c r="GP18" i="5"/>
  <c r="GO18" i="5"/>
  <c r="GR18" i="5"/>
  <c r="GN18" i="5"/>
  <c r="GQ18" i="5"/>
  <c r="JK18" i="5"/>
  <c r="JI12" i="5"/>
  <c r="JJ18" i="5"/>
  <c r="JL12" i="5"/>
  <c r="JH12" i="5"/>
  <c r="JI18" i="5"/>
  <c r="JK12" i="5"/>
  <c r="JL18" i="5"/>
  <c r="JH18" i="5"/>
  <c r="JJ12" i="5"/>
  <c r="KC18" i="5"/>
  <c r="KE12" i="5"/>
  <c r="KF18" i="5"/>
  <c r="KB18" i="5"/>
  <c r="KD12" i="5"/>
  <c r="KE18" i="5"/>
  <c r="KC12" i="5"/>
  <c r="KD18" i="5"/>
  <c r="KF12" i="5"/>
  <c r="KB12" i="5"/>
  <c r="C10" i="5"/>
  <c r="FB12" i="5"/>
  <c r="FK12" i="5"/>
  <c r="FT12" i="5"/>
  <c r="FX12" i="5"/>
  <c r="GG12" i="5"/>
  <c r="GP12" i="5"/>
  <c r="GZ12" i="5"/>
  <c r="HT12" i="5"/>
  <c r="IM12" i="5"/>
  <c r="HM18" i="5"/>
  <c r="HI18" i="5"/>
  <c r="HL18" i="5"/>
  <c r="HK18" i="5"/>
  <c r="HM12" i="5"/>
  <c r="HJ18" i="5"/>
  <c r="IE18" i="5"/>
  <c r="IG12" i="5"/>
  <c r="ID18" i="5"/>
  <c r="IF12" i="5"/>
  <c r="IG18" i="5"/>
  <c r="IC18" i="5"/>
  <c r="IE12" i="5"/>
  <c r="IF18"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C12" i="5"/>
  <c r="FL12" i="5"/>
  <c r="FU12" i="5"/>
  <c r="GD12" i="5"/>
  <c r="GH12" i="5"/>
  <c r="GQ12" i="5"/>
  <c r="HA12" i="5"/>
  <c r="HJ12" i="5"/>
  <c r="HU12" i="5"/>
  <c r="IQ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N11" i="4"/>
  <c r="LK10" i="5"/>
  <c r="JV10" i="5"/>
  <c r="IG10" i="5"/>
  <c r="GR10" i="5"/>
  <c r="FD10" i="5"/>
  <c r="DO10" i="5"/>
  <c r="BY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alcChain>
</file>

<file path=xl/sharedStrings.xml><?xml version="1.0" encoding="utf-8"?>
<sst xmlns="http://schemas.openxmlformats.org/spreadsheetml/2006/main" count="1135" uniqueCount="268">
  <si>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</si>
  <si>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</si>
  <si>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</si>
  <si>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</si>
  <si>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</si>
  <si>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</si>
  <si>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</si>
  <si>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</si>
  <si>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除却等のための基金積立金に積み立てることを基本としている。なお残額がある場合には、一般会計に繰り出し、環境施策等に活用することとしている。今後も事業運営に必要な財源を確保しつつ、一般会計への繰り出しを通じて住民の福祉の向上に努める方針としている。
建設改良積立金の積立　61,005千円
基金積立金の積立　58,990千円
一般会計への繰出し　50,000千円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</si>
  <si>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</si>
  <si>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</si>
  <si>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</si>
  <si>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</si>
  <si>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</si>
  <si>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</si>
  <si>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</si>
  <si>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</si>
  <si>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</si>
  <si>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</si>
  <si>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</si>
  <si>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</si>
  <si>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</si>
  <si>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</si>
  <si>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</si>
  <si>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</si>
  <si>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</si>
  <si>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</si>
  <si>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</si>
  <si>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</si>
  <si>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</si>
  <si>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</si>
  <si>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</si>
  <si>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</si>
  <si>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</si>
  <si>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</si>
  <si>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</si>
  <si>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</si>
  <si>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</si>
  <si>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</si>
  <si>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</si>
  <si>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</si>
  <si>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</si>
  <si>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</si>
  <si>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</si>
  <si>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</si>
  <si>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</si>
  <si>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</si>
  <si>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</si>
  <si>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</si>
  <si>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</si>
  <si>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</si>
  <si>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</si>
  <si>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</si>
  <si>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</si>
  <si>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</si>
  <si>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</si>
  <si>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</si>
  <si>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</si>
  <si>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</si>
  <si>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</si>
  <si>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</si>
  <si>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</si>
  <si>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</si>
  <si>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</si>
  <si>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</si>
  <si>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</si>
  <si>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</si>
  <si>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</si>
  <si>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</si>
  <si>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</si>
  <si>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</si>
  <si>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</si>
  <si>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</si>
  <si>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</si>
  <si>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</si>
  <si>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</si>
  <si>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</si>
  <si>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</si>
  <si>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</si>
  <si>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</si>
  <si>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</si>
  <si>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</si>
  <si>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</si>
  <si>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</si>
  <si>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</si>
  <si>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</si>
  <si>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</si>
  <si>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</si>
  <si>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</si>
  <si>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</si>
  <si>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</si>
  <si>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</si>
  <si>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</si>
  <si>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</si>
  <si>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</si>
  <si>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</si>
  <si>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</si>
  <si>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</si>
  <si>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</si>
  <si>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</si>
  <si>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</si>
  <si>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</si>
  <si>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</si>
  <si>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</si>
  <si>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</si>
  <si>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</si>
  <si>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</si>
  <si>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</si>
  <si>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</si>
  <si>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</si>
  <si>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</si>
  <si>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</si>
  <si>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</si>
  <si>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</si>
  <si>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</si>
  <si>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</si>
  <si>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</si>
  <si>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</si>
  <si>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</si>
  <si>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</si>
  <si>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313726</t>
  </si>
  <si>
    <t>46</t>
  </si>
  <si>
    <t>04</t>
  </si>
  <si>
    <t>0</t>
  </si>
  <si>
    <t>000</t>
  </si>
  <si>
    <t>鳥取県　北栄町</t>
  </si>
  <si>
    <t>法適用</t>
  </si>
  <si>
    <t>電気事業</t>
  </si>
  <si>
    <t>非設置</t>
  </si>
  <si>
    <t>-</t>
  </si>
  <si>
    <t>令和8年3月31日　北条砂丘風力発電所</t>
  </si>
  <si>
    <t>無</t>
  </si>
  <si>
    <t>中国電力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</si>
  <si>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</si>
  <si>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</si>
  <si>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</si>
  <si>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</si>
  <si>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</si>
  <si>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</si>
  <si>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</si>
  <si>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</si>
  <si>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</si>
  <si>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</si>
  <si>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</si>
  <si>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</si>
  <si>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</si>
  <si>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</si>
  <si>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</si>
  <si>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</si>
  <si>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</si>
  <si>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</si>
  <si>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</si>
  <si>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</si>
  <si>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</si>
  <si>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</si>
  <si>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</si>
  <si>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</si>
  <si>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</si>
  <si>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</si>
  <si>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</si>
  <si>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</si>
  <si>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</si>
  <si>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</si>
  <si>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</si>
  <si>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</si>
  <si>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</si>
  <si>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</si>
  <si>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</si>
  <si>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</si>
  <si>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</si>
  <si>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</si>
  <si>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</si>
  <si>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</si>
  <si>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</si>
  <si>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</si>
  <si>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</si>
  <si>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</si>
  <si>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</si>
  <si>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</si>
  <si>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</si>
  <si>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</si>
  <si>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</si>
  <si>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</si>
  <si>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</si>
  <si>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</si>
  <si>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</si>
  <si>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</si>
  <si>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</si>
  <si>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</si>
  <si>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</si>
  <si>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</si>
  <si>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</si>
  <si>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</si>
  <si>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</si>
  <si>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</si>
  <si>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</si>
  <si>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</si>
  <si>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</si>
  <si>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</si>
  <si>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</si>
  <si>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</si>
  <si>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</si>
  <si>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</si>
  <si>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</si>
  <si>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</si>
  <si>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</si>
  <si>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</si>
  <si>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</si>
  <si>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</si>
  <si>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</si>
  <si>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</si>
  <si>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</si>
  <si>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</si>
  <si>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</si>
  <si>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</si>
  <si>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</si>
  <si>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</si>
  <si>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</si>
  <si>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</si>
  <si>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</si>
  <si>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</si>
  <si>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</si>
  <si>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</si>
  <si>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</si>
  <si>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</si>
  <si>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</si>
  <si>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</si>
  <si>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</si>
  <si>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</si>
  <si>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</si>
  <si>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</si>
  <si>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</si>
  <si>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</si>
  <si>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</si>
  <si>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</si>
  <si>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</si>
  <si>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</si>
  <si>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</si>
  <si>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</si>
  <si>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</si>
  <si>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</si>
  <si>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</si>
  <si>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</si>
  <si>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</si>
  <si>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</si>
  <si>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</si>
  <si>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</si>
  <si>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</si>
  <si>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</si>
  <si>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</si>
  <si>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</si>
  <si>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</si>
  <si>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</si>
  <si>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</si>
  <si>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</si>
  <si>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</si>
  <si>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</si>
  <si>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</si>
  <si>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</si>
  <si>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</si>
  <si>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</si>
  <si>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</si>
  <si>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</si>
  <si>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</si>
  <si>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</si>
  <si>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風力発電事業における経営のリスクの指標中、修繕費率が全国平均の2倍以上となっている。本町の風力発電施設が他の自治体と比較して年数が経過し、経年劣化が進行していることが原因と考えられる。
　今後、さらに経年による故障のリスクがあるが、定期的な点検及び予防修繕を行うことでリスクを減少させる。
　今後、経営に重大な影響を及ぼすことが考えられる高額な修繕については、費用対効果を検討し実施の是非を判断する。
　</t>
    <rPh sb="1" eb="3">
      <t>フウリョク</t>
    </rPh>
    <rPh sb="3" eb="5">
      <t>ハツデン</t>
    </rPh>
    <rPh sb="5" eb="7">
      <t>ジギョウ</t>
    </rPh>
    <rPh sb="11" eb="13">
      <t>ケイエイ</t>
    </rPh>
    <rPh sb="18" eb="20">
      <t>シヒョウ</t>
    </rPh>
    <rPh sb="20" eb="21">
      <t>チュウ</t>
    </rPh>
    <rPh sb="22" eb="25">
      <t>シュウゼンヒ</t>
    </rPh>
    <rPh sb="25" eb="26">
      <t>リツ</t>
    </rPh>
    <rPh sb="27" eb="29">
      <t>ゼンコク</t>
    </rPh>
    <rPh sb="29" eb="31">
      <t>ヘイキン</t>
    </rPh>
    <rPh sb="33" eb="34">
      <t>バイ</t>
    </rPh>
    <rPh sb="34" eb="36">
      <t>イジョウ</t>
    </rPh>
    <rPh sb="43" eb="45">
      <t>ホンチョウ</t>
    </rPh>
    <rPh sb="46" eb="48">
      <t>フウリョク</t>
    </rPh>
    <rPh sb="48" eb="50">
      <t>ハツデン</t>
    </rPh>
    <rPh sb="50" eb="52">
      <t>シセツ</t>
    </rPh>
    <rPh sb="53" eb="54">
      <t>タ</t>
    </rPh>
    <rPh sb="55" eb="58">
      <t>ジチタイ</t>
    </rPh>
    <rPh sb="59" eb="61">
      <t>ヒカク</t>
    </rPh>
    <rPh sb="63" eb="65">
      <t>ネンスウ</t>
    </rPh>
    <rPh sb="66" eb="68">
      <t>ケイカ</t>
    </rPh>
    <rPh sb="70" eb="72">
      <t>ケイネン</t>
    </rPh>
    <rPh sb="72" eb="74">
      <t>レッカ</t>
    </rPh>
    <rPh sb="75" eb="77">
      <t>シンコウ</t>
    </rPh>
    <rPh sb="84" eb="86">
      <t>ゲンイン</t>
    </rPh>
    <rPh sb="87" eb="88">
      <t>カンガ</t>
    </rPh>
    <rPh sb="95" eb="97">
      <t>コンゴ</t>
    </rPh>
    <rPh sb="101" eb="103">
      <t>ケイネン</t>
    </rPh>
    <rPh sb="106" eb="108">
      <t>コショウ</t>
    </rPh>
    <rPh sb="147" eb="149">
      <t>コンゴ</t>
    </rPh>
    <rPh sb="150" eb="152">
      <t>ケイエイ</t>
    </rPh>
    <rPh sb="153" eb="155">
      <t>ジュウダイ</t>
    </rPh>
    <rPh sb="156" eb="158">
      <t>エイキョウ</t>
    </rPh>
    <rPh sb="159" eb="160">
      <t>オヨ</t>
    </rPh>
    <rPh sb="165" eb="166">
      <t>カンガ</t>
    </rPh>
    <rPh sb="170" eb="172">
      <t>コウガク</t>
    </rPh>
    <rPh sb="173" eb="175">
      <t>シュウゼン</t>
    </rPh>
    <rPh sb="187" eb="189">
      <t>ケントウ</t>
    </rPh>
    <rPh sb="190" eb="192">
      <t>ジッシ</t>
    </rPh>
    <rPh sb="193" eb="195">
      <t>ゼヒ</t>
    </rPh>
    <rPh sb="196" eb="198">
      <t>ハンダン</t>
    </rPh>
    <phoneticPr fontId="5"/>
  </si>
  <si>
    <t>　全体的に安定した経営を行っていると考えるが、施設の老朽化に伴い、修繕費の増加や稼働率の低下による収益の悪化が懸念される。
　そのため、予防保全に重点的に取り組み、安定した経営を行う必要がある。
　今後、除却の時期・方法等を検討するとともに、除却に必要な財源を確保するため、毎年1億円を基金として積み立てる。</t>
    <rPh sb="99" eb="101">
      <t>コンゴ</t>
    </rPh>
    <rPh sb="102" eb="104">
      <t>ジョキャク</t>
    </rPh>
    <rPh sb="105" eb="107">
      <t>ジキ</t>
    </rPh>
    <rPh sb="108" eb="110">
      <t>ホウホウ</t>
    </rPh>
    <rPh sb="110" eb="111">
      <t>トウ</t>
    </rPh>
    <rPh sb="112" eb="114">
      <t>ケントウ</t>
    </rPh>
    <rPh sb="121" eb="123">
      <t>ジョキャク</t>
    </rPh>
    <rPh sb="124" eb="126">
      <t>ヒツヨウ</t>
    </rPh>
    <rPh sb="127" eb="129">
      <t>ザイゲン</t>
    </rPh>
    <rPh sb="130" eb="132">
      <t>カクホ</t>
    </rPh>
    <rPh sb="137" eb="139">
      <t>マイトシ</t>
    </rPh>
    <rPh sb="140" eb="142">
      <t>オクエン</t>
    </rPh>
    <rPh sb="143" eb="145">
      <t>キキン</t>
    </rPh>
    <rPh sb="148" eb="149">
      <t>ツ</t>
    </rPh>
    <rPh sb="150" eb="151">
      <t>タ</t>
    </rPh>
    <phoneticPr fontId="5"/>
  </si>
  <si>
    <t>　令和元年度から公営企業法を適用した。
　経常収支比率及び営業収支比率ともに100％を超え、一般会計等からの繰入金はなく、売電電力料金のみで運営する独立採算の経営である。
　流動比率については、400％を超え、十分に流動負債を賄える状況にある。また、固定資産の基金として678,183,392円を有している。
　供給原価及びEBITDAについては、全国平均値と比較して低い状況となっているが、平均値の基となる他自治体の電気事業の多くが大規模な水力発電となっており、本町が行う風力発電事業と比較することは適当ではないと考える。両指標とも、本町の発電規模での風力発電事業としては健全な数値であると考えている。</t>
    <rPh sb="1" eb="3">
      <t>レイワ</t>
    </rPh>
    <rPh sb="3" eb="5">
      <t>ガンネン</t>
    </rPh>
    <rPh sb="5" eb="6">
      <t>ド</t>
    </rPh>
    <rPh sb="8" eb="10">
      <t>コウエイ</t>
    </rPh>
    <rPh sb="10" eb="12">
      <t>キギョウ</t>
    </rPh>
    <rPh sb="12" eb="13">
      <t>ホウ</t>
    </rPh>
    <rPh sb="14" eb="16">
      <t>テキヨウ</t>
    </rPh>
    <rPh sb="21" eb="23">
      <t>ケイジョウ</t>
    </rPh>
    <rPh sb="23" eb="25">
      <t>シュウシ</t>
    </rPh>
    <rPh sb="25" eb="27">
      <t>ヒリツ</t>
    </rPh>
    <rPh sb="27" eb="28">
      <t>オヨ</t>
    </rPh>
    <rPh sb="29" eb="31">
      <t>エイギョウ</t>
    </rPh>
    <rPh sb="31" eb="33">
      <t>シュウシ</t>
    </rPh>
    <rPh sb="33" eb="35">
      <t>ヒリツ</t>
    </rPh>
    <rPh sb="43" eb="44">
      <t>コ</t>
    </rPh>
    <rPh sb="46" eb="48">
      <t>イッパン</t>
    </rPh>
    <rPh sb="48" eb="50">
      <t>カイケイ</t>
    </rPh>
    <rPh sb="50" eb="51">
      <t>トウ</t>
    </rPh>
    <rPh sb="54" eb="56">
      <t>クリイレ</t>
    </rPh>
    <rPh sb="56" eb="57">
      <t>キン</t>
    </rPh>
    <rPh sb="61" eb="63">
      <t>バイデン</t>
    </rPh>
    <rPh sb="63" eb="65">
      <t>デンリョク</t>
    </rPh>
    <rPh sb="65" eb="67">
      <t>リョウキン</t>
    </rPh>
    <rPh sb="70" eb="72">
      <t>ウンエイ</t>
    </rPh>
    <rPh sb="74" eb="76">
      <t>ドクリツ</t>
    </rPh>
    <rPh sb="76" eb="78">
      <t>サイサン</t>
    </rPh>
    <rPh sb="79" eb="81">
      <t>ケイエイ</t>
    </rPh>
    <rPh sb="87" eb="89">
      <t>リュウドウ</t>
    </rPh>
    <rPh sb="89" eb="91">
      <t>ヒリツ</t>
    </rPh>
    <rPh sb="102" eb="103">
      <t>コ</t>
    </rPh>
    <rPh sb="105" eb="107">
      <t>ジュウブン</t>
    </rPh>
    <rPh sb="108" eb="110">
      <t>リュウドウ</t>
    </rPh>
    <rPh sb="110" eb="112">
      <t>フサイ</t>
    </rPh>
    <rPh sb="113" eb="114">
      <t>マカナ</t>
    </rPh>
    <rPh sb="116" eb="118">
      <t>ジョウキョウ</t>
    </rPh>
    <rPh sb="125" eb="127">
      <t>コテイ</t>
    </rPh>
    <rPh sb="127" eb="129">
      <t>シサン</t>
    </rPh>
    <rPh sb="130" eb="132">
      <t>キキン</t>
    </rPh>
    <rPh sb="146" eb="147">
      <t>エン</t>
    </rPh>
    <rPh sb="148" eb="149">
      <t>ユウ</t>
    </rPh>
    <rPh sb="156" eb="158">
      <t>キョウキュウ</t>
    </rPh>
    <rPh sb="158" eb="160">
      <t>ゲンカ</t>
    </rPh>
    <rPh sb="160" eb="161">
      <t>オヨ</t>
    </rPh>
    <rPh sb="174" eb="176">
      <t>ゼンコク</t>
    </rPh>
    <rPh sb="176" eb="178">
      <t>ヘイキン</t>
    </rPh>
    <rPh sb="178" eb="179">
      <t>アタイ</t>
    </rPh>
    <rPh sb="180" eb="182">
      <t>ヒカク</t>
    </rPh>
    <rPh sb="184" eb="185">
      <t>ヒク</t>
    </rPh>
    <rPh sb="186" eb="188">
      <t>ジョウキョウ</t>
    </rPh>
    <rPh sb="196" eb="199">
      <t>ヘイキンチ</t>
    </rPh>
    <rPh sb="200" eb="201">
      <t>モト</t>
    </rPh>
    <rPh sb="204" eb="205">
      <t>タ</t>
    </rPh>
    <rPh sb="205" eb="208">
      <t>ジチタイ</t>
    </rPh>
    <rPh sb="209" eb="211">
      <t>デンキ</t>
    </rPh>
    <rPh sb="211" eb="213">
      <t>ジギョウ</t>
    </rPh>
    <rPh sb="214" eb="215">
      <t>オオ</t>
    </rPh>
    <rPh sb="217" eb="220">
      <t>ダイキボ</t>
    </rPh>
    <rPh sb="221" eb="223">
      <t>スイリョク</t>
    </rPh>
    <rPh sb="223" eb="225">
      <t>ハツデン</t>
    </rPh>
    <rPh sb="232" eb="234">
      <t>ホンチョウ</t>
    </rPh>
    <rPh sb="235" eb="236">
      <t>オコナ</t>
    </rPh>
    <rPh sb="237" eb="239">
      <t>フウリョク</t>
    </rPh>
    <rPh sb="239" eb="241">
      <t>ハツデン</t>
    </rPh>
    <rPh sb="241" eb="243">
      <t>ジギョウ</t>
    </rPh>
    <rPh sb="244" eb="246">
      <t>ヒカク</t>
    </rPh>
    <rPh sb="251" eb="253">
      <t>テキトウ</t>
    </rPh>
    <rPh sb="258" eb="259">
      <t>カンガ</t>
    </rPh>
    <rPh sb="262" eb="263">
      <t>リョウ</t>
    </rPh>
    <rPh sb="263" eb="265">
      <t>シヒョウ</t>
    </rPh>
    <rPh sb="268" eb="270">
      <t>ホンチョウ</t>
    </rPh>
    <rPh sb="271" eb="273">
      <t>ハツデン</t>
    </rPh>
    <rPh sb="273" eb="275">
      <t>キボ</t>
    </rPh>
    <rPh sb="277" eb="279">
      <t>フウリョク</t>
    </rPh>
    <rPh sb="279" eb="281">
      <t>ハツデン</t>
    </rPh>
    <rPh sb="281" eb="283">
      <t>ジギョウ</t>
    </rPh>
    <rPh sb="287" eb="289">
      <t>ケンゼン</t>
    </rPh>
    <rPh sb="290" eb="292">
      <t>スウチ</t>
    </rPh>
    <rPh sb="296" eb="29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</si>
</sst>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#N/A</c:v>
                </c:pt>
                <c:pt idx="1">
                  <c:v>#N/A</c:v>
                </c:pt>
                <c:pt idx="2">
                  <c:v>#N/A</c:v>
                </c:pt>
                <c:pt idx="3">
                  <c:v>#N/A</c:v>
                </c:pt>
                <c:pt idx="4">
                  <c:v>157.69999999999999</c:v>
                </c:pt>
              </c:numCache>
            </c:numRef>
          </c:val>
          <c:extLst xmlns:c16r2="http://schemas.microsoft.com/office/drawing/2015/06/chart">
            <c:ext xmlns:c16="http://schemas.microsoft.com/office/drawing/2014/chart" uri="{C3380CC4-5D6E-409C-BE32-E72D297353CC}">
              <c16:uniqueId val="{00000000-6543-4CAD-9AEC-040C005E793D}"/>
            </c:ext>
          </c:extLst>
        </c:ser>
        <c:dLbls>
          <c:showLegendKey val="0"/>
          <c:showVal val="0"/>
          <c:showCatName val="0"/>
          <c:showSerName val="0"/>
          <c:showPercent val="0"/>
          <c:showBubbleSize val="0"/>
        </c:dLbls>
        <c:gapWidth val="180"/>
        <c:overlap val="-90"/>
        <c:axId val="370836648"/>
        <c:axId val="37083704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#N/A</c:v>
                </c:pt>
                <c:pt idx="1">
                  <c:v>#N/A</c:v>
                </c:pt>
                <c:pt idx="2">
                  <c:v>#N/A</c:v>
                </c:pt>
                <c:pt idx="3">
                  <c:v>#N/A</c:v>
                </c:pt>
                <c:pt idx="4">
                  <c:v>130.19999999999999</c:v>
                </c:pt>
              </c:numCache>
            </c:numRef>
          </c:val>
          <c:smooth val="0"/>
          <c:extLst xmlns:c16r2="http://schemas.microsoft.com/office/drawing/2015/06/chart">
            <c:ext xmlns:c16="http://schemas.microsoft.com/office/drawing/2014/chart" uri="{C3380CC4-5D6E-409C-BE32-E72D297353CC}">
              <c16:uniqueId val="{00000001-6543-4CAD-9AEC-040C005E793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543-4CAD-9AEC-040C005E793D}"/>
            </c:ext>
          </c:extLst>
        </c:ser>
        <c:dLbls>
          <c:showLegendKey val="0"/>
          <c:showVal val="0"/>
          <c:showCatName val="0"/>
          <c:showSerName val="0"/>
          <c:showPercent val="0"/>
          <c:showBubbleSize val="0"/>
        </c:dLbls>
        <c:marker val="1"/>
        <c:smooth val="0"/>
        <c:axId val="370836648"/>
        <c:axId val="370837040"/>
      </c:lineChart>
      <c:catAx>
        <c:axId val="370836648"/>
        <c:scaling>
          <c:orientation val="minMax"/>
        </c:scaling>
        <c:delete val="0"/>
        <c:axPos val="b"/>
        <c:numFmt formatCode="General" sourceLinked="1"/>
        <c:majorTickMark val="none"/>
        <c:minorTickMark val="none"/>
        <c:tickLblPos val="none"/>
        <c:crossAx val="370837040"/>
        <c:crosses val="autoZero"/>
        <c:auto val="0"/>
        <c:lblAlgn val="ctr"/>
        <c:lblOffset val="100"/>
        <c:noMultiLvlLbl val="1"/>
      </c:catAx>
      <c:valAx>
        <c:axId val="37083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836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E832-4C96-BE20-D454D7F65B98}"/>
            </c:ext>
          </c:extLst>
        </c:ser>
        <c:dLbls>
          <c:showLegendKey val="0"/>
          <c:showVal val="0"/>
          <c:showCatName val="0"/>
          <c:showSerName val="0"/>
          <c:showPercent val="0"/>
          <c:showBubbleSize val="0"/>
        </c:dLbls>
        <c:gapWidth val="180"/>
        <c:overlap val="-90"/>
        <c:axId val="372621640"/>
        <c:axId val="3726267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#N/A</c:v>
                </c:pt>
                <c:pt idx="1">
                  <c:v>#N/A</c:v>
                </c:pt>
                <c:pt idx="2">
                  <c:v>#N/A</c:v>
                </c:pt>
                <c:pt idx="3">
                  <c:v>#N/A</c:v>
                </c:pt>
                <c:pt idx="4">
                  <c:v>22.2</c:v>
                </c:pt>
              </c:numCache>
            </c:numRef>
          </c:val>
          <c:smooth val="0"/>
          <c:extLst xmlns:c16r2="http://schemas.microsoft.com/office/drawing/2015/06/chart">
            <c:ext xmlns:c16="http://schemas.microsoft.com/office/drawing/2014/chart" uri="{C3380CC4-5D6E-409C-BE32-E72D297353CC}">
              <c16:uniqueId val="{00000001-E832-4C96-BE20-D454D7F65B98}"/>
            </c:ext>
          </c:extLst>
        </c:ser>
        <c:dLbls>
          <c:showLegendKey val="0"/>
          <c:showVal val="0"/>
          <c:showCatName val="0"/>
          <c:showSerName val="0"/>
          <c:showPercent val="0"/>
          <c:showBubbleSize val="0"/>
        </c:dLbls>
        <c:marker val="1"/>
        <c:smooth val="0"/>
        <c:axId val="372621640"/>
        <c:axId val="372626736"/>
      </c:lineChart>
      <c:catAx>
        <c:axId val="372621640"/>
        <c:scaling>
          <c:orientation val="minMax"/>
        </c:scaling>
        <c:delete val="0"/>
        <c:axPos val="b"/>
        <c:numFmt formatCode="General" sourceLinked="1"/>
        <c:majorTickMark val="none"/>
        <c:minorTickMark val="none"/>
        <c:tickLblPos val="none"/>
        <c:crossAx val="372626736"/>
        <c:crosses val="autoZero"/>
        <c:auto val="0"/>
        <c:lblAlgn val="ctr"/>
        <c:lblOffset val="100"/>
        <c:noMultiLvlLbl val="1"/>
      </c:catAx>
      <c:valAx>
        <c:axId val="37262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62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24-4BED-B127-B620CEB9B5A4}"/>
            </c:ext>
          </c:extLst>
        </c:ser>
        <c:dLbls>
          <c:showLegendKey val="0"/>
          <c:showVal val="0"/>
          <c:showCatName val="0"/>
          <c:showSerName val="0"/>
          <c:showPercent val="0"/>
          <c:showBubbleSize val="0"/>
        </c:dLbls>
        <c:gapWidth val="180"/>
        <c:overlap val="-90"/>
        <c:axId val="372625168"/>
        <c:axId val="37262556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24-4BED-B127-B620CEB9B5A4}"/>
            </c:ext>
          </c:extLst>
        </c:ser>
        <c:dLbls>
          <c:showLegendKey val="0"/>
          <c:showVal val="0"/>
          <c:showCatName val="0"/>
          <c:showSerName val="0"/>
          <c:showPercent val="0"/>
          <c:showBubbleSize val="0"/>
        </c:dLbls>
        <c:marker val="1"/>
        <c:smooth val="0"/>
        <c:axId val="372625168"/>
        <c:axId val="372625560"/>
      </c:lineChart>
      <c:catAx>
        <c:axId val="372625168"/>
        <c:scaling>
          <c:orientation val="minMax"/>
        </c:scaling>
        <c:delete val="0"/>
        <c:axPos val="b"/>
        <c:numFmt formatCode="General" sourceLinked="1"/>
        <c:majorTickMark val="none"/>
        <c:minorTickMark val="none"/>
        <c:tickLblPos val="none"/>
        <c:crossAx val="372625560"/>
        <c:crosses val="autoZero"/>
        <c:auto val="0"/>
        <c:lblAlgn val="ctr"/>
        <c:lblOffset val="100"/>
        <c:noMultiLvlLbl val="1"/>
      </c:catAx>
      <c:valAx>
        <c:axId val="372625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625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5C-484F-9DBE-B227E45939DD}"/>
            </c:ext>
          </c:extLst>
        </c:ser>
        <c:dLbls>
          <c:showLegendKey val="0"/>
          <c:showVal val="0"/>
          <c:showCatName val="0"/>
          <c:showSerName val="0"/>
          <c:showPercent val="0"/>
          <c:showBubbleSize val="0"/>
        </c:dLbls>
        <c:gapWidth val="180"/>
        <c:overlap val="-90"/>
        <c:axId val="372621248"/>
        <c:axId val="3726275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5C-484F-9DBE-B227E45939DD}"/>
            </c:ext>
          </c:extLst>
        </c:ser>
        <c:dLbls>
          <c:showLegendKey val="0"/>
          <c:showVal val="0"/>
          <c:showCatName val="0"/>
          <c:showSerName val="0"/>
          <c:showPercent val="0"/>
          <c:showBubbleSize val="0"/>
        </c:dLbls>
        <c:marker val="1"/>
        <c:smooth val="0"/>
        <c:axId val="372621248"/>
        <c:axId val="372627520"/>
      </c:lineChart>
      <c:catAx>
        <c:axId val="372621248"/>
        <c:scaling>
          <c:orientation val="minMax"/>
        </c:scaling>
        <c:delete val="0"/>
        <c:axPos val="b"/>
        <c:numFmt formatCode="General" sourceLinked="1"/>
        <c:majorTickMark val="none"/>
        <c:minorTickMark val="none"/>
        <c:tickLblPos val="none"/>
        <c:crossAx val="372627520"/>
        <c:crosses val="autoZero"/>
        <c:auto val="0"/>
        <c:lblAlgn val="ctr"/>
        <c:lblOffset val="100"/>
        <c:noMultiLvlLbl val="1"/>
      </c:catAx>
      <c:valAx>
        <c:axId val="3726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62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7A-47D6-A236-C3A71921B34C}"/>
            </c:ext>
          </c:extLst>
        </c:ser>
        <c:dLbls>
          <c:showLegendKey val="0"/>
          <c:showVal val="0"/>
          <c:showCatName val="0"/>
          <c:showSerName val="0"/>
          <c:showPercent val="0"/>
          <c:showBubbleSize val="0"/>
        </c:dLbls>
        <c:gapWidth val="180"/>
        <c:overlap val="-90"/>
        <c:axId val="372622032"/>
        <c:axId val="3726271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7A-47D6-A236-C3A71921B34C}"/>
            </c:ext>
          </c:extLst>
        </c:ser>
        <c:dLbls>
          <c:showLegendKey val="0"/>
          <c:showVal val="0"/>
          <c:showCatName val="0"/>
          <c:showSerName val="0"/>
          <c:showPercent val="0"/>
          <c:showBubbleSize val="0"/>
        </c:dLbls>
        <c:marker val="1"/>
        <c:smooth val="0"/>
        <c:axId val="372622032"/>
        <c:axId val="372627128"/>
      </c:lineChart>
      <c:catAx>
        <c:axId val="372622032"/>
        <c:scaling>
          <c:orientation val="minMax"/>
        </c:scaling>
        <c:delete val="0"/>
        <c:axPos val="b"/>
        <c:numFmt formatCode="General" sourceLinked="1"/>
        <c:majorTickMark val="none"/>
        <c:minorTickMark val="none"/>
        <c:tickLblPos val="none"/>
        <c:crossAx val="372627128"/>
        <c:crosses val="autoZero"/>
        <c:auto val="0"/>
        <c:lblAlgn val="ctr"/>
        <c:lblOffset val="100"/>
        <c:noMultiLvlLbl val="1"/>
      </c:catAx>
      <c:valAx>
        <c:axId val="37262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726220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1E-423E-AA8C-71CB7D14DFF7}"/>
            </c:ext>
          </c:extLst>
        </c:ser>
        <c:dLbls>
          <c:showLegendKey val="0"/>
          <c:showVal val="0"/>
          <c:showCatName val="0"/>
          <c:showSerName val="0"/>
          <c:showPercent val="0"/>
          <c:showBubbleSize val="0"/>
        </c:dLbls>
        <c:gapWidth val="180"/>
        <c:overlap val="-90"/>
        <c:axId val="372627912"/>
        <c:axId val="37262830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1E-423E-AA8C-71CB7D14DFF7}"/>
            </c:ext>
          </c:extLst>
        </c:ser>
        <c:dLbls>
          <c:showLegendKey val="0"/>
          <c:showVal val="0"/>
          <c:showCatName val="0"/>
          <c:showSerName val="0"/>
          <c:showPercent val="0"/>
          <c:showBubbleSize val="0"/>
        </c:dLbls>
        <c:marker val="1"/>
        <c:smooth val="0"/>
        <c:axId val="372627912"/>
        <c:axId val="372628304"/>
      </c:lineChart>
      <c:catAx>
        <c:axId val="372627912"/>
        <c:scaling>
          <c:orientation val="minMax"/>
        </c:scaling>
        <c:delete val="0"/>
        <c:axPos val="b"/>
        <c:numFmt formatCode="General" sourceLinked="1"/>
        <c:majorTickMark val="none"/>
        <c:minorTickMark val="none"/>
        <c:tickLblPos val="none"/>
        <c:crossAx val="372628304"/>
        <c:crosses val="autoZero"/>
        <c:auto val="0"/>
        <c:lblAlgn val="ctr"/>
        <c:lblOffset val="100"/>
        <c:noMultiLvlLbl val="1"/>
      </c:catAx>
      <c:valAx>
        <c:axId val="37262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627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AE-4326-AADD-B4B29AE139D5}"/>
            </c:ext>
          </c:extLst>
        </c:ser>
        <c:dLbls>
          <c:showLegendKey val="0"/>
          <c:showVal val="0"/>
          <c:showCatName val="0"/>
          <c:showSerName val="0"/>
          <c:showPercent val="0"/>
          <c:showBubbleSize val="0"/>
        </c:dLbls>
        <c:gapWidth val="180"/>
        <c:overlap val="-90"/>
        <c:axId val="372624776"/>
        <c:axId val="37262320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AE-4326-AADD-B4B29AE139D5}"/>
            </c:ext>
          </c:extLst>
        </c:ser>
        <c:dLbls>
          <c:showLegendKey val="0"/>
          <c:showVal val="0"/>
          <c:showCatName val="0"/>
          <c:showSerName val="0"/>
          <c:showPercent val="0"/>
          <c:showBubbleSize val="0"/>
        </c:dLbls>
        <c:marker val="1"/>
        <c:smooth val="0"/>
        <c:axId val="372624776"/>
        <c:axId val="372623208"/>
      </c:lineChart>
      <c:catAx>
        <c:axId val="372624776"/>
        <c:scaling>
          <c:orientation val="minMax"/>
        </c:scaling>
        <c:delete val="0"/>
        <c:axPos val="b"/>
        <c:numFmt formatCode="General" sourceLinked="1"/>
        <c:majorTickMark val="none"/>
        <c:minorTickMark val="none"/>
        <c:tickLblPos val="none"/>
        <c:crossAx val="372623208"/>
        <c:crosses val="autoZero"/>
        <c:auto val="0"/>
        <c:lblAlgn val="ctr"/>
        <c:lblOffset val="100"/>
        <c:noMultiLvlLbl val="1"/>
      </c:catAx>
      <c:valAx>
        <c:axId val="372623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624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59-470E-A24C-F1025D58B8F3}"/>
            </c:ext>
          </c:extLst>
        </c:ser>
        <c:dLbls>
          <c:showLegendKey val="0"/>
          <c:showVal val="0"/>
          <c:showCatName val="0"/>
          <c:showSerName val="0"/>
          <c:showPercent val="0"/>
          <c:showBubbleSize val="0"/>
        </c:dLbls>
        <c:gapWidth val="180"/>
        <c:overlap val="-90"/>
        <c:axId val="372623992"/>
        <c:axId val="37262438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59-470E-A24C-F1025D58B8F3}"/>
            </c:ext>
          </c:extLst>
        </c:ser>
        <c:dLbls>
          <c:showLegendKey val="0"/>
          <c:showVal val="0"/>
          <c:showCatName val="0"/>
          <c:showSerName val="0"/>
          <c:showPercent val="0"/>
          <c:showBubbleSize val="0"/>
        </c:dLbls>
        <c:marker val="1"/>
        <c:smooth val="0"/>
        <c:axId val="372623992"/>
        <c:axId val="372624384"/>
      </c:lineChart>
      <c:catAx>
        <c:axId val="372623992"/>
        <c:scaling>
          <c:orientation val="minMax"/>
        </c:scaling>
        <c:delete val="0"/>
        <c:axPos val="b"/>
        <c:numFmt formatCode="General" sourceLinked="1"/>
        <c:majorTickMark val="none"/>
        <c:minorTickMark val="none"/>
        <c:tickLblPos val="none"/>
        <c:crossAx val="372624384"/>
        <c:crosses val="autoZero"/>
        <c:auto val="0"/>
        <c:lblAlgn val="ctr"/>
        <c:lblOffset val="100"/>
        <c:noMultiLvlLbl val="1"/>
      </c:catAx>
      <c:valAx>
        <c:axId val="372624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623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E1-4BAF-9C17-2385E18F39EB}"/>
            </c:ext>
          </c:extLst>
        </c:ser>
        <c:dLbls>
          <c:showLegendKey val="0"/>
          <c:showVal val="0"/>
          <c:showCatName val="0"/>
          <c:showSerName val="0"/>
          <c:showPercent val="0"/>
          <c:showBubbleSize val="0"/>
        </c:dLbls>
        <c:gapWidth val="180"/>
        <c:overlap val="-90"/>
        <c:axId val="414767000"/>
        <c:axId val="41476778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E1-4BAF-9C17-2385E18F39EB}"/>
            </c:ext>
          </c:extLst>
        </c:ser>
        <c:dLbls>
          <c:showLegendKey val="0"/>
          <c:showVal val="0"/>
          <c:showCatName val="0"/>
          <c:showSerName val="0"/>
          <c:showPercent val="0"/>
          <c:showBubbleSize val="0"/>
        </c:dLbls>
        <c:marker val="1"/>
        <c:smooth val="0"/>
        <c:axId val="414767000"/>
        <c:axId val="414767784"/>
      </c:lineChart>
      <c:catAx>
        <c:axId val="414767000"/>
        <c:scaling>
          <c:orientation val="minMax"/>
        </c:scaling>
        <c:delete val="0"/>
        <c:axPos val="b"/>
        <c:numFmt formatCode="General" sourceLinked="1"/>
        <c:majorTickMark val="none"/>
        <c:minorTickMark val="none"/>
        <c:tickLblPos val="none"/>
        <c:crossAx val="414767784"/>
        <c:crosses val="autoZero"/>
        <c:auto val="0"/>
        <c:lblAlgn val="ctr"/>
        <c:lblOffset val="100"/>
        <c:noMultiLvlLbl val="1"/>
      </c:catAx>
      <c:valAx>
        <c:axId val="414767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7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11-4B32-BE88-CBAD3F20D727}"/>
            </c:ext>
          </c:extLst>
        </c:ser>
        <c:dLbls>
          <c:showLegendKey val="0"/>
          <c:showVal val="0"/>
          <c:showCatName val="0"/>
          <c:showSerName val="0"/>
          <c:showPercent val="0"/>
          <c:showBubbleSize val="0"/>
        </c:dLbls>
        <c:gapWidth val="180"/>
        <c:overlap val="-90"/>
        <c:axId val="414766608"/>
        <c:axId val="41476817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11-4B32-BE88-CBAD3F20D727}"/>
            </c:ext>
          </c:extLst>
        </c:ser>
        <c:dLbls>
          <c:showLegendKey val="0"/>
          <c:showVal val="0"/>
          <c:showCatName val="0"/>
          <c:showSerName val="0"/>
          <c:showPercent val="0"/>
          <c:showBubbleSize val="0"/>
        </c:dLbls>
        <c:marker val="1"/>
        <c:smooth val="0"/>
        <c:axId val="414766608"/>
        <c:axId val="414768176"/>
      </c:lineChart>
      <c:catAx>
        <c:axId val="414766608"/>
        <c:scaling>
          <c:orientation val="minMax"/>
        </c:scaling>
        <c:delete val="0"/>
        <c:axPos val="b"/>
        <c:numFmt formatCode="General" sourceLinked="1"/>
        <c:majorTickMark val="none"/>
        <c:minorTickMark val="none"/>
        <c:tickLblPos val="none"/>
        <c:crossAx val="414768176"/>
        <c:crosses val="autoZero"/>
        <c:auto val="0"/>
        <c:lblAlgn val="ctr"/>
        <c:lblOffset val="100"/>
        <c:noMultiLvlLbl val="1"/>
      </c:catAx>
      <c:valAx>
        <c:axId val="414768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6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AD-4E64-AA7A-3F9E2946E86D}"/>
            </c:ext>
          </c:extLst>
        </c:ser>
        <c:dLbls>
          <c:showLegendKey val="0"/>
          <c:showVal val="0"/>
          <c:showCatName val="0"/>
          <c:showSerName val="0"/>
          <c:showPercent val="0"/>
          <c:showBubbleSize val="0"/>
        </c:dLbls>
        <c:gapWidth val="180"/>
        <c:overlap val="-90"/>
        <c:axId val="414763080"/>
        <c:axId val="41476190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AD-4E64-AA7A-3F9E2946E86D}"/>
            </c:ext>
          </c:extLst>
        </c:ser>
        <c:dLbls>
          <c:showLegendKey val="0"/>
          <c:showVal val="0"/>
          <c:showCatName val="0"/>
          <c:showSerName val="0"/>
          <c:showPercent val="0"/>
          <c:showBubbleSize val="0"/>
        </c:dLbls>
        <c:marker val="1"/>
        <c:smooth val="0"/>
        <c:axId val="414763080"/>
        <c:axId val="414761904"/>
      </c:lineChart>
      <c:catAx>
        <c:axId val="414763080"/>
        <c:scaling>
          <c:orientation val="minMax"/>
        </c:scaling>
        <c:delete val="0"/>
        <c:axPos val="b"/>
        <c:numFmt formatCode="General" sourceLinked="1"/>
        <c:majorTickMark val="none"/>
        <c:minorTickMark val="none"/>
        <c:tickLblPos val="none"/>
        <c:crossAx val="414761904"/>
        <c:crosses val="autoZero"/>
        <c:auto val="0"/>
        <c:lblAlgn val="ctr"/>
        <c:lblOffset val="100"/>
        <c:noMultiLvlLbl val="1"/>
      </c:catAx>
      <c:valAx>
        <c:axId val="41476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3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#N/A</c:v>
                </c:pt>
                <c:pt idx="1">
                  <c:v>#N/A</c:v>
                </c:pt>
                <c:pt idx="2">
                  <c:v>#N/A</c:v>
                </c:pt>
                <c:pt idx="3">
                  <c:v>#N/A</c:v>
                </c:pt>
                <c:pt idx="4">
                  <c:v>142.19999999999999</c:v>
                </c:pt>
              </c:numCache>
            </c:numRef>
          </c:val>
          <c:extLst xmlns:c16r2="http://schemas.microsoft.com/office/drawing/2015/06/chart">
            <c:ext xmlns:c16="http://schemas.microsoft.com/office/drawing/2014/chart" uri="{C3380CC4-5D6E-409C-BE32-E72D297353CC}">
              <c16:uniqueId val="{00000000-905A-4921-92E5-9C250766B2F0}"/>
            </c:ext>
          </c:extLst>
        </c:ser>
        <c:dLbls>
          <c:showLegendKey val="0"/>
          <c:showVal val="0"/>
          <c:showCatName val="0"/>
          <c:showSerName val="0"/>
          <c:showPercent val="0"/>
          <c:showBubbleSize val="0"/>
        </c:dLbls>
        <c:gapWidth val="180"/>
        <c:overlap val="-90"/>
        <c:axId val="370835864"/>
        <c:axId val="3708350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#N/A</c:v>
                </c:pt>
                <c:pt idx="1">
                  <c:v>#N/A</c:v>
                </c:pt>
                <c:pt idx="2">
                  <c:v>#N/A</c:v>
                </c:pt>
                <c:pt idx="3">
                  <c:v>#N/A</c:v>
                </c:pt>
                <c:pt idx="4">
                  <c:v>129.30000000000001</c:v>
                </c:pt>
              </c:numCache>
            </c:numRef>
          </c:val>
          <c:smooth val="0"/>
          <c:extLst xmlns:c16r2="http://schemas.microsoft.com/office/drawing/2015/06/chart">
            <c:ext xmlns:c16="http://schemas.microsoft.com/office/drawing/2014/chart" uri="{C3380CC4-5D6E-409C-BE32-E72D297353CC}">
              <c16:uniqueId val="{00000001-905A-4921-92E5-9C250766B2F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05A-4921-92E5-9C250766B2F0}"/>
            </c:ext>
          </c:extLst>
        </c:ser>
        <c:dLbls>
          <c:showLegendKey val="0"/>
          <c:showVal val="0"/>
          <c:showCatName val="0"/>
          <c:showSerName val="0"/>
          <c:showPercent val="0"/>
          <c:showBubbleSize val="0"/>
        </c:dLbls>
        <c:marker val="1"/>
        <c:smooth val="0"/>
        <c:axId val="370835864"/>
        <c:axId val="370835080"/>
      </c:lineChart>
      <c:catAx>
        <c:axId val="370835864"/>
        <c:scaling>
          <c:orientation val="minMax"/>
        </c:scaling>
        <c:delete val="0"/>
        <c:axPos val="b"/>
        <c:numFmt formatCode="General" sourceLinked="1"/>
        <c:majorTickMark val="none"/>
        <c:minorTickMark val="none"/>
        <c:tickLblPos val="none"/>
        <c:crossAx val="370835080"/>
        <c:crosses val="autoZero"/>
        <c:auto val="0"/>
        <c:lblAlgn val="ctr"/>
        <c:lblOffset val="100"/>
        <c:noMultiLvlLbl val="1"/>
      </c:catAx>
      <c:valAx>
        <c:axId val="370835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835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56-486E-948D-8141CA751E15}"/>
            </c:ext>
          </c:extLst>
        </c:ser>
        <c:dLbls>
          <c:showLegendKey val="0"/>
          <c:showVal val="0"/>
          <c:showCatName val="0"/>
          <c:showSerName val="0"/>
          <c:showPercent val="0"/>
          <c:showBubbleSize val="0"/>
        </c:dLbls>
        <c:gapWidth val="180"/>
        <c:overlap val="-90"/>
        <c:axId val="414763472"/>
        <c:axId val="41476425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56-486E-948D-8141CA751E15}"/>
            </c:ext>
          </c:extLst>
        </c:ser>
        <c:dLbls>
          <c:showLegendKey val="0"/>
          <c:showVal val="0"/>
          <c:showCatName val="0"/>
          <c:showSerName val="0"/>
          <c:showPercent val="0"/>
          <c:showBubbleSize val="0"/>
        </c:dLbls>
        <c:marker val="1"/>
        <c:smooth val="0"/>
        <c:axId val="414763472"/>
        <c:axId val="414764256"/>
      </c:lineChart>
      <c:catAx>
        <c:axId val="414763472"/>
        <c:scaling>
          <c:orientation val="minMax"/>
        </c:scaling>
        <c:delete val="0"/>
        <c:axPos val="b"/>
        <c:numFmt formatCode="General" sourceLinked="1"/>
        <c:majorTickMark val="none"/>
        <c:minorTickMark val="none"/>
        <c:tickLblPos val="none"/>
        <c:crossAx val="414764256"/>
        <c:crosses val="autoZero"/>
        <c:auto val="0"/>
        <c:lblAlgn val="ctr"/>
        <c:lblOffset val="100"/>
        <c:noMultiLvlLbl val="1"/>
      </c:catAx>
      <c:valAx>
        <c:axId val="41476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3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17.3</c:v>
                </c:pt>
              </c:numCache>
            </c:numRef>
          </c:val>
          <c:extLst xmlns:c16r2="http://schemas.microsoft.com/office/drawing/2015/06/chart">
            <c:ext xmlns:c16="http://schemas.microsoft.com/office/drawing/2014/chart" uri="{C3380CC4-5D6E-409C-BE32-E72D297353CC}">
              <c16:uniqueId val="{00000000-CAA9-4C7C-A230-8C5BB4ECC95A}"/>
            </c:ext>
          </c:extLst>
        </c:ser>
        <c:dLbls>
          <c:showLegendKey val="0"/>
          <c:showVal val="0"/>
          <c:showCatName val="0"/>
          <c:showSerName val="0"/>
          <c:showPercent val="0"/>
          <c:showBubbleSize val="0"/>
        </c:dLbls>
        <c:gapWidth val="180"/>
        <c:overlap val="-90"/>
        <c:axId val="414762296"/>
        <c:axId val="41476582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16.899999999999999</c:v>
                </c:pt>
              </c:numCache>
            </c:numRef>
          </c:val>
          <c:smooth val="0"/>
          <c:extLst xmlns:c16r2="http://schemas.microsoft.com/office/drawing/2015/06/chart">
            <c:ext xmlns:c16="http://schemas.microsoft.com/office/drawing/2014/chart" uri="{C3380CC4-5D6E-409C-BE32-E72D297353CC}">
              <c16:uniqueId val="{00000001-CAA9-4C7C-A230-8C5BB4ECC95A}"/>
            </c:ext>
          </c:extLst>
        </c:ser>
        <c:dLbls>
          <c:showLegendKey val="0"/>
          <c:showVal val="0"/>
          <c:showCatName val="0"/>
          <c:showSerName val="0"/>
          <c:showPercent val="0"/>
          <c:showBubbleSize val="0"/>
        </c:dLbls>
        <c:marker val="1"/>
        <c:smooth val="0"/>
        <c:axId val="414762296"/>
        <c:axId val="414765824"/>
      </c:lineChart>
      <c:catAx>
        <c:axId val="414762296"/>
        <c:scaling>
          <c:orientation val="minMax"/>
        </c:scaling>
        <c:delete val="0"/>
        <c:axPos val="b"/>
        <c:numFmt formatCode="General" sourceLinked="1"/>
        <c:majorTickMark val="none"/>
        <c:minorTickMark val="none"/>
        <c:tickLblPos val="none"/>
        <c:crossAx val="414765824"/>
        <c:crosses val="autoZero"/>
        <c:auto val="0"/>
        <c:lblAlgn val="ctr"/>
        <c:lblOffset val="100"/>
        <c:noMultiLvlLbl val="1"/>
      </c:catAx>
      <c:valAx>
        <c:axId val="41476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2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33.299999999999997</c:v>
                </c:pt>
              </c:numCache>
            </c:numRef>
          </c:val>
          <c:extLst xmlns:c16r2="http://schemas.microsoft.com/office/drawing/2015/06/chart">
            <c:ext xmlns:c16="http://schemas.microsoft.com/office/drawing/2014/chart" uri="{C3380CC4-5D6E-409C-BE32-E72D297353CC}">
              <c16:uniqueId val="{00000000-5F1E-4039-B53E-7881656ACED2}"/>
            </c:ext>
          </c:extLst>
        </c:ser>
        <c:dLbls>
          <c:showLegendKey val="0"/>
          <c:showVal val="0"/>
          <c:showCatName val="0"/>
          <c:showSerName val="0"/>
          <c:showPercent val="0"/>
          <c:showBubbleSize val="0"/>
        </c:dLbls>
        <c:gapWidth val="180"/>
        <c:overlap val="-90"/>
        <c:axId val="414764648"/>
        <c:axId val="4147650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14</c:v>
                </c:pt>
              </c:numCache>
            </c:numRef>
          </c:val>
          <c:smooth val="0"/>
          <c:extLst xmlns:c16r2="http://schemas.microsoft.com/office/drawing/2015/06/chart">
            <c:ext xmlns:c16="http://schemas.microsoft.com/office/drawing/2014/chart" uri="{C3380CC4-5D6E-409C-BE32-E72D297353CC}">
              <c16:uniqueId val="{00000001-5F1E-4039-B53E-7881656ACED2}"/>
            </c:ext>
          </c:extLst>
        </c:ser>
        <c:dLbls>
          <c:showLegendKey val="0"/>
          <c:showVal val="0"/>
          <c:showCatName val="0"/>
          <c:showSerName val="0"/>
          <c:showPercent val="0"/>
          <c:showBubbleSize val="0"/>
        </c:dLbls>
        <c:marker val="1"/>
        <c:smooth val="0"/>
        <c:axId val="414764648"/>
        <c:axId val="414765040"/>
      </c:lineChart>
      <c:catAx>
        <c:axId val="414764648"/>
        <c:scaling>
          <c:orientation val="minMax"/>
        </c:scaling>
        <c:delete val="0"/>
        <c:axPos val="b"/>
        <c:numFmt formatCode="General" sourceLinked="1"/>
        <c:majorTickMark val="none"/>
        <c:minorTickMark val="none"/>
        <c:tickLblPos val="none"/>
        <c:crossAx val="414765040"/>
        <c:crosses val="autoZero"/>
        <c:auto val="0"/>
        <c:lblAlgn val="ctr"/>
        <c:lblOffset val="100"/>
        <c:noMultiLvlLbl val="1"/>
      </c:catAx>
      <c:valAx>
        <c:axId val="41476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4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5DFC-4559-95CE-FD429B4570AE}"/>
            </c:ext>
          </c:extLst>
        </c:ser>
        <c:dLbls>
          <c:showLegendKey val="0"/>
          <c:showVal val="0"/>
          <c:showCatName val="0"/>
          <c:showSerName val="0"/>
          <c:showPercent val="0"/>
          <c:showBubbleSize val="0"/>
        </c:dLbls>
        <c:gapWidth val="180"/>
        <c:overlap val="-90"/>
        <c:axId val="414766216"/>
        <c:axId val="41512513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121</c:v>
                </c:pt>
              </c:numCache>
            </c:numRef>
          </c:val>
          <c:smooth val="0"/>
          <c:extLst xmlns:c16r2="http://schemas.microsoft.com/office/drawing/2015/06/chart">
            <c:ext xmlns:c16="http://schemas.microsoft.com/office/drawing/2014/chart" uri="{C3380CC4-5D6E-409C-BE32-E72D297353CC}">
              <c16:uniqueId val="{00000001-5DFC-4559-95CE-FD429B4570AE}"/>
            </c:ext>
          </c:extLst>
        </c:ser>
        <c:dLbls>
          <c:showLegendKey val="0"/>
          <c:showVal val="0"/>
          <c:showCatName val="0"/>
          <c:showSerName val="0"/>
          <c:showPercent val="0"/>
          <c:showBubbleSize val="0"/>
        </c:dLbls>
        <c:marker val="1"/>
        <c:smooth val="0"/>
        <c:axId val="414766216"/>
        <c:axId val="415125136"/>
      </c:lineChart>
      <c:catAx>
        <c:axId val="414766216"/>
        <c:scaling>
          <c:orientation val="minMax"/>
        </c:scaling>
        <c:delete val="0"/>
        <c:axPos val="b"/>
        <c:numFmt formatCode="General" sourceLinked="1"/>
        <c:majorTickMark val="none"/>
        <c:minorTickMark val="none"/>
        <c:tickLblPos val="none"/>
        <c:crossAx val="415125136"/>
        <c:crosses val="autoZero"/>
        <c:auto val="0"/>
        <c:lblAlgn val="ctr"/>
        <c:lblOffset val="100"/>
        <c:noMultiLvlLbl val="1"/>
      </c:catAx>
      <c:valAx>
        <c:axId val="41512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6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67.599999999999994</c:v>
                </c:pt>
              </c:numCache>
            </c:numRef>
          </c:val>
          <c:extLst xmlns:c16r2="http://schemas.microsoft.com/office/drawing/2015/06/chart">
            <c:ext xmlns:c16="http://schemas.microsoft.com/office/drawing/2014/chart" uri="{C3380CC4-5D6E-409C-BE32-E72D297353CC}">
              <c16:uniqueId val="{00000000-84A5-4BC0-8A48-B7B8005CFC8E}"/>
            </c:ext>
          </c:extLst>
        </c:ser>
        <c:dLbls>
          <c:showLegendKey val="0"/>
          <c:showVal val="0"/>
          <c:showCatName val="0"/>
          <c:showSerName val="0"/>
          <c:showPercent val="0"/>
          <c:showBubbleSize val="0"/>
        </c:dLbls>
        <c:gapWidth val="180"/>
        <c:overlap val="-90"/>
        <c:axId val="415126704"/>
        <c:axId val="41512356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42.4</c:v>
                </c:pt>
              </c:numCache>
            </c:numRef>
          </c:val>
          <c:smooth val="0"/>
          <c:extLst xmlns:c16r2="http://schemas.microsoft.com/office/drawing/2015/06/chart">
            <c:ext xmlns:c16="http://schemas.microsoft.com/office/drawing/2014/chart" uri="{C3380CC4-5D6E-409C-BE32-E72D297353CC}">
              <c16:uniqueId val="{00000001-84A5-4BC0-8A48-B7B8005CFC8E}"/>
            </c:ext>
          </c:extLst>
        </c:ser>
        <c:dLbls>
          <c:showLegendKey val="0"/>
          <c:showVal val="0"/>
          <c:showCatName val="0"/>
          <c:showSerName val="0"/>
          <c:showPercent val="0"/>
          <c:showBubbleSize val="0"/>
        </c:dLbls>
        <c:marker val="1"/>
        <c:smooth val="0"/>
        <c:axId val="415126704"/>
        <c:axId val="415123568"/>
      </c:lineChart>
      <c:catAx>
        <c:axId val="415126704"/>
        <c:scaling>
          <c:orientation val="minMax"/>
        </c:scaling>
        <c:delete val="0"/>
        <c:axPos val="b"/>
        <c:numFmt formatCode="General" sourceLinked="1"/>
        <c:majorTickMark val="none"/>
        <c:minorTickMark val="none"/>
        <c:tickLblPos val="none"/>
        <c:crossAx val="415123568"/>
        <c:crosses val="autoZero"/>
        <c:auto val="0"/>
        <c:lblAlgn val="ctr"/>
        <c:lblOffset val="100"/>
        <c:noMultiLvlLbl val="1"/>
      </c:catAx>
      <c:valAx>
        <c:axId val="415123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12670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A7E4-4C1D-898E-0D8EB12CC937}"/>
            </c:ext>
          </c:extLst>
        </c:ser>
        <c:dLbls>
          <c:showLegendKey val="0"/>
          <c:showVal val="0"/>
          <c:showCatName val="0"/>
          <c:showSerName val="0"/>
          <c:showPercent val="0"/>
          <c:showBubbleSize val="0"/>
        </c:dLbls>
        <c:gapWidth val="180"/>
        <c:overlap val="-90"/>
        <c:axId val="415126312"/>
        <c:axId val="41512905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100</c:v>
                </c:pt>
              </c:numCache>
            </c:numRef>
          </c:val>
          <c:smooth val="0"/>
          <c:extLst xmlns:c16r2="http://schemas.microsoft.com/office/drawing/2015/06/chart">
            <c:ext xmlns:c16="http://schemas.microsoft.com/office/drawing/2014/chart" uri="{C3380CC4-5D6E-409C-BE32-E72D297353CC}">
              <c16:uniqueId val="{00000001-A7E4-4C1D-898E-0D8EB12CC937}"/>
            </c:ext>
          </c:extLst>
        </c:ser>
        <c:dLbls>
          <c:showLegendKey val="0"/>
          <c:showVal val="0"/>
          <c:showCatName val="0"/>
          <c:showSerName val="0"/>
          <c:showPercent val="0"/>
          <c:showBubbleSize val="0"/>
        </c:dLbls>
        <c:marker val="1"/>
        <c:smooth val="0"/>
        <c:axId val="415126312"/>
        <c:axId val="415129056"/>
      </c:lineChart>
      <c:catAx>
        <c:axId val="415126312"/>
        <c:scaling>
          <c:orientation val="minMax"/>
        </c:scaling>
        <c:delete val="0"/>
        <c:axPos val="b"/>
        <c:numFmt formatCode="General" sourceLinked="1"/>
        <c:majorTickMark val="none"/>
        <c:minorTickMark val="none"/>
        <c:tickLblPos val="none"/>
        <c:crossAx val="415129056"/>
        <c:crosses val="autoZero"/>
        <c:auto val="0"/>
        <c:lblAlgn val="ctr"/>
        <c:lblOffset val="100"/>
        <c:noMultiLvlLbl val="1"/>
      </c:catAx>
      <c:valAx>
        <c:axId val="41512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126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14-46A4-87DA-EE50CE9627CE}"/>
            </c:ext>
          </c:extLst>
        </c:ser>
        <c:dLbls>
          <c:showLegendKey val="0"/>
          <c:showVal val="0"/>
          <c:showCatName val="0"/>
          <c:showSerName val="0"/>
          <c:showPercent val="0"/>
          <c:showBubbleSize val="0"/>
        </c:dLbls>
        <c:gapWidth val="180"/>
        <c:overlap val="-90"/>
        <c:axId val="415122784"/>
        <c:axId val="4151243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14-46A4-87DA-EE50CE9627CE}"/>
            </c:ext>
          </c:extLst>
        </c:ser>
        <c:dLbls>
          <c:showLegendKey val="0"/>
          <c:showVal val="0"/>
          <c:showCatName val="0"/>
          <c:showSerName val="0"/>
          <c:showPercent val="0"/>
          <c:showBubbleSize val="0"/>
        </c:dLbls>
        <c:marker val="1"/>
        <c:smooth val="0"/>
        <c:axId val="415122784"/>
        <c:axId val="415124352"/>
      </c:lineChart>
      <c:catAx>
        <c:axId val="415122784"/>
        <c:scaling>
          <c:orientation val="minMax"/>
        </c:scaling>
        <c:delete val="0"/>
        <c:axPos val="b"/>
        <c:numFmt formatCode="General" sourceLinked="1"/>
        <c:majorTickMark val="none"/>
        <c:minorTickMark val="none"/>
        <c:tickLblPos val="none"/>
        <c:crossAx val="415124352"/>
        <c:crosses val="autoZero"/>
        <c:auto val="0"/>
        <c:lblAlgn val="ctr"/>
        <c:lblOffset val="100"/>
        <c:noMultiLvlLbl val="1"/>
      </c:catAx>
      <c:valAx>
        <c:axId val="41512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12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1F-47FD-9FE3-563BA55A8B03}"/>
            </c:ext>
          </c:extLst>
        </c:ser>
        <c:dLbls>
          <c:showLegendKey val="0"/>
          <c:showVal val="0"/>
          <c:showCatName val="0"/>
          <c:showSerName val="0"/>
          <c:showPercent val="0"/>
          <c:showBubbleSize val="0"/>
        </c:dLbls>
        <c:gapWidth val="180"/>
        <c:overlap val="-90"/>
        <c:axId val="415122000"/>
        <c:axId val="41512239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1F-47FD-9FE3-563BA55A8B03}"/>
            </c:ext>
          </c:extLst>
        </c:ser>
        <c:dLbls>
          <c:showLegendKey val="0"/>
          <c:showVal val="0"/>
          <c:showCatName val="0"/>
          <c:showSerName val="0"/>
          <c:showPercent val="0"/>
          <c:showBubbleSize val="0"/>
        </c:dLbls>
        <c:marker val="1"/>
        <c:smooth val="0"/>
        <c:axId val="415122000"/>
        <c:axId val="415122392"/>
      </c:lineChart>
      <c:catAx>
        <c:axId val="415122000"/>
        <c:scaling>
          <c:orientation val="minMax"/>
        </c:scaling>
        <c:delete val="0"/>
        <c:axPos val="b"/>
        <c:numFmt formatCode="General" sourceLinked="1"/>
        <c:majorTickMark val="none"/>
        <c:minorTickMark val="none"/>
        <c:tickLblPos val="none"/>
        <c:crossAx val="415122392"/>
        <c:crosses val="autoZero"/>
        <c:auto val="0"/>
        <c:lblAlgn val="ctr"/>
        <c:lblOffset val="100"/>
        <c:noMultiLvlLbl val="1"/>
      </c:catAx>
      <c:valAx>
        <c:axId val="415122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12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42-467B-89E3-9DFE8FA0E7ED}"/>
            </c:ext>
          </c:extLst>
        </c:ser>
        <c:dLbls>
          <c:showLegendKey val="0"/>
          <c:showVal val="0"/>
          <c:showCatName val="0"/>
          <c:showSerName val="0"/>
          <c:showPercent val="0"/>
          <c:showBubbleSize val="0"/>
        </c:dLbls>
        <c:gapWidth val="180"/>
        <c:overlap val="-90"/>
        <c:axId val="415128272"/>
        <c:axId val="41512474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42-467B-89E3-9DFE8FA0E7ED}"/>
            </c:ext>
          </c:extLst>
        </c:ser>
        <c:dLbls>
          <c:showLegendKey val="0"/>
          <c:showVal val="0"/>
          <c:showCatName val="0"/>
          <c:showSerName val="0"/>
          <c:showPercent val="0"/>
          <c:showBubbleSize val="0"/>
        </c:dLbls>
        <c:marker val="1"/>
        <c:smooth val="0"/>
        <c:axId val="415128272"/>
        <c:axId val="415124744"/>
      </c:lineChart>
      <c:catAx>
        <c:axId val="415128272"/>
        <c:scaling>
          <c:orientation val="minMax"/>
        </c:scaling>
        <c:delete val="0"/>
        <c:axPos val="b"/>
        <c:numFmt formatCode="General" sourceLinked="1"/>
        <c:majorTickMark val="none"/>
        <c:minorTickMark val="none"/>
        <c:tickLblPos val="none"/>
        <c:crossAx val="415124744"/>
        <c:crosses val="autoZero"/>
        <c:auto val="0"/>
        <c:lblAlgn val="ctr"/>
        <c:lblOffset val="100"/>
        <c:noMultiLvlLbl val="1"/>
      </c:catAx>
      <c:valAx>
        <c:axId val="415124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12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24-446C-960E-302D528F588D}"/>
            </c:ext>
          </c:extLst>
        </c:ser>
        <c:dLbls>
          <c:showLegendKey val="0"/>
          <c:showVal val="0"/>
          <c:showCatName val="0"/>
          <c:showSerName val="0"/>
          <c:showPercent val="0"/>
          <c:showBubbleSize val="0"/>
        </c:dLbls>
        <c:gapWidth val="180"/>
        <c:overlap val="-90"/>
        <c:axId val="415127488"/>
        <c:axId val="41512592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24-446C-960E-302D528F588D}"/>
            </c:ext>
          </c:extLst>
        </c:ser>
        <c:dLbls>
          <c:showLegendKey val="0"/>
          <c:showVal val="0"/>
          <c:showCatName val="0"/>
          <c:showSerName val="0"/>
          <c:showPercent val="0"/>
          <c:showBubbleSize val="0"/>
        </c:dLbls>
        <c:marker val="1"/>
        <c:smooth val="0"/>
        <c:axId val="415127488"/>
        <c:axId val="415125920"/>
      </c:lineChart>
      <c:catAx>
        <c:axId val="415127488"/>
        <c:scaling>
          <c:orientation val="minMax"/>
        </c:scaling>
        <c:delete val="0"/>
        <c:axPos val="b"/>
        <c:numFmt formatCode="General" sourceLinked="1"/>
        <c:majorTickMark val="none"/>
        <c:minorTickMark val="none"/>
        <c:tickLblPos val="none"/>
        <c:crossAx val="415125920"/>
        <c:crosses val="autoZero"/>
        <c:auto val="0"/>
        <c:lblAlgn val="ctr"/>
        <c:lblOffset val="100"/>
        <c:noMultiLvlLbl val="1"/>
      </c:catAx>
      <c:valAx>
        <c:axId val="41512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1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492.2</c:v>
                </c:pt>
              </c:numCache>
            </c:numRef>
          </c:val>
          <c:extLst xmlns:c16r2="http://schemas.microsoft.com/office/drawing/2015/06/chart">
            <c:ext xmlns:c16="http://schemas.microsoft.com/office/drawing/2014/chart" uri="{C3380CC4-5D6E-409C-BE32-E72D297353CC}">
              <c16:uniqueId val="{00000000-3743-4FB2-B5DA-4A4B7BAD44DE}"/>
            </c:ext>
          </c:extLst>
        </c:ser>
        <c:dLbls>
          <c:showLegendKey val="0"/>
          <c:showVal val="0"/>
          <c:showCatName val="0"/>
          <c:showSerName val="0"/>
          <c:showPercent val="0"/>
          <c:showBubbleSize val="0"/>
        </c:dLbls>
        <c:gapWidth val="180"/>
        <c:overlap val="-90"/>
        <c:axId val="370834688"/>
        <c:axId val="37190010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763.6</c:v>
                </c:pt>
              </c:numCache>
            </c:numRef>
          </c:val>
          <c:smooth val="0"/>
          <c:extLst xmlns:c16r2="http://schemas.microsoft.com/office/drawing/2015/06/chart">
            <c:ext xmlns:c16="http://schemas.microsoft.com/office/drawing/2014/chart" uri="{C3380CC4-5D6E-409C-BE32-E72D297353CC}">
              <c16:uniqueId val="{00000001-3743-4FB2-B5DA-4A4B7BAD44D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743-4FB2-B5DA-4A4B7BAD44DE}"/>
            </c:ext>
          </c:extLst>
        </c:ser>
        <c:dLbls>
          <c:showLegendKey val="0"/>
          <c:showVal val="0"/>
          <c:showCatName val="0"/>
          <c:showSerName val="0"/>
          <c:showPercent val="0"/>
          <c:showBubbleSize val="0"/>
        </c:dLbls>
        <c:marker val="1"/>
        <c:smooth val="0"/>
        <c:axId val="370834688"/>
        <c:axId val="371900104"/>
      </c:lineChart>
      <c:catAx>
        <c:axId val="370834688"/>
        <c:scaling>
          <c:orientation val="minMax"/>
        </c:scaling>
        <c:delete val="0"/>
        <c:axPos val="b"/>
        <c:numFmt formatCode="General" sourceLinked="1"/>
        <c:majorTickMark val="none"/>
        <c:minorTickMark val="none"/>
        <c:tickLblPos val="none"/>
        <c:crossAx val="371900104"/>
        <c:crosses val="autoZero"/>
        <c:auto val="0"/>
        <c:lblAlgn val="ctr"/>
        <c:lblOffset val="100"/>
        <c:noMultiLvlLbl val="1"/>
      </c:catAx>
      <c:valAx>
        <c:axId val="371900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834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C2-4809-8E26-4CDE028F923B}"/>
            </c:ext>
          </c:extLst>
        </c:ser>
        <c:dLbls>
          <c:showLegendKey val="0"/>
          <c:showVal val="0"/>
          <c:showCatName val="0"/>
          <c:showSerName val="0"/>
          <c:showPercent val="0"/>
          <c:showBubbleSize val="0"/>
        </c:dLbls>
        <c:gapWidth val="180"/>
        <c:overlap val="-90"/>
        <c:axId val="415929792"/>
        <c:axId val="4159239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C2-4809-8E26-4CDE028F923B}"/>
            </c:ext>
          </c:extLst>
        </c:ser>
        <c:dLbls>
          <c:showLegendKey val="0"/>
          <c:showVal val="0"/>
          <c:showCatName val="0"/>
          <c:showSerName val="0"/>
          <c:showPercent val="0"/>
          <c:showBubbleSize val="0"/>
        </c:dLbls>
        <c:marker val="1"/>
        <c:smooth val="0"/>
        <c:axId val="415929792"/>
        <c:axId val="415923912"/>
      </c:lineChart>
      <c:catAx>
        <c:axId val="415929792"/>
        <c:scaling>
          <c:orientation val="minMax"/>
        </c:scaling>
        <c:delete val="0"/>
        <c:axPos val="b"/>
        <c:numFmt formatCode="General" sourceLinked="1"/>
        <c:majorTickMark val="none"/>
        <c:minorTickMark val="none"/>
        <c:tickLblPos val="none"/>
        <c:crossAx val="415923912"/>
        <c:crosses val="autoZero"/>
        <c:auto val="0"/>
        <c:lblAlgn val="ctr"/>
        <c:lblOffset val="100"/>
        <c:noMultiLvlLbl val="1"/>
      </c:catAx>
      <c:valAx>
        <c:axId val="41592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92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#N/A</c:v>
                </c:pt>
                <c:pt idx="1">
                  <c:v>#N/A</c:v>
                </c:pt>
                <c:pt idx="2">
                  <c:v>#N/A</c:v>
                </c:pt>
                <c:pt idx="3">
                  <c:v>#N/A</c:v>
                </c:pt>
                <c:pt idx="4">
                  <c:v>12760.5</c:v>
                </c:pt>
              </c:numCache>
            </c:numRef>
          </c:val>
          <c:extLst xmlns:c16r2="http://schemas.microsoft.com/office/drawing/2015/06/chart">
            <c:ext xmlns:c16="http://schemas.microsoft.com/office/drawing/2014/chart" uri="{C3380CC4-5D6E-409C-BE32-E72D297353CC}">
              <c16:uniqueId val="{00000000-9D49-4D8A-8B22-25AC17511BDC}"/>
            </c:ext>
          </c:extLst>
        </c:ser>
        <c:dLbls>
          <c:showLegendKey val="0"/>
          <c:showVal val="0"/>
          <c:showCatName val="0"/>
          <c:showSerName val="0"/>
          <c:showPercent val="0"/>
          <c:showBubbleSize val="0"/>
        </c:dLbls>
        <c:gapWidth val="180"/>
        <c:overlap val="-90"/>
        <c:axId val="371904024"/>
        <c:axId val="37190363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#N/A</c:v>
                </c:pt>
                <c:pt idx="4">
                  <c:v>9106</c:v>
                </c:pt>
              </c:numCache>
            </c:numRef>
          </c:val>
          <c:smooth val="0"/>
          <c:extLst xmlns:c16r2="http://schemas.microsoft.com/office/drawing/2015/06/chart">
            <c:ext xmlns:c16="http://schemas.microsoft.com/office/drawing/2014/chart" uri="{C3380CC4-5D6E-409C-BE32-E72D297353CC}">
              <c16:uniqueId val="{00000001-9D49-4D8A-8B22-25AC17511BDC}"/>
            </c:ext>
          </c:extLst>
        </c:ser>
        <c:dLbls>
          <c:showLegendKey val="0"/>
          <c:showVal val="0"/>
          <c:showCatName val="0"/>
          <c:showSerName val="0"/>
          <c:showPercent val="0"/>
          <c:showBubbleSize val="0"/>
        </c:dLbls>
        <c:marker val="1"/>
        <c:smooth val="0"/>
        <c:axId val="371904024"/>
        <c:axId val="371903632"/>
      </c:lineChart>
      <c:catAx>
        <c:axId val="371904024"/>
        <c:scaling>
          <c:orientation val="minMax"/>
        </c:scaling>
        <c:delete val="0"/>
        <c:axPos val="b"/>
        <c:numFmt formatCode="General" sourceLinked="1"/>
        <c:majorTickMark val="none"/>
        <c:minorTickMark val="none"/>
        <c:tickLblPos val="none"/>
        <c:crossAx val="371903632"/>
        <c:crosses val="autoZero"/>
        <c:auto val="0"/>
        <c:lblAlgn val="ctr"/>
        <c:lblOffset val="100"/>
        <c:noMultiLvlLbl val="1"/>
      </c:catAx>
      <c:valAx>
        <c:axId val="37190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904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#N/A</c:v>
                </c:pt>
                <c:pt idx="2">
                  <c:v>#N/A</c:v>
                </c:pt>
                <c:pt idx="3">
                  <c:v>#N/A</c:v>
                </c:pt>
                <c:pt idx="4">
                  <c:v>263919</c:v>
                </c:pt>
              </c:numCache>
            </c:numRef>
          </c:val>
          <c:extLst xmlns:c16r2="http://schemas.microsoft.com/office/drawing/2015/06/chart">
            <c:ext xmlns:c16="http://schemas.microsoft.com/office/drawing/2014/chart" uri="{C3380CC4-5D6E-409C-BE32-E72D297353CC}">
              <c16:uniqueId val="{00000000-809F-4C70-9C38-7F3316109580}"/>
            </c:ext>
          </c:extLst>
        </c:ser>
        <c:dLbls>
          <c:showLegendKey val="0"/>
          <c:showVal val="0"/>
          <c:showCatName val="0"/>
          <c:showSerName val="0"/>
          <c:showPercent val="0"/>
          <c:showBubbleSize val="0"/>
        </c:dLbls>
        <c:gapWidth val="180"/>
        <c:overlap val="-90"/>
        <c:axId val="371905592"/>
        <c:axId val="3719032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#N/A</c:v>
                </c:pt>
                <c:pt idx="4">
                  <c:v>1359753</c:v>
                </c:pt>
              </c:numCache>
            </c:numRef>
          </c:val>
          <c:smooth val="0"/>
          <c:extLst xmlns:c16r2="http://schemas.microsoft.com/office/drawing/2015/06/chart">
            <c:ext xmlns:c16="http://schemas.microsoft.com/office/drawing/2014/chart" uri="{C3380CC4-5D6E-409C-BE32-E72D297353CC}">
              <c16:uniqueId val="{00000001-809F-4C70-9C38-7F3316109580}"/>
            </c:ext>
          </c:extLst>
        </c:ser>
        <c:dLbls>
          <c:showLegendKey val="0"/>
          <c:showVal val="0"/>
          <c:showCatName val="0"/>
          <c:showSerName val="0"/>
          <c:showPercent val="0"/>
          <c:showBubbleSize val="0"/>
        </c:dLbls>
        <c:marker val="1"/>
        <c:smooth val="0"/>
        <c:axId val="371905592"/>
        <c:axId val="371903240"/>
      </c:lineChart>
      <c:catAx>
        <c:axId val="371905592"/>
        <c:scaling>
          <c:orientation val="minMax"/>
        </c:scaling>
        <c:delete val="0"/>
        <c:axPos val="b"/>
        <c:numFmt formatCode="General" sourceLinked="1"/>
        <c:majorTickMark val="none"/>
        <c:minorTickMark val="none"/>
        <c:tickLblPos val="none"/>
        <c:crossAx val="371903240"/>
        <c:crosses val="autoZero"/>
        <c:auto val="0"/>
        <c:lblAlgn val="ctr"/>
        <c:lblOffset val="100"/>
        <c:noMultiLvlLbl val="1"/>
      </c:catAx>
      <c:valAx>
        <c:axId val="3719032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905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#N/A</c:v>
                </c:pt>
                <c:pt idx="1">
                  <c:v>#N/A</c:v>
                </c:pt>
                <c:pt idx="2">
                  <c:v>#N/A</c:v>
                </c:pt>
                <c:pt idx="3">
                  <c:v>#N/A</c:v>
                </c:pt>
                <c:pt idx="4">
                  <c:v>17.3</c:v>
                </c:pt>
              </c:numCache>
            </c:numRef>
          </c:val>
          <c:extLst xmlns:c16r2="http://schemas.microsoft.com/office/drawing/2015/06/chart">
            <c:ext xmlns:c16="http://schemas.microsoft.com/office/drawing/2014/chart" uri="{C3380CC4-5D6E-409C-BE32-E72D297353CC}">
              <c16:uniqueId val="{00000000-AD95-4C57-9C11-FD11C01E1215}"/>
            </c:ext>
          </c:extLst>
        </c:ser>
        <c:dLbls>
          <c:showLegendKey val="0"/>
          <c:showVal val="0"/>
          <c:showCatName val="0"/>
          <c:showSerName val="0"/>
          <c:showPercent val="0"/>
          <c:showBubbleSize val="0"/>
        </c:dLbls>
        <c:gapWidth val="180"/>
        <c:overlap val="-90"/>
        <c:axId val="371905200"/>
        <c:axId val="37189932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#N/A</c:v>
                </c:pt>
                <c:pt idx="1">
                  <c:v>#N/A</c:v>
                </c:pt>
                <c:pt idx="2">
                  <c:v>#N/A</c:v>
                </c:pt>
                <c:pt idx="3">
                  <c:v>#N/A</c:v>
                </c:pt>
                <c:pt idx="4">
                  <c:v>35</c:v>
                </c:pt>
              </c:numCache>
            </c:numRef>
          </c:val>
          <c:smooth val="0"/>
          <c:extLst xmlns:c16r2="http://schemas.microsoft.com/office/drawing/2015/06/chart">
            <c:ext xmlns:c16="http://schemas.microsoft.com/office/drawing/2014/chart" uri="{C3380CC4-5D6E-409C-BE32-E72D297353CC}">
              <c16:uniqueId val="{00000001-AD95-4C57-9C11-FD11C01E1215}"/>
            </c:ext>
          </c:extLst>
        </c:ser>
        <c:dLbls>
          <c:showLegendKey val="0"/>
          <c:showVal val="0"/>
          <c:showCatName val="0"/>
          <c:showSerName val="0"/>
          <c:showPercent val="0"/>
          <c:showBubbleSize val="0"/>
        </c:dLbls>
        <c:marker val="1"/>
        <c:smooth val="0"/>
        <c:axId val="371905200"/>
        <c:axId val="371899320"/>
      </c:lineChart>
      <c:catAx>
        <c:axId val="371905200"/>
        <c:scaling>
          <c:orientation val="minMax"/>
        </c:scaling>
        <c:delete val="0"/>
        <c:axPos val="b"/>
        <c:numFmt formatCode="General" sourceLinked="1"/>
        <c:majorTickMark val="none"/>
        <c:minorTickMark val="none"/>
        <c:tickLblPos val="none"/>
        <c:crossAx val="371899320"/>
        <c:crosses val="autoZero"/>
        <c:auto val="0"/>
        <c:lblAlgn val="ctr"/>
        <c:lblOffset val="100"/>
        <c:noMultiLvlLbl val="1"/>
      </c:catAx>
      <c:valAx>
        <c:axId val="371899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90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#N/A</c:v>
                </c:pt>
                <c:pt idx="1">
                  <c:v>#N/A</c:v>
                </c:pt>
                <c:pt idx="2">
                  <c:v>#N/A</c:v>
                </c:pt>
                <c:pt idx="3">
                  <c:v>#N/A</c:v>
                </c:pt>
                <c:pt idx="4">
                  <c:v>33.299999999999997</c:v>
                </c:pt>
              </c:numCache>
            </c:numRef>
          </c:val>
          <c:extLst xmlns:c16r2="http://schemas.microsoft.com/office/drawing/2015/06/chart">
            <c:ext xmlns:c16="http://schemas.microsoft.com/office/drawing/2014/chart" uri="{C3380CC4-5D6E-409C-BE32-E72D297353CC}">
              <c16:uniqueId val="{00000000-3F68-4DA6-8AF8-F98579265CF9}"/>
            </c:ext>
          </c:extLst>
        </c:ser>
        <c:dLbls>
          <c:showLegendKey val="0"/>
          <c:showVal val="0"/>
          <c:showCatName val="0"/>
          <c:showSerName val="0"/>
          <c:showPercent val="0"/>
          <c:showBubbleSize val="0"/>
        </c:dLbls>
        <c:gapWidth val="180"/>
        <c:overlap val="-90"/>
        <c:axId val="371900496"/>
        <c:axId val="37190598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#N/A</c:v>
                </c:pt>
                <c:pt idx="1">
                  <c:v>#N/A</c:v>
                </c:pt>
                <c:pt idx="2">
                  <c:v>#N/A</c:v>
                </c:pt>
                <c:pt idx="3">
                  <c:v>#N/A</c:v>
                </c:pt>
                <c:pt idx="4">
                  <c:v>19</c:v>
                </c:pt>
              </c:numCache>
            </c:numRef>
          </c:val>
          <c:smooth val="0"/>
          <c:extLst xmlns:c16r2="http://schemas.microsoft.com/office/drawing/2015/06/chart">
            <c:ext xmlns:c16="http://schemas.microsoft.com/office/drawing/2014/chart" uri="{C3380CC4-5D6E-409C-BE32-E72D297353CC}">
              <c16:uniqueId val="{00000001-3F68-4DA6-8AF8-F98579265CF9}"/>
            </c:ext>
          </c:extLst>
        </c:ser>
        <c:dLbls>
          <c:showLegendKey val="0"/>
          <c:showVal val="0"/>
          <c:showCatName val="0"/>
          <c:showSerName val="0"/>
          <c:showPercent val="0"/>
          <c:showBubbleSize val="0"/>
        </c:dLbls>
        <c:marker val="1"/>
        <c:smooth val="0"/>
        <c:axId val="371900496"/>
        <c:axId val="371905984"/>
      </c:lineChart>
      <c:catAx>
        <c:axId val="371900496"/>
        <c:scaling>
          <c:orientation val="minMax"/>
        </c:scaling>
        <c:delete val="0"/>
        <c:axPos val="b"/>
        <c:numFmt formatCode="General" sourceLinked="1"/>
        <c:majorTickMark val="none"/>
        <c:minorTickMark val="none"/>
        <c:tickLblPos val="none"/>
        <c:crossAx val="371905984"/>
        <c:crosses val="autoZero"/>
        <c:auto val="0"/>
        <c:lblAlgn val="ctr"/>
        <c:lblOffset val="100"/>
        <c:noMultiLvlLbl val="1"/>
      </c:catAx>
      <c:valAx>
        <c:axId val="37190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90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7A94-406D-A663-37143A59EEAB}"/>
            </c:ext>
          </c:extLst>
        </c:ser>
        <c:dLbls>
          <c:showLegendKey val="0"/>
          <c:showVal val="0"/>
          <c:showCatName val="0"/>
          <c:showSerName val="0"/>
          <c:showPercent val="0"/>
          <c:showBubbleSize val="0"/>
        </c:dLbls>
        <c:gapWidth val="180"/>
        <c:overlap val="-90"/>
        <c:axId val="371900888"/>
        <c:axId val="3718985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#N/A</c:v>
                </c:pt>
                <c:pt idx="1">
                  <c:v>#N/A</c:v>
                </c:pt>
                <c:pt idx="2">
                  <c:v>#N/A</c:v>
                </c:pt>
                <c:pt idx="3">
                  <c:v>#N/A</c:v>
                </c:pt>
                <c:pt idx="4">
                  <c:v>92.4</c:v>
                </c:pt>
              </c:numCache>
            </c:numRef>
          </c:val>
          <c:smooth val="0"/>
          <c:extLst xmlns:c16r2="http://schemas.microsoft.com/office/drawing/2015/06/chart">
            <c:ext xmlns:c16="http://schemas.microsoft.com/office/drawing/2014/chart" uri="{C3380CC4-5D6E-409C-BE32-E72D297353CC}">
              <c16:uniqueId val="{00000001-7A94-406D-A663-37143A59EEAB}"/>
            </c:ext>
          </c:extLst>
        </c:ser>
        <c:dLbls>
          <c:showLegendKey val="0"/>
          <c:showVal val="0"/>
          <c:showCatName val="0"/>
          <c:showSerName val="0"/>
          <c:showPercent val="0"/>
          <c:showBubbleSize val="0"/>
        </c:dLbls>
        <c:marker val="1"/>
        <c:smooth val="0"/>
        <c:axId val="371900888"/>
        <c:axId val="371898536"/>
      </c:lineChart>
      <c:catAx>
        <c:axId val="371900888"/>
        <c:scaling>
          <c:orientation val="minMax"/>
        </c:scaling>
        <c:delete val="0"/>
        <c:axPos val="b"/>
        <c:numFmt formatCode="General" sourceLinked="1"/>
        <c:majorTickMark val="none"/>
        <c:minorTickMark val="none"/>
        <c:tickLblPos val="none"/>
        <c:crossAx val="371898536"/>
        <c:crosses val="autoZero"/>
        <c:auto val="0"/>
        <c:lblAlgn val="ctr"/>
        <c:lblOffset val="100"/>
        <c:noMultiLvlLbl val="1"/>
      </c:catAx>
      <c:valAx>
        <c:axId val="371898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900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67.599999999999994</c:v>
                </c:pt>
              </c:numCache>
            </c:numRef>
          </c:val>
          <c:extLst xmlns:c16r2="http://schemas.microsoft.com/office/drawing/2015/06/chart">
            <c:ext xmlns:c16="http://schemas.microsoft.com/office/drawing/2014/chart" uri="{C3380CC4-5D6E-409C-BE32-E72D297353CC}">
              <c16:uniqueId val="{00000000-3C3C-4D63-B6B1-7DFE200C60BC}"/>
            </c:ext>
          </c:extLst>
        </c:ser>
        <c:dLbls>
          <c:showLegendKey val="0"/>
          <c:showVal val="0"/>
          <c:showCatName val="0"/>
          <c:showSerName val="0"/>
          <c:showPercent val="0"/>
          <c:showBubbleSize val="0"/>
        </c:dLbls>
        <c:gapWidth val="180"/>
        <c:overlap val="-90"/>
        <c:axId val="371901280"/>
        <c:axId val="37190206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61.9</c:v>
                </c:pt>
              </c:numCache>
            </c:numRef>
          </c:val>
          <c:smooth val="0"/>
          <c:extLst xmlns:c16r2="http://schemas.microsoft.com/office/drawing/2015/06/chart">
            <c:ext xmlns:c16="http://schemas.microsoft.com/office/drawing/2014/chart" uri="{C3380CC4-5D6E-409C-BE32-E72D297353CC}">
              <c16:uniqueId val="{00000001-3C3C-4D63-B6B1-7DFE200C60BC}"/>
            </c:ext>
          </c:extLst>
        </c:ser>
        <c:dLbls>
          <c:showLegendKey val="0"/>
          <c:showVal val="0"/>
          <c:showCatName val="0"/>
          <c:showSerName val="0"/>
          <c:showPercent val="0"/>
          <c:showBubbleSize val="0"/>
        </c:dLbls>
        <c:marker val="1"/>
        <c:smooth val="0"/>
        <c:axId val="371901280"/>
        <c:axId val="371902064"/>
      </c:lineChart>
      <c:catAx>
        <c:axId val="371901280"/>
        <c:scaling>
          <c:orientation val="minMax"/>
        </c:scaling>
        <c:delete val="0"/>
        <c:axPos val="b"/>
        <c:numFmt formatCode="General" sourceLinked="1"/>
        <c:majorTickMark val="none"/>
        <c:minorTickMark val="none"/>
        <c:tickLblPos val="none"/>
        <c:crossAx val="371902064"/>
        <c:crosses val="autoZero"/>
        <c:auto val="0"/>
        <c:lblAlgn val="ctr"/>
        <c:lblOffset val="100"/>
        <c:noMultiLvlLbl val="1"/>
      </c:catAx>
      <c:valAx>
        <c:axId val="37190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719012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47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47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47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47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47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48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48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48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48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48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48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48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487"/>
                </a:ext>
              </a:extLst>
            </xdr:cNvPicPr>
          </xdr:nvPicPr>
          <xdr:blipFill>
            <a:blip xmlns:r="http://schemas.openxmlformats.org/officeDocument/2006/relationships" r:embed="rId42"/>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488"/>
                </a:ext>
              </a:extLst>
            </xdr:cNvPicPr>
          </xdr:nvPicPr>
          <xdr:blipFill>
            <a:blip xmlns:r="http://schemas.openxmlformats.org/officeDocument/2006/relationships" r:embed="rId43"/>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489"/>
                </a:ext>
              </a:extLst>
            </xdr:cNvPicPr>
          </xdr:nvPicPr>
          <xdr:blipFill>
            <a:blip xmlns:r="http://schemas.openxmlformats.org/officeDocument/2006/relationships" r:embed="rId41"/>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490"/>
                </a:ext>
              </a:extLst>
            </xdr:cNvPicPr>
          </xdr:nvPicPr>
          <xdr:blipFill>
            <a:blip xmlns:r="http://schemas.openxmlformats.org/officeDocument/2006/relationships" r:embed="rId42"/>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491"/>
                </a:ext>
              </a:extLst>
            </xdr:cNvPicPr>
          </xdr:nvPicPr>
          <xdr:blipFill>
            <a:blip xmlns:r="http://schemas.openxmlformats.org/officeDocument/2006/relationships" r:embed="rId43"/>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492"/>
                </a:ext>
              </a:extLst>
            </xdr:cNvPicPr>
          </xdr:nvPicPr>
          <xdr:blipFill>
            <a:blip xmlns:r="http://schemas.openxmlformats.org/officeDocument/2006/relationships" r:embed="rId43"/>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493"/>
                </a:ext>
              </a:extLst>
            </xdr:cNvPicPr>
          </xdr:nvPicPr>
          <xdr:blipFill>
            <a:blip xmlns:r="http://schemas.openxmlformats.org/officeDocument/2006/relationships" r:embed="rId43"/>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494"/>
                </a:ext>
              </a:extLst>
            </xdr:cNvPicPr>
          </xdr:nvPicPr>
          <xdr:blipFill>
            <a:blip xmlns:r="http://schemas.openxmlformats.org/officeDocument/2006/relationships" r:embed="rId44"/>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495"/>
                </a:ext>
              </a:extLst>
            </xdr:cNvPicPr>
          </xdr:nvPicPr>
          <xdr:blipFill>
            <a:blip xmlns:r="http://schemas.openxmlformats.org/officeDocument/2006/relationships" r:embed="rId45"/>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49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497"/>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498"/>
                </a:ext>
              </a:extLst>
            </xdr:cNvPicPr>
          </xdr:nvPicPr>
          <xdr:blipFill>
            <a:blip xmlns:r="http://schemas.openxmlformats.org/officeDocument/2006/relationships" r:embed="rId48"/>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499"/>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500"/>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501"/>
                </a:ext>
              </a:extLst>
            </xdr:cNvPicPr>
          </xdr:nvPicPr>
          <xdr:blipFill>
            <a:blip xmlns:r="http://schemas.openxmlformats.org/officeDocument/2006/relationships" r:embed="rId50"/>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502"/>
                </a:ext>
              </a:extLst>
            </xdr:cNvPicPr>
          </xdr:nvPicPr>
          <xdr:blipFill>
            <a:blip xmlns:r="http://schemas.openxmlformats.org/officeDocument/2006/relationships" r:embed="rId50"/>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503"/>
                </a:ext>
              </a:extLst>
            </xdr:cNvPicPr>
          </xdr:nvPicPr>
          <xdr:blipFill>
            <a:blip xmlns:r="http://schemas.openxmlformats.org/officeDocument/2006/relationships" r:embed="rId42"/>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504"/>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331144</xdr:colOff>
          <xdr:row>43</xdr:row>
          <xdr:rowOff>137949</xdr:rowOff>
        </xdr:from>
        <xdr:to>
          <xdr:col>14</xdr:col>
          <xdr:colOff>118873</xdr:colOff>
          <xdr:row>56</xdr:row>
          <xdr:rowOff>37256</xdr:rowOff>
        </xdr:to>
        <xdr:pic>
          <xdr:nvPicPr>
            <xdr:cNvPr id="108" name="TXT水力_設備利用率">
              <a:extLst>
                <a:ext uri="{FF2B5EF4-FFF2-40B4-BE49-F238E27FC236}">
                  <a16:creationId xmlns:a16="http://schemas.microsoft.com/office/drawing/2014/main" xmlns="" id="{00000000-0008-0000-0000-0000B0160000}"/>
                </a:ext>
              </a:extLst>
            </xdr:cNvPr>
            <xdr:cNvPicPr>
              <a:picLocks noChangeAspect="1" noChangeArrowheads="1"/>
              <a:extLst>
                <a:ext uri="{84589F7E-364E-4C9E-8A38-B11213B215E9}">
                  <a14:cameraTool cellRange="データ!$E$22:$I$35" spid="_x0000_s1505"/>
                </a:ext>
              </a:extLst>
            </xdr:cNvPicPr>
          </xdr:nvPicPr>
          <xdr:blipFill>
            <a:blip xmlns:r="http://schemas.openxmlformats.org/officeDocument/2006/relationships" r:embed="rId52"/>
            <a:srcRect/>
            <a:stretch>
              <a:fillRect/>
            </a:stretch>
          </xdr:blipFill>
          <xdr:spPr bwMode="auto">
            <a:xfrm>
              <a:off x="7053073" y="126156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58</xdr:row>
          <xdr:rowOff>85725</xdr:rowOff>
        </xdr:from>
        <xdr:to>
          <xdr:col>14</xdr:col>
          <xdr:colOff>118874</xdr:colOff>
          <xdr:row>70</xdr:row>
          <xdr:rowOff>189139</xdr:rowOff>
        </xdr:to>
        <xdr:pic>
          <xdr:nvPicPr>
            <xdr:cNvPr id="109" name="TXT水力_修繕費比率">
              <a:extLst>
                <a:ext uri="{FF2B5EF4-FFF2-40B4-BE49-F238E27FC236}">
                  <a16:creationId xmlns:a16="http://schemas.microsoft.com/office/drawing/2014/main" xmlns="" id="{00000000-0008-0000-0000-0000B1160000}"/>
                </a:ext>
              </a:extLst>
            </xdr:cNvPr>
            <xdr:cNvPicPr>
              <a:picLocks noChangeAspect="1" noChangeArrowheads="1"/>
              <a:extLst>
                <a:ext uri="{84589F7E-364E-4C9E-8A38-B11213B215E9}">
                  <a14:cameraTool cellRange="データ!$E$22:$I$35" spid="_x0000_s1506"/>
                </a:ext>
              </a:extLst>
            </xdr:cNvPicPr>
          </xdr:nvPicPr>
          <xdr:blipFill>
            <a:blip xmlns:r="http://schemas.openxmlformats.org/officeDocument/2006/relationships" r:embed="rId52"/>
            <a:srcRect/>
            <a:stretch>
              <a:fillRect/>
            </a:stretch>
          </xdr:blipFill>
          <xdr:spPr bwMode="auto">
            <a:xfrm>
              <a:off x="7053074"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73</xdr:row>
          <xdr:rowOff>70756</xdr:rowOff>
        </xdr:from>
        <xdr:to>
          <xdr:col>14</xdr:col>
          <xdr:colOff>118874</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B2160000}"/>
                </a:ext>
              </a:extLst>
            </xdr:cNvPr>
            <xdr:cNvPicPr>
              <a:picLocks noChangeAspect="1" noChangeArrowheads="1"/>
              <a:extLst>
                <a:ext uri="{84589F7E-364E-4C9E-8A38-B11213B215E9}">
                  <a14:cameraTool cellRange="データ!$E$22:$I$35" spid="_x0000_s1507"/>
                </a:ext>
              </a:extLst>
            </xdr:cNvPicPr>
          </xdr:nvPicPr>
          <xdr:blipFill>
            <a:blip xmlns:r="http://schemas.openxmlformats.org/officeDocument/2006/relationships" r:embed="rId52"/>
            <a:srcRect/>
            <a:stretch>
              <a:fillRect/>
            </a:stretch>
          </xdr:blipFill>
          <xdr:spPr bwMode="auto">
            <a:xfrm>
              <a:off x="7053074"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88</xdr:row>
          <xdr:rowOff>9524</xdr:rowOff>
        </xdr:from>
        <xdr:to>
          <xdr:col>14</xdr:col>
          <xdr:colOff>118874</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B3160000}"/>
                </a:ext>
              </a:extLst>
            </xdr:cNvPr>
            <xdr:cNvPicPr>
              <a:picLocks noChangeAspect="1" noChangeArrowheads="1"/>
              <a:extLst>
                <a:ext uri="{84589F7E-364E-4C9E-8A38-B11213B215E9}">
                  <a14:cameraTool cellRange="データ!$E$22:$I$35" spid="_x0000_s1508"/>
                </a:ext>
              </a:extLst>
            </xdr:cNvPicPr>
          </xdr:nvPicPr>
          <xdr:blipFill>
            <a:blip xmlns:r="http://schemas.openxmlformats.org/officeDocument/2006/relationships" r:embed="rId52"/>
            <a:srcRect/>
            <a:stretch>
              <a:fillRect/>
            </a:stretch>
          </xdr:blipFill>
          <xdr:spPr bwMode="auto">
            <a:xfrm>
              <a:off x="7053074" y="216720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102</xdr:row>
          <xdr:rowOff>123824</xdr:rowOff>
        </xdr:from>
        <xdr:to>
          <xdr:col>14</xdr:col>
          <xdr:colOff>118874</xdr:colOff>
          <xdr:row>115</xdr:row>
          <xdr:rowOff>23131</xdr:rowOff>
        </xdr:to>
        <xdr:pic>
          <xdr:nvPicPr>
            <xdr:cNvPr id="112" name="TXT水力_FIT収入割合">
              <a:extLst>
                <a:ext uri="{FF2B5EF4-FFF2-40B4-BE49-F238E27FC236}">
                  <a16:creationId xmlns:a16="http://schemas.microsoft.com/office/drawing/2014/main" xmlns="" id="{00000000-0008-0000-0000-0000B4160000}"/>
                </a:ext>
              </a:extLst>
            </xdr:cNvPr>
            <xdr:cNvPicPr>
              <a:picLocks noChangeAspect="1" noChangeArrowheads="1"/>
              <a:extLst>
                <a:ext uri="{84589F7E-364E-4C9E-8A38-B11213B215E9}">
                  <a14:cameraTool cellRange="データ!$E$22:$I$35" spid="_x0000_s1509"/>
                </a:ext>
              </a:extLst>
            </xdr:cNvPicPr>
          </xdr:nvPicPr>
          <xdr:blipFill>
            <a:blip xmlns:r="http://schemas.openxmlformats.org/officeDocument/2006/relationships" r:embed="rId52"/>
            <a:srcRect/>
            <a:stretch>
              <a:fillRect/>
            </a:stretch>
          </xdr:blipFill>
          <xdr:spPr bwMode="auto">
            <a:xfrm>
              <a:off x="7053074" y="246438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510"/>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511"/>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512"/>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513"/>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514"/>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1515"/>
                </a:ext>
              </a:extLst>
            </xdr:cNvPicPr>
          </xdr:nvPicPr>
          <xdr:blipFill>
            <a:blip xmlns:r="http://schemas.openxmlformats.org/officeDocument/2006/relationships" r:embed="rId52"/>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1516"/>
                </a:ext>
              </a:extLst>
            </xdr:cNvPicPr>
          </xdr:nvPicPr>
          <xdr:blipFill>
            <a:blip xmlns:r="http://schemas.openxmlformats.org/officeDocument/2006/relationships" r:embed="rId52"/>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1517"/>
                </a:ext>
              </a:extLst>
            </xdr:cNvPicPr>
          </xdr:nvPicPr>
          <xdr:blipFill>
            <a:blip xmlns:r="http://schemas.openxmlformats.org/officeDocument/2006/relationships" r:embed="rId52"/>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1518"/>
                </a:ext>
              </a:extLst>
            </xdr:cNvPicPr>
          </xdr:nvPicPr>
          <xdr:blipFill>
            <a:blip xmlns:r="http://schemas.openxmlformats.org/officeDocument/2006/relationships" r:embed="rId52"/>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1519"/>
                </a:ext>
              </a:extLst>
            </xdr:cNvPicPr>
          </xdr:nvPicPr>
          <xdr:blipFill>
            <a:blip xmlns:r="http://schemas.openxmlformats.org/officeDocument/2006/relationships" r:embed="rId52"/>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4" zoomScale="70" zoomScaleNormal="70" workbookViewId="0">
      <selection activeCell="AJ21" sqref="A3:AJ2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北栄町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96.9</v>
      </c>
      <c r="O3" s="129"/>
      <c r="P3" s="129"/>
      <c r="Q3" s="130"/>
      <c r="R3" s="1"/>
      <c r="S3" s="131" t="s">
        <v>8</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130</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f>データ!AK6</f>
        <v>20465</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t="str">
        <f>データ!AQ6</f>
        <v>-</v>
      </c>
      <c r="G16" s="177"/>
      <c r="H16" s="177" t="str">
        <f>データ!AR6</f>
        <v>-</v>
      </c>
      <c r="I16" s="177"/>
      <c r="J16" s="177" t="str">
        <f>データ!AS6</f>
        <v>-</v>
      </c>
      <c r="K16" s="177"/>
      <c r="L16" s="177" t="str">
        <f>データ!AT6</f>
        <v>-</v>
      </c>
      <c r="M16" s="177"/>
      <c r="N16" s="166">
        <f>データ!AU6</f>
        <v>20465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419937</v>
      </c>
      <c r="J19" s="180"/>
      <c r="K19" s="180"/>
      <c r="L19" s="180">
        <f>データ!AX6</f>
        <v>419937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265</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266</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（最大出力合計13,500kW）</v>
      </c>
      <c r="D123" s="5" t="str">
        <f>データ!EX9</f>
        <v>（最大出力合計-kW）</v>
      </c>
      <c r="E123" s="5" t="str">
        <f>データ!GW9</f>
        <v>（最大出力合計-kW）</v>
      </c>
      <c r="F123" s="5" t="str">
        <f>データ!IV9</f>
        <v>（最大出力合計13,500kW）</v>
      </c>
      <c r="G123" s="5" t="str">
        <f>データ!KU9</f>
        <v>（最大出力合計-kW）</v>
      </c>
    </row>
  </sheetData>
  <sheetProtection algorithmName="SHA-512" hashValue="ZTDIPcNlaYfQOlzt1PBDe3IIrioyX2A2MYNtXxB49SOrOj/QsxnJW49Mavxy1tKhAhYwai5lZGjGP3EEfCMqfQ==" saltValue="/JnFGFtAAqXOjewyQDDS9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313726</v>
      </c>
      <c r="D6" s="67" t="str">
        <f t="shared" si="6"/>
        <v>46</v>
      </c>
      <c r="E6" s="67" t="str">
        <f t="shared" si="6"/>
        <v>04</v>
      </c>
      <c r="F6" s="67" t="str">
        <f t="shared" si="6"/>
        <v>0</v>
      </c>
      <c r="G6" s="67" t="str">
        <f t="shared" si="6"/>
        <v>000</v>
      </c>
      <c r="H6" s="67" t="str">
        <f t="shared" si="6"/>
        <v>鳥取県　北栄町</v>
      </c>
      <c r="I6" s="67" t="str">
        <f t="shared" si="6"/>
        <v>法適用</v>
      </c>
      <c r="J6" s="67" t="str">
        <f t="shared" si="6"/>
        <v>電気事業</v>
      </c>
      <c r="K6" s="67" t="str">
        <f t="shared" si="6"/>
        <v>非設置</v>
      </c>
      <c r="L6" s="68">
        <f t="shared" si="6"/>
        <v>96.9</v>
      </c>
      <c r="M6" s="69" t="str">
        <f t="shared" si="6"/>
        <v>-</v>
      </c>
      <c r="N6" s="69" t="str">
        <f t="shared" si="6"/>
        <v>-</v>
      </c>
      <c r="O6" s="69">
        <f t="shared" si="6"/>
        <v>1</v>
      </c>
      <c r="P6" s="69" t="str">
        <f t="shared" si="6"/>
        <v>-</v>
      </c>
      <c r="Q6" s="69" t="str">
        <f t="shared" si="6"/>
        <v>-</v>
      </c>
      <c r="R6" s="70" t="str">
        <f>R7</f>
        <v>令和8年3月31日　北条砂丘風力発電所</v>
      </c>
      <c r="S6" s="71" t="str">
        <f t="shared" si="6"/>
        <v>令和8年3月31日　北条砂丘風力発電所</v>
      </c>
      <c r="T6" s="67" t="str">
        <f t="shared" si="6"/>
        <v>無</v>
      </c>
      <c r="U6" s="71" t="str">
        <f t="shared" si="6"/>
        <v>中国電力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f t="shared" si="6"/>
        <v>20465</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t="str">
        <f t="shared" si="6"/>
        <v>-</v>
      </c>
      <c r="AU6" s="69">
        <f t="shared" si="6"/>
        <v>20465</v>
      </c>
      <c r="AV6" s="69" t="str">
        <f t="shared" si="6"/>
        <v>-</v>
      </c>
      <c r="AW6" s="69">
        <f t="shared" si="6"/>
        <v>419937</v>
      </c>
      <c r="AX6" s="69">
        <f t="shared" si="6"/>
        <v>419937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96.9</v>
      </c>
      <c r="M7" s="79" t="s">
        <v>129</v>
      </c>
      <c r="N7" s="79" t="s">
        <v>129</v>
      </c>
      <c r="O7" s="80">
        <v>1</v>
      </c>
      <c r="P7" s="80" t="s">
        <v>129</v>
      </c>
      <c r="Q7" s="80" t="s">
        <v>129</v>
      </c>
      <c r="R7" s="81" t="s">
        <v>130</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v>20465</v>
      </c>
      <c r="AL7" s="80" t="s">
        <v>129</v>
      </c>
      <c r="AM7" s="80" t="s">
        <v>129</v>
      </c>
      <c r="AN7" s="80" t="s">
        <v>129</v>
      </c>
      <c r="AO7" s="80" t="s">
        <v>129</v>
      </c>
      <c r="AP7" s="80" t="s">
        <v>129</v>
      </c>
      <c r="AQ7" s="80" t="s">
        <v>129</v>
      </c>
      <c r="AR7" s="80" t="s">
        <v>129</v>
      </c>
      <c r="AS7" s="80" t="s">
        <v>129</v>
      </c>
      <c r="AT7" s="80" t="s">
        <v>129</v>
      </c>
      <c r="AU7" s="80">
        <v>20465</v>
      </c>
      <c r="AV7" s="80" t="s">
        <v>129</v>
      </c>
      <c r="AW7" s="80">
        <v>419937</v>
      </c>
      <c r="AX7" s="80">
        <v>419937</v>
      </c>
      <c r="AY7" s="83" t="s">
        <v>129</v>
      </c>
      <c r="AZ7" s="83" t="s">
        <v>129</v>
      </c>
      <c r="BA7" s="83" t="s">
        <v>129</v>
      </c>
      <c r="BB7" s="83" t="s">
        <v>129</v>
      </c>
      <c r="BC7" s="83">
        <v>157.69999999999999</v>
      </c>
      <c r="BD7" s="83" t="s">
        <v>129</v>
      </c>
      <c r="BE7" s="83" t="s">
        <v>129</v>
      </c>
      <c r="BF7" s="83" t="s">
        <v>129</v>
      </c>
      <c r="BG7" s="83" t="s">
        <v>129</v>
      </c>
      <c r="BH7" s="83">
        <v>130.19999999999999</v>
      </c>
      <c r="BI7" s="83">
        <v>100</v>
      </c>
      <c r="BJ7" s="83" t="s">
        <v>129</v>
      </c>
      <c r="BK7" s="83" t="s">
        <v>129</v>
      </c>
      <c r="BL7" s="83" t="s">
        <v>129</v>
      </c>
      <c r="BM7" s="83" t="s">
        <v>129</v>
      </c>
      <c r="BN7" s="83">
        <v>142.19999999999999</v>
      </c>
      <c r="BO7" s="83" t="s">
        <v>129</v>
      </c>
      <c r="BP7" s="83" t="s">
        <v>129</v>
      </c>
      <c r="BQ7" s="83" t="s">
        <v>129</v>
      </c>
      <c r="BR7" s="83" t="s">
        <v>129</v>
      </c>
      <c r="BS7" s="83">
        <v>129.30000000000001</v>
      </c>
      <c r="BT7" s="83">
        <v>100</v>
      </c>
      <c r="BU7" s="83" t="s">
        <v>129</v>
      </c>
      <c r="BV7" s="83" t="s">
        <v>129</v>
      </c>
      <c r="BW7" s="83" t="s">
        <v>129</v>
      </c>
      <c r="BX7" s="83" t="s">
        <v>129</v>
      </c>
      <c r="BY7" s="83">
        <v>492.2</v>
      </c>
      <c r="BZ7" s="83" t="s">
        <v>129</v>
      </c>
      <c r="CA7" s="83" t="s">
        <v>129</v>
      </c>
      <c r="CB7" s="83" t="s">
        <v>129</v>
      </c>
      <c r="CC7" s="83" t="s">
        <v>129</v>
      </c>
      <c r="CD7" s="83">
        <v>763.6</v>
      </c>
      <c r="CE7" s="83">
        <v>100</v>
      </c>
      <c r="CF7" s="83" t="s">
        <v>129</v>
      </c>
      <c r="CG7" s="83" t="s">
        <v>129</v>
      </c>
      <c r="CH7" s="83" t="s">
        <v>129</v>
      </c>
      <c r="CI7" s="83" t="s">
        <v>129</v>
      </c>
      <c r="CJ7" s="83">
        <v>12760.5</v>
      </c>
      <c r="CK7" s="83" t="s">
        <v>129</v>
      </c>
      <c r="CL7" s="83" t="s">
        <v>129</v>
      </c>
      <c r="CM7" s="83" t="s">
        <v>129</v>
      </c>
      <c r="CN7" s="83" t="s">
        <v>129</v>
      </c>
      <c r="CO7" s="83">
        <v>9106</v>
      </c>
      <c r="CP7" s="80" t="s">
        <v>129</v>
      </c>
      <c r="CQ7" s="80" t="s">
        <v>129</v>
      </c>
      <c r="CR7" s="80" t="s">
        <v>129</v>
      </c>
      <c r="CS7" s="80" t="s">
        <v>129</v>
      </c>
      <c r="CT7" s="80">
        <v>263919</v>
      </c>
      <c r="CU7" s="80" t="s">
        <v>129</v>
      </c>
      <c r="CV7" s="80" t="s">
        <v>129</v>
      </c>
      <c r="CW7" s="80" t="s">
        <v>129</v>
      </c>
      <c r="CX7" s="80" t="s">
        <v>129</v>
      </c>
      <c r="CY7" s="80">
        <v>1359753</v>
      </c>
      <c r="CZ7" s="80">
        <v>13500</v>
      </c>
      <c r="DA7" s="83" t="s">
        <v>129</v>
      </c>
      <c r="DB7" s="83" t="s">
        <v>129</v>
      </c>
      <c r="DC7" s="83" t="s">
        <v>129</v>
      </c>
      <c r="DD7" s="83" t="s">
        <v>129</v>
      </c>
      <c r="DE7" s="83">
        <v>17.3</v>
      </c>
      <c r="DF7" s="83" t="s">
        <v>129</v>
      </c>
      <c r="DG7" s="83" t="s">
        <v>129</v>
      </c>
      <c r="DH7" s="83" t="s">
        <v>129</v>
      </c>
      <c r="DI7" s="83" t="s">
        <v>129</v>
      </c>
      <c r="DJ7" s="83">
        <v>35</v>
      </c>
      <c r="DK7" s="83" t="s">
        <v>129</v>
      </c>
      <c r="DL7" s="83" t="s">
        <v>129</v>
      </c>
      <c r="DM7" s="83" t="s">
        <v>129</v>
      </c>
      <c r="DN7" s="83" t="s">
        <v>129</v>
      </c>
      <c r="DO7" s="83">
        <v>33.299999999999997</v>
      </c>
      <c r="DP7" s="83" t="s">
        <v>129</v>
      </c>
      <c r="DQ7" s="83" t="s">
        <v>129</v>
      </c>
      <c r="DR7" s="83" t="s">
        <v>129</v>
      </c>
      <c r="DS7" s="83" t="s">
        <v>129</v>
      </c>
      <c r="DT7" s="83">
        <v>19</v>
      </c>
      <c r="DU7" s="83" t="s">
        <v>129</v>
      </c>
      <c r="DV7" s="83" t="s">
        <v>129</v>
      </c>
      <c r="DW7" s="83" t="s">
        <v>129</v>
      </c>
      <c r="DX7" s="83" t="s">
        <v>129</v>
      </c>
      <c r="DY7" s="83">
        <v>0</v>
      </c>
      <c r="DZ7" s="83" t="s">
        <v>129</v>
      </c>
      <c r="EA7" s="83" t="s">
        <v>129</v>
      </c>
      <c r="EB7" s="83" t="s">
        <v>129</v>
      </c>
      <c r="EC7" s="83" t="s">
        <v>129</v>
      </c>
      <c r="ED7" s="83">
        <v>92.4</v>
      </c>
      <c r="EE7" s="83" t="s">
        <v>129</v>
      </c>
      <c r="EF7" s="83" t="s">
        <v>129</v>
      </c>
      <c r="EG7" s="83" t="s">
        <v>129</v>
      </c>
      <c r="EH7" s="83" t="s">
        <v>129</v>
      </c>
      <c r="EI7" s="83">
        <v>67.599999999999994</v>
      </c>
      <c r="EJ7" s="83" t="s">
        <v>129</v>
      </c>
      <c r="EK7" s="83" t="s">
        <v>129</v>
      </c>
      <c r="EL7" s="83" t="s">
        <v>129</v>
      </c>
      <c r="EM7" s="83" t="s">
        <v>129</v>
      </c>
      <c r="EN7" s="83">
        <v>61.9</v>
      </c>
      <c r="EO7" s="83" t="s">
        <v>129</v>
      </c>
      <c r="EP7" s="83" t="s">
        <v>129</v>
      </c>
      <c r="EQ7" s="83" t="s">
        <v>129</v>
      </c>
      <c r="ER7" s="83" t="s">
        <v>129</v>
      </c>
      <c r="ES7" s="83">
        <v>100</v>
      </c>
      <c r="ET7" s="83" t="s">
        <v>129</v>
      </c>
      <c r="EU7" s="83" t="s">
        <v>129</v>
      </c>
      <c r="EV7" s="83" t="s">
        <v>129</v>
      </c>
      <c r="EW7" s="83" t="s">
        <v>129</v>
      </c>
      <c r="EX7" s="83">
        <v>22.2</v>
      </c>
      <c r="EY7" s="80" t="s">
        <v>129</v>
      </c>
      <c r="EZ7" s="83" t="s">
        <v>129</v>
      </c>
      <c r="FA7" s="83" t="s">
        <v>129</v>
      </c>
      <c r="FB7" s="83" t="s">
        <v>129</v>
      </c>
      <c r="FC7" s="83" t="s">
        <v>129</v>
      </c>
      <c r="FD7" s="83" t="s">
        <v>129</v>
      </c>
      <c r="FE7" s="83" t="s">
        <v>129</v>
      </c>
      <c r="FF7" s="83" t="s">
        <v>129</v>
      </c>
      <c r="FG7" s="83" t="s">
        <v>129</v>
      </c>
      <c r="FH7" s="83" t="s">
        <v>129</v>
      </c>
      <c r="FI7" s="83">
        <v>36.6</v>
      </c>
      <c r="FJ7" s="83" t="s">
        <v>129</v>
      </c>
      <c r="FK7" s="83" t="s">
        <v>129</v>
      </c>
      <c r="FL7" s="83" t="s">
        <v>129</v>
      </c>
      <c r="FM7" s="83" t="s">
        <v>129</v>
      </c>
      <c r="FN7" s="83" t="s">
        <v>129</v>
      </c>
      <c r="FO7" s="83" t="s">
        <v>129</v>
      </c>
      <c r="FP7" s="83" t="s">
        <v>129</v>
      </c>
      <c r="FQ7" s="83" t="s">
        <v>129</v>
      </c>
      <c r="FR7" s="83" t="s">
        <v>129</v>
      </c>
      <c r="FS7" s="83">
        <v>20</v>
      </c>
      <c r="FT7" s="83" t="s">
        <v>129</v>
      </c>
      <c r="FU7" s="83" t="s">
        <v>129</v>
      </c>
      <c r="FV7" s="83" t="s">
        <v>129</v>
      </c>
      <c r="FW7" s="83" t="s">
        <v>129</v>
      </c>
      <c r="FX7" s="83" t="s">
        <v>129</v>
      </c>
      <c r="FY7" s="83" t="s">
        <v>129</v>
      </c>
      <c r="FZ7" s="83" t="s">
        <v>129</v>
      </c>
      <c r="GA7" s="83" t="s">
        <v>129</v>
      </c>
      <c r="GB7" s="83" t="s">
        <v>129</v>
      </c>
      <c r="GC7" s="83">
        <v>82</v>
      </c>
      <c r="GD7" s="83" t="s">
        <v>129</v>
      </c>
      <c r="GE7" s="83" t="s">
        <v>129</v>
      </c>
      <c r="GF7" s="83" t="s">
        <v>129</v>
      </c>
      <c r="GG7" s="83" t="s">
        <v>129</v>
      </c>
      <c r="GH7" s="83" t="s">
        <v>129</v>
      </c>
      <c r="GI7" s="83" t="s">
        <v>129</v>
      </c>
      <c r="GJ7" s="83" t="s">
        <v>129</v>
      </c>
      <c r="GK7" s="83" t="s">
        <v>129</v>
      </c>
      <c r="GL7" s="83" t="s">
        <v>129</v>
      </c>
      <c r="GM7" s="83">
        <v>63.8</v>
      </c>
      <c r="GN7" s="83" t="s">
        <v>129</v>
      </c>
      <c r="GO7" s="83" t="s">
        <v>129</v>
      </c>
      <c r="GP7" s="83" t="s">
        <v>129</v>
      </c>
      <c r="GQ7" s="83" t="s">
        <v>129</v>
      </c>
      <c r="GR7" s="83" t="s">
        <v>129</v>
      </c>
      <c r="GS7" s="83" t="s">
        <v>129</v>
      </c>
      <c r="GT7" s="83" t="s">
        <v>129</v>
      </c>
      <c r="GU7" s="83" t="s">
        <v>129</v>
      </c>
      <c r="GV7" s="83" t="s">
        <v>129</v>
      </c>
      <c r="GW7" s="83">
        <v>15.2</v>
      </c>
      <c r="GX7" s="80" t="s">
        <v>129</v>
      </c>
      <c r="GY7" s="83" t="s">
        <v>129</v>
      </c>
      <c r="GZ7" s="83" t="s">
        <v>129</v>
      </c>
      <c r="HA7" s="83" t="s">
        <v>129</v>
      </c>
      <c r="HB7" s="83" t="s">
        <v>129</v>
      </c>
      <c r="HC7" s="83" t="s">
        <v>129</v>
      </c>
      <c r="HD7" s="83" t="s">
        <v>129</v>
      </c>
      <c r="HE7" s="83" t="s">
        <v>129</v>
      </c>
      <c r="HF7" s="83" t="s">
        <v>129</v>
      </c>
      <c r="HG7" s="83" t="s">
        <v>129</v>
      </c>
      <c r="HH7" s="83">
        <v>21.3</v>
      </c>
      <c r="HI7" s="83" t="s">
        <v>129</v>
      </c>
      <c r="HJ7" s="83" t="s">
        <v>129</v>
      </c>
      <c r="HK7" s="83" t="s">
        <v>129</v>
      </c>
      <c r="HL7" s="83" t="s">
        <v>129</v>
      </c>
      <c r="HM7" s="83" t="s">
        <v>129</v>
      </c>
      <c r="HN7" s="83" t="s">
        <v>129</v>
      </c>
      <c r="HO7" s="83" t="s">
        <v>129</v>
      </c>
      <c r="HP7" s="83" t="s">
        <v>129</v>
      </c>
      <c r="HQ7" s="83" t="s">
        <v>129</v>
      </c>
      <c r="HR7" s="83">
        <v>28.3</v>
      </c>
      <c r="HS7" s="83" t="s">
        <v>129</v>
      </c>
      <c r="HT7" s="83" t="s">
        <v>129</v>
      </c>
      <c r="HU7" s="83" t="s">
        <v>129</v>
      </c>
      <c r="HV7" s="83" t="s">
        <v>129</v>
      </c>
      <c r="HW7" s="83" t="s">
        <v>129</v>
      </c>
      <c r="HX7" s="83" t="s">
        <v>129</v>
      </c>
      <c r="HY7" s="83" t="s">
        <v>129</v>
      </c>
      <c r="HZ7" s="83" t="s">
        <v>129</v>
      </c>
      <c r="IA7" s="83" t="s">
        <v>129</v>
      </c>
      <c r="IB7" s="83">
        <v>0</v>
      </c>
      <c r="IC7" s="83" t="s">
        <v>129</v>
      </c>
      <c r="ID7" s="83" t="s">
        <v>129</v>
      </c>
      <c r="IE7" s="83" t="s">
        <v>129</v>
      </c>
      <c r="IF7" s="83" t="s">
        <v>129</v>
      </c>
      <c r="IG7" s="83" t="s">
        <v>129</v>
      </c>
      <c r="IH7" s="83" t="s">
        <v>129</v>
      </c>
      <c r="II7" s="83" t="s">
        <v>129</v>
      </c>
      <c r="IJ7" s="83" t="s">
        <v>129</v>
      </c>
      <c r="IK7" s="83" t="s">
        <v>129</v>
      </c>
      <c r="IL7" s="83">
        <v>76.900000000000006</v>
      </c>
      <c r="IM7" s="83" t="s">
        <v>129</v>
      </c>
      <c r="IN7" s="83" t="s">
        <v>129</v>
      </c>
      <c r="IO7" s="83" t="s">
        <v>129</v>
      </c>
      <c r="IP7" s="83" t="s">
        <v>129</v>
      </c>
      <c r="IQ7" s="83" t="s">
        <v>129</v>
      </c>
      <c r="IR7" s="83" t="s">
        <v>129</v>
      </c>
      <c r="IS7" s="83" t="s">
        <v>129</v>
      </c>
      <c r="IT7" s="83" t="s">
        <v>129</v>
      </c>
      <c r="IU7" s="83" t="s">
        <v>129</v>
      </c>
      <c r="IV7" s="83">
        <v>28.2</v>
      </c>
      <c r="IW7" s="80">
        <v>13500</v>
      </c>
      <c r="IX7" s="83" t="s">
        <v>129</v>
      </c>
      <c r="IY7" s="83" t="s">
        <v>129</v>
      </c>
      <c r="IZ7" s="83" t="s">
        <v>129</v>
      </c>
      <c r="JA7" s="83" t="s">
        <v>129</v>
      </c>
      <c r="JB7" s="83">
        <v>17.3</v>
      </c>
      <c r="JC7" s="83" t="s">
        <v>129</v>
      </c>
      <c r="JD7" s="83" t="s">
        <v>129</v>
      </c>
      <c r="JE7" s="83" t="s">
        <v>129</v>
      </c>
      <c r="JF7" s="83" t="s">
        <v>129</v>
      </c>
      <c r="JG7" s="83">
        <v>16.899999999999999</v>
      </c>
      <c r="JH7" s="83" t="s">
        <v>129</v>
      </c>
      <c r="JI7" s="83" t="s">
        <v>129</v>
      </c>
      <c r="JJ7" s="83" t="s">
        <v>129</v>
      </c>
      <c r="JK7" s="83" t="s">
        <v>129</v>
      </c>
      <c r="JL7" s="83">
        <v>33.299999999999997</v>
      </c>
      <c r="JM7" s="83" t="s">
        <v>129</v>
      </c>
      <c r="JN7" s="83" t="s">
        <v>129</v>
      </c>
      <c r="JO7" s="83" t="s">
        <v>129</v>
      </c>
      <c r="JP7" s="83" t="s">
        <v>129</v>
      </c>
      <c r="JQ7" s="83">
        <v>14</v>
      </c>
      <c r="JR7" s="83" t="s">
        <v>129</v>
      </c>
      <c r="JS7" s="83" t="s">
        <v>129</v>
      </c>
      <c r="JT7" s="83" t="s">
        <v>129</v>
      </c>
      <c r="JU7" s="83" t="s">
        <v>129</v>
      </c>
      <c r="JV7" s="83">
        <v>0</v>
      </c>
      <c r="JW7" s="83" t="s">
        <v>129</v>
      </c>
      <c r="JX7" s="83" t="s">
        <v>129</v>
      </c>
      <c r="JY7" s="83" t="s">
        <v>129</v>
      </c>
      <c r="JZ7" s="83" t="s">
        <v>129</v>
      </c>
      <c r="KA7" s="83">
        <v>121</v>
      </c>
      <c r="KB7" s="83" t="s">
        <v>129</v>
      </c>
      <c r="KC7" s="83" t="s">
        <v>129</v>
      </c>
      <c r="KD7" s="83" t="s">
        <v>129</v>
      </c>
      <c r="KE7" s="83" t="s">
        <v>129</v>
      </c>
      <c r="KF7" s="83">
        <v>67.599999999999994</v>
      </c>
      <c r="KG7" s="83" t="s">
        <v>129</v>
      </c>
      <c r="KH7" s="83" t="s">
        <v>129</v>
      </c>
      <c r="KI7" s="83" t="s">
        <v>129</v>
      </c>
      <c r="KJ7" s="83" t="s">
        <v>129</v>
      </c>
      <c r="KK7" s="83">
        <v>42.4</v>
      </c>
      <c r="KL7" s="83" t="s">
        <v>129</v>
      </c>
      <c r="KM7" s="83" t="s">
        <v>129</v>
      </c>
      <c r="KN7" s="83" t="s">
        <v>129</v>
      </c>
      <c r="KO7" s="83" t="s">
        <v>129</v>
      </c>
      <c r="KP7" s="83">
        <v>100</v>
      </c>
      <c r="KQ7" s="83" t="s">
        <v>129</v>
      </c>
      <c r="KR7" s="83" t="s">
        <v>129</v>
      </c>
      <c r="KS7" s="83" t="s">
        <v>129</v>
      </c>
      <c r="KT7" s="83" t="s">
        <v>129</v>
      </c>
      <c r="KU7" s="83">
        <v>100</v>
      </c>
      <c r="KV7" s="80" t="s">
        <v>129</v>
      </c>
      <c r="KW7" s="83" t="s">
        <v>129</v>
      </c>
      <c r="KX7" s="83" t="s">
        <v>129</v>
      </c>
      <c r="KY7" s="83" t="s">
        <v>129</v>
      </c>
      <c r="KZ7" s="83" t="s">
        <v>129</v>
      </c>
      <c r="LA7" s="83" t="s">
        <v>129</v>
      </c>
      <c r="LB7" s="83" t="s">
        <v>129</v>
      </c>
      <c r="LC7" s="83" t="s">
        <v>129</v>
      </c>
      <c r="LD7" s="83" t="s">
        <v>129</v>
      </c>
      <c r="LE7" s="83" t="s">
        <v>129</v>
      </c>
      <c r="LF7" s="83">
        <v>15.5</v>
      </c>
      <c r="LG7" s="83" t="s">
        <v>129</v>
      </c>
      <c r="LH7" s="83" t="s">
        <v>129</v>
      </c>
      <c r="LI7" s="83" t="s">
        <v>129</v>
      </c>
      <c r="LJ7" s="83" t="s">
        <v>129</v>
      </c>
      <c r="LK7" s="83" t="s">
        <v>129</v>
      </c>
      <c r="LL7" s="83" t="s">
        <v>129</v>
      </c>
      <c r="LM7" s="83" t="s">
        <v>129</v>
      </c>
      <c r="LN7" s="83" t="s">
        <v>129</v>
      </c>
      <c r="LO7" s="83" t="s">
        <v>129</v>
      </c>
      <c r="LP7" s="83">
        <v>2.4</v>
      </c>
      <c r="LQ7" s="83" t="s">
        <v>129</v>
      </c>
      <c r="LR7" s="83" t="s">
        <v>129</v>
      </c>
      <c r="LS7" s="83" t="s">
        <v>129</v>
      </c>
      <c r="LT7" s="83" t="s">
        <v>129</v>
      </c>
      <c r="LU7" s="83" t="s">
        <v>129</v>
      </c>
      <c r="LV7" s="83" t="s">
        <v>129</v>
      </c>
      <c r="LW7" s="83" t="s">
        <v>129</v>
      </c>
      <c r="LX7" s="83" t="s">
        <v>129</v>
      </c>
      <c r="LY7" s="83" t="s">
        <v>129</v>
      </c>
      <c r="LZ7" s="83">
        <v>270.5</v>
      </c>
      <c r="MA7" s="83" t="s">
        <v>129</v>
      </c>
      <c r="MB7" s="83" t="s">
        <v>129</v>
      </c>
      <c r="MC7" s="83" t="s">
        <v>129</v>
      </c>
      <c r="MD7" s="83" t="s">
        <v>129</v>
      </c>
      <c r="ME7" s="83" t="s">
        <v>129</v>
      </c>
      <c r="MF7" s="83" t="s">
        <v>129</v>
      </c>
      <c r="MG7" s="83" t="s">
        <v>129</v>
      </c>
      <c r="MH7" s="83" t="s">
        <v>129</v>
      </c>
      <c r="MI7" s="83" t="s">
        <v>129</v>
      </c>
      <c r="MJ7" s="83">
        <v>27.3</v>
      </c>
      <c r="MK7" s="83" t="s">
        <v>129</v>
      </c>
      <c r="ML7" s="83" t="s">
        <v>129</v>
      </c>
      <c r="MM7" s="83" t="s">
        <v>129</v>
      </c>
      <c r="MN7" s="83" t="s">
        <v>129</v>
      </c>
      <c r="MO7" s="83" t="s">
        <v>129</v>
      </c>
      <c r="MP7" s="83" t="s">
        <v>129</v>
      </c>
      <c r="MQ7" s="83" t="s">
        <v>129</v>
      </c>
      <c r="MR7" s="83" t="s">
        <v>129</v>
      </c>
      <c r="MS7" s="83" t="s">
        <v>129</v>
      </c>
      <c r="MT7" s="83">
        <v>100</v>
      </c>
      <c r="MU7" s="83" t="s">
        <v>129</v>
      </c>
      <c r="MV7" s="83" t="s">
        <v>129</v>
      </c>
      <c r="MW7" s="83" t="s">
        <v>129</v>
      </c>
      <c r="MX7" s="83" t="s">
        <v>129</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f>IF(SUM($M$6,$MU$7:$MX$7)=0,FALSE,TRUE)</f>
        <v>0</v>
      </c>
      <c r="GE8" s="87" t="s">
        <v>133</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f>IF(SUM($N$7,$MY$7:$NB$7)=0,FALSE,TRUE)</f>
        <v>0</v>
      </c>
      <c r="ID8" s="87" t="s">
        <v>133</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1</v>
      </c>
      <c r="IY8" s="87" t="s">
        <v>133</v>
      </c>
      <c r="IZ8" s="85"/>
      <c r="JA8" s="85"/>
      <c r="JB8" s="85"/>
      <c r="JC8" s="85"/>
      <c r="JD8" s="86"/>
      <c r="JE8" s="85"/>
      <c r="JF8" s="85"/>
      <c r="JG8" s="85" t="str">
        <f>JH4</f>
        <v>修繕費比率（％）</v>
      </c>
      <c r="JH8" s="85" t="b">
        <f>IF(SUM($O$7,$NC$7:$NF$7)=0,FALSE,TRUE)</f>
        <v>1</v>
      </c>
      <c r="JI8" s="87" t="s">
        <v>133</v>
      </c>
      <c r="JJ8" s="85"/>
      <c r="JK8" s="85"/>
      <c r="JL8" s="85"/>
      <c r="JM8" s="85"/>
      <c r="JN8" s="85"/>
      <c r="JO8" s="86"/>
      <c r="JP8" s="85"/>
      <c r="JQ8" s="85" t="str">
        <f>JR4</f>
        <v>企業債残高対料金収入比率（％）</v>
      </c>
      <c r="JR8" s="85" t="b">
        <f>IF(SUM($O$7,$NC$7:$NF$7)=0,FALSE,TRUE)</f>
        <v>1</v>
      </c>
      <c r="JS8" s="87" t="s">
        <v>133</v>
      </c>
      <c r="JT8" s="85"/>
      <c r="JU8" s="85"/>
      <c r="JV8" s="85"/>
      <c r="JW8" s="85"/>
      <c r="JX8" s="85"/>
      <c r="JY8" s="85"/>
      <c r="JZ8" s="86"/>
      <c r="KA8" s="85" t="str">
        <f>KB4</f>
        <v>有形固定資産減価償却率（％）</v>
      </c>
      <c r="KB8" s="85" t="b">
        <f>IF(SUM($O$7,$NC$7:$NF$7)=0,FALSE,TRUE)</f>
        <v>1</v>
      </c>
      <c r="KC8" s="87" t="s">
        <v>133</v>
      </c>
      <c r="KD8" s="85"/>
      <c r="KE8" s="85"/>
      <c r="KF8" s="85"/>
      <c r="KG8" s="85"/>
      <c r="KH8" s="85"/>
      <c r="KI8" s="85"/>
      <c r="KJ8" s="85"/>
      <c r="KK8" s="85" t="str">
        <f>KL4</f>
        <v>FIT収入割合（％）</v>
      </c>
      <c r="KL8" s="85" t="b">
        <f>IF(SUM($O$7,$NC$7:$NF$7)=0,FALSE,TRUE)</f>
        <v>1</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f>IF(SUM($P$7,$NG$7:$NJ$7)=0,FALSE,TRUE)</f>
        <v>0</v>
      </c>
      <c r="MB8" s="87" t="s">
        <v>133</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（最大出力合計13,500kW）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（最大出力合計13,500kW）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t="str">
        <f>AY7</f>
        <v>-</v>
      </c>
      <c r="AZ11" s="95" t="str">
        <f>AZ7</f>
        <v>-</v>
      </c>
      <c r="BA11" s="95" t="str">
        <f>BA7</f>
        <v>-</v>
      </c>
      <c r="BB11" s="95" t="str">
        <f>BB7</f>
        <v>-</v>
      </c>
      <c r="BC11" s="95">
        <f>BC7</f>
        <v>157.69999999999999</v>
      </c>
      <c r="BD11" s="84"/>
      <c r="BE11" s="84"/>
      <c r="BF11" s="84"/>
      <c r="BG11" s="84"/>
      <c r="BH11" s="84"/>
      <c r="BI11" s="94" t="s">
        <v>142</v>
      </c>
      <c r="BJ11" s="95" t="str">
        <f>BJ7</f>
        <v>-</v>
      </c>
      <c r="BK11" s="95" t="str">
        <f>BK7</f>
        <v>-</v>
      </c>
      <c r="BL11" s="95" t="str">
        <f>BL7</f>
        <v>-</v>
      </c>
      <c r="BM11" s="95" t="str">
        <f>BM7</f>
        <v>-</v>
      </c>
      <c r="BN11" s="95">
        <f>BN7</f>
        <v>142.19999999999999</v>
      </c>
      <c r="BO11" s="84"/>
      <c r="BP11" s="84"/>
      <c r="BQ11" s="84"/>
      <c r="BR11" s="84"/>
      <c r="BS11" s="84"/>
      <c r="BT11" s="94" t="s">
        <v>141</v>
      </c>
      <c r="BU11" s="95" t="str">
        <f>BU7</f>
        <v>-</v>
      </c>
      <c r="BV11" s="95" t="str">
        <f>BV7</f>
        <v>-</v>
      </c>
      <c r="BW11" s="95" t="str">
        <f>BW7</f>
        <v>-</v>
      </c>
      <c r="BX11" s="95" t="str">
        <f>BX7</f>
        <v>-</v>
      </c>
      <c r="BY11" s="95">
        <f>BY7</f>
        <v>492.2</v>
      </c>
      <c r="BZ11" s="84"/>
      <c r="CA11" s="84"/>
      <c r="CB11" s="84"/>
      <c r="CC11" s="84"/>
      <c r="CD11" s="84"/>
      <c r="CE11" s="94" t="s">
        <v>143</v>
      </c>
      <c r="CF11" s="95" t="str">
        <f>CF7</f>
        <v>-</v>
      </c>
      <c r="CG11" s="95" t="str">
        <f>CG7</f>
        <v>-</v>
      </c>
      <c r="CH11" s="95" t="str">
        <f>CH7</f>
        <v>-</v>
      </c>
      <c r="CI11" s="95" t="str">
        <f>CI7</f>
        <v>-</v>
      </c>
      <c r="CJ11" s="95">
        <f>CJ7</f>
        <v>12760.5</v>
      </c>
      <c r="CK11" s="84"/>
      <c r="CL11" s="84"/>
      <c r="CM11" s="84"/>
      <c r="CN11" s="84"/>
      <c r="CO11" s="94" t="s">
        <v>141</v>
      </c>
      <c r="CP11" s="96" t="str">
        <f>CP7</f>
        <v>-</v>
      </c>
      <c r="CQ11" s="96" t="str">
        <f>CQ7</f>
        <v>-</v>
      </c>
      <c r="CR11" s="96" t="str">
        <f>CR7</f>
        <v>-</v>
      </c>
      <c r="CS11" s="96" t="str">
        <f>CS7</f>
        <v>-</v>
      </c>
      <c r="CT11" s="96">
        <f>CT7</f>
        <v>263919</v>
      </c>
      <c r="CU11" s="84"/>
      <c r="CV11" s="84"/>
      <c r="CW11" s="84"/>
      <c r="CX11" s="84"/>
      <c r="CY11" s="84"/>
      <c r="CZ11" s="94" t="s">
        <v>141</v>
      </c>
      <c r="DA11" s="95" t="str">
        <f>DA7</f>
        <v>-</v>
      </c>
      <c r="DB11" s="95" t="str">
        <f>DB7</f>
        <v>-</v>
      </c>
      <c r="DC11" s="95" t="str">
        <f>DC7</f>
        <v>-</v>
      </c>
      <c r="DD11" s="95" t="str">
        <f>DD7</f>
        <v>-</v>
      </c>
      <c r="DE11" s="95">
        <f>DE7</f>
        <v>17.3</v>
      </c>
      <c r="DF11" s="84"/>
      <c r="DG11" s="84"/>
      <c r="DH11" s="84"/>
      <c r="DI11" s="84"/>
      <c r="DJ11" s="94" t="s">
        <v>144</v>
      </c>
      <c r="DK11" s="95" t="str">
        <f>DK7</f>
        <v>-</v>
      </c>
      <c r="DL11" s="95" t="str">
        <f>DL7</f>
        <v>-</v>
      </c>
      <c r="DM11" s="95" t="str">
        <f>DM7</f>
        <v>-</v>
      </c>
      <c r="DN11" s="95" t="str">
        <f>DN7</f>
        <v>-</v>
      </c>
      <c r="DO11" s="95">
        <f>DO7</f>
        <v>33.299999999999997</v>
      </c>
      <c r="DP11" s="84"/>
      <c r="DQ11" s="84"/>
      <c r="DR11" s="84"/>
      <c r="DS11" s="84"/>
      <c r="DT11" s="94" t="s">
        <v>141</v>
      </c>
      <c r="DU11" s="95" t="str">
        <f>DU7</f>
        <v>-</v>
      </c>
      <c r="DV11" s="95" t="str">
        <f>DV7</f>
        <v>-</v>
      </c>
      <c r="DW11" s="95" t="str">
        <f>DW7</f>
        <v>-</v>
      </c>
      <c r="DX11" s="95" t="str">
        <f>DX7</f>
        <v>-</v>
      </c>
      <c r="DY11" s="95">
        <f>DY7</f>
        <v>0</v>
      </c>
      <c r="DZ11" s="84"/>
      <c r="EA11" s="84"/>
      <c r="EB11" s="84"/>
      <c r="EC11" s="84"/>
      <c r="ED11" s="94" t="s">
        <v>141</v>
      </c>
      <c r="EE11" s="95" t="str">
        <f>EE7</f>
        <v>-</v>
      </c>
      <c r="EF11" s="95" t="str">
        <f>EF7</f>
        <v>-</v>
      </c>
      <c r="EG11" s="95" t="str">
        <f>EG7</f>
        <v>-</v>
      </c>
      <c r="EH11" s="95" t="str">
        <f>EH7</f>
        <v>-</v>
      </c>
      <c r="EI11" s="95">
        <f>EI7</f>
        <v>67.599999999999994</v>
      </c>
      <c r="EJ11" s="84"/>
      <c r="EK11" s="84"/>
      <c r="EL11" s="84"/>
      <c r="EM11" s="84"/>
      <c r="EN11" s="94" t="s">
        <v>145</v>
      </c>
      <c r="EO11" s="95" t="str">
        <f>EO7</f>
        <v>-</v>
      </c>
      <c r="EP11" s="95" t="str">
        <f>EP7</f>
        <v>-</v>
      </c>
      <c r="EQ11" s="95" t="str">
        <f>EQ7</f>
        <v>-</v>
      </c>
      <c r="ER11" s="95" t="str">
        <f>ER7</f>
        <v>-</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146</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f>JB7</f>
        <v>17.3</v>
      </c>
      <c r="JC11" s="84"/>
      <c r="JD11" s="84"/>
      <c r="JE11" s="84"/>
      <c r="JF11" s="84"/>
      <c r="JG11" s="94" t="s">
        <v>141</v>
      </c>
      <c r="JH11" s="95" t="str">
        <f>JH7</f>
        <v>-</v>
      </c>
      <c r="JI11" s="95" t="str">
        <f>JI7</f>
        <v>-</v>
      </c>
      <c r="JJ11" s="95" t="str">
        <f>JJ7</f>
        <v>-</v>
      </c>
      <c r="JK11" s="95" t="str">
        <f>JK7</f>
        <v>-</v>
      </c>
      <c r="JL11" s="95">
        <f>JL7</f>
        <v>33.299999999999997</v>
      </c>
      <c r="JM11" s="84"/>
      <c r="JN11" s="84"/>
      <c r="JO11" s="84"/>
      <c r="JP11" s="84"/>
      <c r="JQ11" s="94" t="s">
        <v>143</v>
      </c>
      <c r="JR11" s="95" t="str">
        <f>JR7</f>
        <v>-</v>
      </c>
      <c r="JS11" s="95" t="str">
        <f>JS7</f>
        <v>-</v>
      </c>
      <c r="JT11" s="95" t="str">
        <f>JT7</f>
        <v>-</v>
      </c>
      <c r="JU11" s="95" t="str">
        <f>JU7</f>
        <v>-</v>
      </c>
      <c r="JV11" s="95">
        <f>JV7</f>
        <v>0</v>
      </c>
      <c r="JW11" s="84"/>
      <c r="JX11" s="84"/>
      <c r="JY11" s="84"/>
      <c r="JZ11" s="84"/>
      <c r="KA11" s="94" t="s">
        <v>141</v>
      </c>
      <c r="KB11" s="95" t="str">
        <f>KB7</f>
        <v>-</v>
      </c>
      <c r="KC11" s="95" t="str">
        <f>KC7</f>
        <v>-</v>
      </c>
      <c r="KD11" s="95" t="str">
        <f>KD7</f>
        <v>-</v>
      </c>
      <c r="KE11" s="95" t="str">
        <f>KE7</f>
        <v>-</v>
      </c>
      <c r="KF11" s="95">
        <f>KF7</f>
        <v>67.599999999999994</v>
      </c>
      <c r="KG11" s="84"/>
      <c r="KH11" s="84"/>
      <c r="KI11" s="84"/>
      <c r="KJ11" s="84"/>
      <c r="KK11" s="94" t="s">
        <v>141</v>
      </c>
      <c r="KL11" s="95" t="str">
        <f>KL7</f>
        <v>-</v>
      </c>
      <c r="KM11" s="95" t="str">
        <f>KM7</f>
        <v>-</v>
      </c>
      <c r="KN11" s="95" t="str">
        <f>KN7</f>
        <v>-</v>
      </c>
      <c r="KO11" s="95" t="str">
        <f>KO7</f>
        <v>-</v>
      </c>
      <c r="KP11" s="95">
        <f>KP7</f>
        <v>100</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t="str">
        <f>BD7</f>
        <v>-</v>
      </c>
      <c r="AZ12" s="95" t="str">
        <f>BE7</f>
        <v>-</v>
      </c>
      <c r="BA12" s="95" t="str">
        <f>BF7</f>
        <v>-</v>
      </c>
      <c r="BB12" s="95" t="str">
        <f>BG7</f>
        <v>-</v>
      </c>
      <c r="BC12" s="95">
        <f>BH7</f>
        <v>130.19999999999999</v>
      </c>
      <c r="BD12" s="84"/>
      <c r="BE12" s="84"/>
      <c r="BF12" s="84"/>
      <c r="BG12" s="84"/>
      <c r="BH12" s="84"/>
      <c r="BI12" s="94" t="s">
        <v>147</v>
      </c>
      <c r="BJ12" s="95" t="str">
        <f>BO7</f>
        <v>-</v>
      </c>
      <c r="BK12" s="95" t="str">
        <f>BP7</f>
        <v>-</v>
      </c>
      <c r="BL12" s="95" t="str">
        <f>BQ7</f>
        <v>-</v>
      </c>
      <c r="BM12" s="95" t="str">
        <f>BR7</f>
        <v>-</v>
      </c>
      <c r="BN12" s="95">
        <f>BS7</f>
        <v>129.30000000000001</v>
      </c>
      <c r="BO12" s="84"/>
      <c r="BP12" s="84"/>
      <c r="BQ12" s="84"/>
      <c r="BR12" s="84"/>
      <c r="BS12" s="84"/>
      <c r="BT12" s="94" t="s">
        <v>147</v>
      </c>
      <c r="BU12" s="95" t="str">
        <f>BZ7</f>
        <v>-</v>
      </c>
      <c r="BV12" s="95" t="str">
        <f>CA7</f>
        <v>-</v>
      </c>
      <c r="BW12" s="95" t="str">
        <f>CB7</f>
        <v>-</v>
      </c>
      <c r="BX12" s="95" t="str">
        <f>CC7</f>
        <v>-</v>
      </c>
      <c r="BY12" s="95">
        <f>CD7</f>
        <v>763.6</v>
      </c>
      <c r="BZ12" s="84"/>
      <c r="CA12" s="84"/>
      <c r="CB12" s="84"/>
      <c r="CC12" s="84"/>
      <c r="CD12" s="84"/>
      <c r="CE12" s="94" t="s">
        <v>147</v>
      </c>
      <c r="CF12" s="95" t="str">
        <f>CK7</f>
        <v>-</v>
      </c>
      <c r="CG12" s="95" t="str">
        <f>CL7</f>
        <v>-</v>
      </c>
      <c r="CH12" s="95" t="str">
        <f>CM7</f>
        <v>-</v>
      </c>
      <c r="CI12" s="95" t="str">
        <f>CN7</f>
        <v>-</v>
      </c>
      <c r="CJ12" s="95">
        <f>CO7</f>
        <v>9106</v>
      </c>
      <c r="CK12" s="84"/>
      <c r="CL12" s="84"/>
      <c r="CM12" s="84"/>
      <c r="CN12" s="84"/>
      <c r="CO12" s="94" t="s">
        <v>147</v>
      </c>
      <c r="CP12" s="96" t="str">
        <f>CU7</f>
        <v>-</v>
      </c>
      <c r="CQ12" s="96" t="str">
        <f>CV7</f>
        <v>-</v>
      </c>
      <c r="CR12" s="96" t="str">
        <f>CW7</f>
        <v>-</v>
      </c>
      <c r="CS12" s="96" t="str">
        <f>CX7</f>
        <v>-</v>
      </c>
      <c r="CT12" s="96">
        <f>CY7</f>
        <v>1359753</v>
      </c>
      <c r="CU12" s="84"/>
      <c r="CV12" s="84"/>
      <c r="CW12" s="84"/>
      <c r="CX12" s="84"/>
      <c r="CY12" s="84"/>
      <c r="CZ12" s="94" t="s">
        <v>147</v>
      </c>
      <c r="DA12" s="95" t="str">
        <f>DF7</f>
        <v>-</v>
      </c>
      <c r="DB12" s="95" t="str">
        <f>DG7</f>
        <v>-</v>
      </c>
      <c r="DC12" s="95" t="str">
        <f>DH7</f>
        <v>-</v>
      </c>
      <c r="DD12" s="95" t="str">
        <f>DI7</f>
        <v>-</v>
      </c>
      <c r="DE12" s="95">
        <f>DJ7</f>
        <v>35</v>
      </c>
      <c r="DF12" s="84"/>
      <c r="DG12" s="84"/>
      <c r="DH12" s="84"/>
      <c r="DI12" s="84"/>
      <c r="DJ12" s="94" t="s">
        <v>147</v>
      </c>
      <c r="DK12" s="95" t="str">
        <f>DP7</f>
        <v>-</v>
      </c>
      <c r="DL12" s="95" t="str">
        <f>DQ7</f>
        <v>-</v>
      </c>
      <c r="DM12" s="95" t="str">
        <f>DR7</f>
        <v>-</v>
      </c>
      <c r="DN12" s="95" t="str">
        <f>DS7</f>
        <v>-</v>
      </c>
      <c r="DO12" s="95">
        <f>DT7</f>
        <v>19</v>
      </c>
      <c r="DP12" s="84"/>
      <c r="DQ12" s="84"/>
      <c r="DR12" s="84"/>
      <c r="DS12" s="84"/>
      <c r="DT12" s="94" t="s">
        <v>147</v>
      </c>
      <c r="DU12" s="95" t="str">
        <f>DZ7</f>
        <v>-</v>
      </c>
      <c r="DV12" s="95" t="str">
        <f>EA7</f>
        <v>-</v>
      </c>
      <c r="DW12" s="95" t="str">
        <f>EB7</f>
        <v>-</v>
      </c>
      <c r="DX12" s="95" t="str">
        <f>EC7</f>
        <v>-</v>
      </c>
      <c r="DY12" s="95">
        <f>ED7</f>
        <v>92.4</v>
      </c>
      <c r="DZ12" s="84"/>
      <c r="EA12" s="84"/>
      <c r="EB12" s="84"/>
      <c r="EC12" s="84"/>
      <c r="ED12" s="94" t="s">
        <v>147</v>
      </c>
      <c r="EE12" s="95" t="str">
        <f>EJ7</f>
        <v>-</v>
      </c>
      <c r="EF12" s="95" t="str">
        <f>EK7</f>
        <v>-</v>
      </c>
      <c r="EG12" s="95" t="str">
        <f>EL7</f>
        <v>-</v>
      </c>
      <c r="EH12" s="95" t="str">
        <f>EM7</f>
        <v>-</v>
      </c>
      <c r="EI12" s="95">
        <f>EN7</f>
        <v>61.9</v>
      </c>
      <c r="EJ12" s="84"/>
      <c r="EK12" s="84"/>
      <c r="EL12" s="84"/>
      <c r="EM12" s="84"/>
      <c r="EN12" s="94" t="s">
        <v>147</v>
      </c>
      <c r="EO12" s="95" t="str">
        <f>ET7</f>
        <v>-</v>
      </c>
      <c r="EP12" s="95" t="str">
        <f>EU7</f>
        <v>-</v>
      </c>
      <c r="EQ12" s="95" t="str">
        <f>EV7</f>
        <v>-</v>
      </c>
      <c r="ER12" s="95" t="str">
        <f>EW7</f>
        <v>-</v>
      </c>
      <c r="ES12" s="95">
        <f>EX7</f>
        <v>22.2</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f>IF($IX$8,JG7,"-")</f>
        <v>16.899999999999999</v>
      </c>
      <c r="JC12" s="84"/>
      <c r="JD12" s="84"/>
      <c r="JE12" s="84"/>
      <c r="JF12" s="84"/>
      <c r="JG12" s="94" t="s">
        <v>147</v>
      </c>
      <c r="JH12" s="95" t="str">
        <f>IF($JH$8,JM7,"-")</f>
        <v>-</v>
      </c>
      <c r="JI12" s="95" t="str">
        <f>IF($JH$8,JN7,"-")</f>
        <v>-</v>
      </c>
      <c r="JJ12" s="95" t="str">
        <f>IF($JH$8,JO7,"-")</f>
        <v>-</v>
      </c>
      <c r="JK12" s="95" t="str">
        <f>IF($JH$8,JP7,"-")</f>
        <v>-</v>
      </c>
      <c r="JL12" s="95">
        <f>IF($JH$8,JQ7,"-")</f>
        <v>14</v>
      </c>
      <c r="JM12" s="84"/>
      <c r="JN12" s="84"/>
      <c r="JO12" s="84"/>
      <c r="JP12" s="84"/>
      <c r="JQ12" s="94" t="s">
        <v>147</v>
      </c>
      <c r="JR12" s="95" t="str">
        <f>IF($JR$8,JW7,"-")</f>
        <v>-</v>
      </c>
      <c r="JS12" s="95" t="str">
        <f>IF($JR$8,JX7,"-")</f>
        <v>-</v>
      </c>
      <c r="JT12" s="95" t="str">
        <f>IF($JR$8,JY7,"-")</f>
        <v>-</v>
      </c>
      <c r="JU12" s="95" t="str">
        <f>IF($JR$8,JZ7,"-")</f>
        <v>-</v>
      </c>
      <c r="JV12" s="95">
        <f>IF($JR$8,KA7,"-")</f>
        <v>121</v>
      </c>
      <c r="JW12" s="84"/>
      <c r="JX12" s="84"/>
      <c r="JY12" s="84"/>
      <c r="JZ12" s="84"/>
      <c r="KA12" s="94" t="s">
        <v>147</v>
      </c>
      <c r="KB12" s="95" t="str">
        <f>IF($KB$8,KG7,"-")</f>
        <v>-</v>
      </c>
      <c r="KC12" s="95" t="str">
        <f>IF($KB$8,KH7,"-")</f>
        <v>-</v>
      </c>
      <c r="KD12" s="95" t="str">
        <f>IF($KB$8,KI7,"-")</f>
        <v>-</v>
      </c>
      <c r="KE12" s="95" t="str">
        <f>IF($KB$8,KJ7,"-")</f>
        <v>-</v>
      </c>
      <c r="KF12" s="95">
        <f>IF($KB$8,KK7,"-")</f>
        <v>42.4</v>
      </c>
      <c r="KG12" s="84"/>
      <c r="KH12" s="84"/>
      <c r="KI12" s="84"/>
      <c r="KJ12" s="84"/>
      <c r="KK12" s="94" t="s">
        <v>147</v>
      </c>
      <c r="KL12" s="95" t="str">
        <f>IF($KL$8,KQ7,"-")</f>
        <v>-</v>
      </c>
      <c r="KM12" s="95" t="str">
        <f>IF($KL$8,KR7,"-")</f>
        <v>-</v>
      </c>
      <c r="KN12" s="95" t="str">
        <f>IF($KL$8,KS7,"-")</f>
        <v>-</v>
      </c>
      <c r="KO12" s="95" t="str">
        <f>IF($KL$8,KT7,"-")</f>
        <v>-</v>
      </c>
      <c r="KP12" s="95">
        <f>IF($KL$8,KU7,"-")</f>
        <v>100</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197" t="s">
        <v>150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t="e">
        <f>IF(AY7="-",NA(),AY7)</f>
        <v>#N/A</v>
      </c>
      <c r="AZ17" s="106" t="e">
        <f t="shared" ref="AZ17:BC17" si="9">IF(AZ7="-",NA(),AZ7)</f>
        <v>#N/A</v>
      </c>
      <c r="BA17" s="106" t="e">
        <f t="shared" si="9"/>
        <v>#N/A</v>
      </c>
      <c r="BB17" s="106" t="e">
        <f t="shared" si="9"/>
        <v>#N/A</v>
      </c>
      <c r="BC17" s="106">
        <f t="shared" si="9"/>
        <v>157.69999999999999</v>
      </c>
      <c r="BD17" s="100"/>
      <c r="BE17" s="100"/>
      <c r="BF17" s="100"/>
      <c r="BG17" s="100"/>
      <c r="BH17" s="100"/>
      <c r="BI17" s="105" t="s">
        <v>162</v>
      </c>
      <c r="BJ17" s="106" t="e">
        <f>IF(BJ7="-",NA(),BJ7)</f>
        <v>#N/A</v>
      </c>
      <c r="BK17" s="106" t="e">
        <f t="shared" ref="BK17:BN17" si="10">IF(BK7="-",NA(),BK7)</f>
        <v>#N/A</v>
      </c>
      <c r="BL17" s="106" t="e">
        <f t="shared" si="10"/>
        <v>#N/A</v>
      </c>
      <c r="BM17" s="106" t="e">
        <f t="shared" si="10"/>
        <v>#N/A</v>
      </c>
      <c r="BN17" s="106">
        <f t="shared" si="10"/>
        <v>142.19999999999999</v>
      </c>
      <c r="BO17" s="100"/>
      <c r="BP17" s="100"/>
      <c r="BQ17" s="100"/>
      <c r="BR17" s="100"/>
      <c r="BS17" s="100"/>
      <c r="BT17" s="105" t="s">
        <v>162</v>
      </c>
      <c r="BU17" s="106" t="e">
        <f>IF(BU7="-",NA(),BU7)</f>
        <v>#N/A</v>
      </c>
      <c r="BV17" s="106" t="e">
        <f t="shared" ref="BV17:BY17" si="11">IF(BV7="-",NA(),BV7)</f>
        <v>#N/A</v>
      </c>
      <c r="BW17" s="106" t="e">
        <f t="shared" si="11"/>
        <v>#N/A</v>
      </c>
      <c r="BX17" s="106" t="e">
        <f t="shared" si="11"/>
        <v>#N/A</v>
      </c>
      <c r="BY17" s="106">
        <f t="shared" si="11"/>
        <v>492.2</v>
      </c>
      <c r="BZ17" s="100"/>
      <c r="CA17" s="100"/>
      <c r="CB17" s="100"/>
      <c r="CC17" s="100"/>
      <c r="CD17" s="100"/>
      <c r="CE17" s="105" t="s">
        <v>162</v>
      </c>
      <c r="CF17" s="106" t="e">
        <f>IF(CF7="-",NA(),CF7)</f>
        <v>#N/A</v>
      </c>
      <c r="CG17" s="106" t="e">
        <f t="shared" ref="CG17:CJ17" si="12">IF(CG7="-",NA(),CG7)</f>
        <v>#N/A</v>
      </c>
      <c r="CH17" s="106" t="e">
        <f t="shared" si="12"/>
        <v>#N/A</v>
      </c>
      <c r="CI17" s="106" t="e">
        <f t="shared" si="12"/>
        <v>#N/A</v>
      </c>
      <c r="CJ17" s="106">
        <f t="shared" si="12"/>
        <v>12760.5</v>
      </c>
      <c r="CK17" s="100"/>
      <c r="CL17" s="100"/>
      <c r="CM17" s="100"/>
      <c r="CN17" s="100"/>
      <c r="CO17" s="105" t="s">
        <v>162</v>
      </c>
      <c r="CP17" s="107" t="e">
        <f>IF(CP7="-",NA(),CP7)</f>
        <v>#N/A</v>
      </c>
      <c r="CQ17" s="107" t="e">
        <f t="shared" ref="CQ17:CT17" si="13">IF(CQ7="-",NA(),CQ7)</f>
        <v>#N/A</v>
      </c>
      <c r="CR17" s="107" t="e">
        <f t="shared" si="13"/>
        <v>#N/A</v>
      </c>
      <c r="CS17" s="107" t="e">
        <f t="shared" si="13"/>
        <v>#N/A</v>
      </c>
      <c r="CT17" s="107">
        <f t="shared" si="13"/>
        <v>263919</v>
      </c>
      <c r="CU17" s="100"/>
      <c r="CV17" s="100"/>
      <c r="CW17" s="100"/>
      <c r="CX17" s="100"/>
      <c r="CY17" s="100"/>
      <c r="CZ17" s="105" t="s">
        <v>162</v>
      </c>
      <c r="DA17" s="106" t="e">
        <f>IF(DA7="-",NA(),DA7)</f>
        <v>#N/A</v>
      </c>
      <c r="DB17" s="106" t="e">
        <f t="shared" ref="DB17:DE17" si="14">IF(DB7="-",NA(),DB7)</f>
        <v>#N/A</v>
      </c>
      <c r="DC17" s="106" t="e">
        <f t="shared" si="14"/>
        <v>#N/A</v>
      </c>
      <c r="DD17" s="106" t="e">
        <f t="shared" si="14"/>
        <v>#N/A</v>
      </c>
      <c r="DE17" s="106">
        <f t="shared" si="14"/>
        <v>17.3</v>
      </c>
      <c r="DF17" s="100"/>
      <c r="DG17" s="100"/>
      <c r="DH17" s="100"/>
      <c r="DI17" s="100"/>
      <c r="DJ17" s="105" t="s">
        <v>162</v>
      </c>
      <c r="DK17" s="106" t="e">
        <f>IF(DK7="-",NA(),DK7)</f>
        <v>#N/A</v>
      </c>
      <c r="DL17" s="106" t="e">
        <f t="shared" ref="DL17:DO17" si="15">IF(DL7="-",NA(),DL7)</f>
        <v>#N/A</v>
      </c>
      <c r="DM17" s="106" t="e">
        <f t="shared" si="15"/>
        <v>#N/A</v>
      </c>
      <c r="DN17" s="106" t="e">
        <f t="shared" si="15"/>
        <v>#N/A</v>
      </c>
      <c r="DO17" s="106">
        <f t="shared" si="15"/>
        <v>33.299999999999997</v>
      </c>
      <c r="DP17" s="100"/>
      <c r="DQ17" s="100"/>
      <c r="DR17" s="100"/>
      <c r="DS17" s="100"/>
      <c r="DT17" s="105" t="s">
        <v>162</v>
      </c>
      <c r="DU17" s="106" t="e">
        <f>IF(DU7="-",NA(),DU7)</f>
        <v>#N/A</v>
      </c>
      <c r="DV17" s="106" t="e">
        <f t="shared" ref="DV17:DY17" si="16">IF(DV7="-",NA(),DV7)</f>
        <v>#N/A</v>
      </c>
      <c r="DW17" s="106" t="e">
        <f t="shared" si="16"/>
        <v>#N/A</v>
      </c>
      <c r="DX17" s="106" t="e">
        <f t="shared" si="16"/>
        <v>#N/A</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f t="shared" si="17"/>
        <v>67.599999999999994</v>
      </c>
      <c r="EJ17" s="100"/>
      <c r="EK17" s="100"/>
      <c r="EL17" s="100"/>
      <c r="EM17" s="100"/>
      <c r="EN17" s="105" t="s">
        <v>162</v>
      </c>
      <c r="EO17" s="106" t="e">
        <f>IF(EO7="-",NA(),EO7)</f>
        <v>#N/A</v>
      </c>
      <c r="EP17" s="106" t="e">
        <f t="shared" ref="EP17:ES17" si="18">IF(EP7="-",NA(),EP7)</f>
        <v>#N/A</v>
      </c>
      <c r="EQ17" s="106" t="e">
        <f t="shared" si="18"/>
        <v>#N/A</v>
      </c>
      <c r="ER17" s="106" t="e">
        <f t="shared" si="18"/>
        <v>#N/A</v>
      </c>
      <c r="ES17" s="106">
        <f t="shared" si="18"/>
        <v>100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f t="shared" si="29"/>
        <v>17.3</v>
      </c>
      <c r="JC17" s="100"/>
      <c r="JD17" s="100"/>
      <c r="JE17" s="100"/>
      <c r="JF17" s="100"/>
      <c r="JG17" s="105" t="s">
        <v>162</v>
      </c>
      <c r="JH17" s="106" t="e">
        <f>IF(JH7="-",NA(),JH7)</f>
        <v>#N/A</v>
      </c>
      <c r="JI17" s="106" t="e">
        <f t="shared" ref="JI17:JL17" si="30">IF(JI7="-",NA(),JI7)</f>
        <v>#N/A</v>
      </c>
      <c r="JJ17" s="106" t="e">
        <f t="shared" si="30"/>
        <v>#N/A</v>
      </c>
      <c r="JK17" s="106" t="e">
        <f t="shared" si="30"/>
        <v>#N/A</v>
      </c>
      <c r="JL17" s="106">
        <f t="shared" si="30"/>
        <v>33.299999999999997</v>
      </c>
      <c r="JM17" s="100"/>
      <c r="JN17" s="100"/>
      <c r="JO17" s="100"/>
      <c r="JP17" s="100"/>
      <c r="JQ17" s="105" t="s">
        <v>162</v>
      </c>
      <c r="JR17" s="106" t="e">
        <f>IF(JR7="-",NA(),JR7)</f>
        <v>#N/A</v>
      </c>
      <c r="JS17" s="106" t="e">
        <f t="shared" ref="JS17:JV17" si="31">IF(JS7="-",NA(),JS7)</f>
        <v>#N/A</v>
      </c>
      <c r="JT17" s="106" t="e">
        <f t="shared" si="31"/>
        <v>#N/A</v>
      </c>
      <c r="JU17" s="106" t="e">
        <f t="shared" si="31"/>
        <v>#N/A</v>
      </c>
      <c r="JV17" s="106">
        <f t="shared" si="31"/>
        <v>0</v>
      </c>
      <c r="JW17" s="100"/>
      <c r="JX17" s="100"/>
      <c r="JY17" s="100"/>
      <c r="JZ17" s="100"/>
      <c r="KA17" s="105" t="s">
        <v>162</v>
      </c>
      <c r="KB17" s="106" t="e">
        <f>IF(KB7="-",NA(),KB7)</f>
        <v>#N/A</v>
      </c>
      <c r="KC17" s="106" t="e">
        <f t="shared" ref="KC17:KF17" si="32">IF(KC7="-",NA(),KC7)</f>
        <v>#N/A</v>
      </c>
      <c r="KD17" s="106" t="e">
        <f t="shared" si="32"/>
        <v>#N/A</v>
      </c>
      <c r="KE17" s="106" t="e">
        <f t="shared" si="32"/>
        <v>#N/A</v>
      </c>
      <c r="KF17" s="106">
        <f t="shared" si="32"/>
        <v>67.599999999999994</v>
      </c>
      <c r="KG17" s="100"/>
      <c r="KH17" s="100"/>
      <c r="KI17" s="100"/>
      <c r="KJ17" s="100"/>
      <c r="KK17" s="105" t="s">
        <v>162</v>
      </c>
      <c r="KL17" s="106" t="e">
        <f>IF(KL7="-",NA(),KL7)</f>
        <v>#N/A</v>
      </c>
      <c r="KM17" s="106" t="e">
        <f t="shared" ref="KM17:KP17" si="33">IF(KM7="-",NA(),KM7)</f>
        <v>#N/A</v>
      </c>
      <c r="KN17" s="106" t="e">
        <f t="shared" si="33"/>
        <v>#N/A</v>
      </c>
      <c r="KO17" s="106" t="e">
        <f t="shared" si="33"/>
        <v>#N/A</v>
      </c>
      <c r="KP17" s="106">
        <f t="shared" si="33"/>
        <v>100</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t="e">
        <f>IF(BD7="-",NA(),BD7)</f>
        <v>#N/A</v>
      </c>
      <c r="AZ18" s="106" t="e">
        <f t="shared" ref="AZ18:BC18" si="39">IF(BE7="-",NA(),BE7)</f>
        <v>#N/A</v>
      </c>
      <c r="BA18" s="106" t="e">
        <f t="shared" si="39"/>
        <v>#N/A</v>
      </c>
      <c r="BB18" s="106" t="e">
        <f t="shared" si="39"/>
        <v>#N/A</v>
      </c>
      <c r="BC18" s="106">
        <f t="shared" si="39"/>
        <v>130.19999999999999</v>
      </c>
      <c r="BD18" s="100"/>
      <c r="BE18" s="100"/>
      <c r="BF18" s="100"/>
      <c r="BG18" s="100"/>
      <c r="BH18" s="100"/>
      <c r="BI18" s="105" t="s">
        <v>165</v>
      </c>
      <c r="BJ18" s="106" t="e">
        <f>IF(BO7="-",NA(),BO7)</f>
        <v>#N/A</v>
      </c>
      <c r="BK18" s="106" t="e">
        <f t="shared" ref="BK18:BN18" si="40">IF(BP7="-",NA(),BP7)</f>
        <v>#N/A</v>
      </c>
      <c r="BL18" s="106" t="e">
        <f t="shared" si="40"/>
        <v>#N/A</v>
      </c>
      <c r="BM18" s="106" t="e">
        <f t="shared" si="40"/>
        <v>#N/A</v>
      </c>
      <c r="BN18" s="106">
        <f t="shared" si="40"/>
        <v>129.30000000000001</v>
      </c>
      <c r="BO18" s="100"/>
      <c r="BP18" s="100"/>
      <c r="BQ18" s="100"/>
      <c r="BR18" s="100"/>
      <c r="BS18" s="100"/>
      <c r="BT18" s="105" t="s">
        <v>165</v>
      </c>
      <c r="BU18" s="106" t="e">
        <f>IF(BZ7="-",NA(),BZ7)</f>
        <v>#N/A</v>
      </c>
      <c r="BV18" s="106" t="e">
        <f t="shared" ref="BV18:BY18" si="41">IF(CA7="-",NA(),CA7)</f>
        <v>#N/A</v>
      </c>
      <c r="BW18" s="106" t="e">
        <f t="shared" si="41"/>
        <v>#N/A</v>
      </c>
      <c r="BX18" s="106" t="e">
        <f t="shared" si="41"/>
        <v>#N/A</v>
      </c>
      <c r="BY18" s="106">
        <f t="shared" si="41"/>
        <v>763.6</v>
      </c>
      <c r="BZ18" s="100"/>
      <c r="CA18" s="100"/>
      <c r="CB18" s="100"/>
      <c r="CC18" s="100"/>
      <c r="CD18" s="100"/>
      <c r="CE18" s="105" t="s">
        <v>165</v>
      </c>
      <c r="CF18" s="106" t="e">
        <f>IF(CK7="-",NA(),CK7)</f>
        <v>#N/A</v>
      </c>
      <c r="CG18" s="106" t="e">
        <f t="shared" ref="CG18:CJ18" si="42">IF(CL7="-",NA(),CL7)</f>
        <v>#N/A</v>
      </c>
      <c r="CH18" s="106" t="e">
        <f t="shared" si="42"/>
        <v>#N/A</v>
      </c>
      <c r="CI18" s="106" t="e">
        <f t="shared" si="42"/>
        <v>#N/A</v>
      </c>
      <c r="CJ18" s="106">
        <f t="shared" si="42"/>
        <v>9106</v>
      </c>
      <c r="CK18" s="100"/>
      <c r="CL18" s="100"/>
      <c r="CM18" s="100"/>
      <c r="CN18" s="100"/>
      <c r="CO18" s="105" t="s">
        <v>165</v>
      </c>
      <c r="CP18" s="107" t="e">
        <f>IF(CU7="-",NA(),CU7)</f>
        <v>#N/A</v>
      </c>
      <c r="CQ18" s="107" t="e">
        <f t="shared" ref="CQ18:CT18" si="43">IF(CV7="-",NA(),CV7)</f>
        <v>#N/A</v>
      </c>
      <c r="CR18" s="107" t="e">
        <f t="shared" si="43"/>
        <v>#N/A</v>
      </c>
      <c r="CS18" s="107" t="e">
        <f t="shared" si="43"/>
        <v>#N/A</v>
      </c>
      <c r="CT18" s="107">
        <f t="shared" si="43"/>
        <v>1359753</v>
      </c>
      <c r="CU18" s="100"/>
      <c r="CV18" s="100"/>
      <c r="CW18" s="100"/>
      <c r="CX18" s="100"/>
      <c r="CY18" s="100"/>
      <c r="CZ18" s="105" t="s">
        <v>165</v>
      </c>
      <c r="DA18" s="106" t="e">
        <f>IF(DF7="-",NA(),DF7)</f>
        <v>#N/A</v>
      </c>
      <c r="DB18" s="106" t="e">
        <f t="shared" ref="DB18:DE18" si="44">IF(DG7="-",NA(),DG7)</f>
        <v>#N/A</v>
      </c>
      <c r="DC18" s="106" t="e">
        <f t="shared" si="44"/>
        <v>#N/A</v>
      </c>
      <c r="DD18" s="106" t="e">
        <f t="shared" si="44"/>
        <v>#N/A</v>
      </c>
      <c r="DE18" s="106">
        <f t="shared" si="44"/>
        <v>35</v>
      </c>
      <c r="DF18" s="100"/>
      <c r="DG18" s="100"/>
      <c r="DH18" s="100"/>
      <c r="DI18" s="100"/>
      <c r="DJ18" s="105" t="s">
        <v>165</v>
      </c>
      <c r="DK18" s="106" t="e">
        <f>IF(DP7="-",NA(),DP7)</f>
        <v>#N/A</v>
      </c>
      <c r="DL18" s="106" t="e">
        <f t="shared" ref="DL18:DO18" si="45">IF(DQ7="-",NA(),DQ7)</f>
        <v>#N/A</v>
      </c>
      <c r="DM18" s="106" t="e">
        <f t="shared" si="45"/>
        <v>#N/A</v>
      </c>
      <c r="DN18" s="106" t="e">
        <f t="shared" si="45"/>
        <v>#N/A</v>
      </c>
      <c r="DO18" s="106">
        <f t="shared" si="45"/>
        <v>19</v>
      </c>
      <c r="DP18" s="100"/>
      <c r="DQ18" s="100"/>
      <c r="DR18" s="100"/>
      <c r="DS18" s="100"/>
      <c r="DT18" s="105" t="s">
        <v>165</v>
      </c>
      <c r="DU18" s="106" t="e">
        <f>IF(DZ7="-",NA(),DZ7)</f>
        <v>#N/A</v>
      </c>
      <c r="DV18" s="106" t="e">
        <f t="shared" ref="DV18:DY18" si="46">IF(EA7="-",NA(),EA7)</f>
        <v>#N/A</v>
      </c>
      <c r="DW18" s="106" t="e">
        <f t="shared" si="46"/>
        <v>#N/A</v>
      </c>
      <c r="DX18" s="106" t="e">
        <f t="shared" si="46"/>
        <v>#N/A</v>
      </c>
      <c r="DY18" s="106">
        <f t="shared" si="46"/>
        <v>92.4</v>
      </c>
      <c r="DZ18" s="100"/>
      <c r="EA18" s="100"/>
      <c r="EB18" s="100"/>
      <c r="EC18" s="100"/>
      <c r="ED18" s="105" t="s">
        <v>166</v>
      </c>
      <c r="EE18" s="106" t="e">
        <f>IF(EJ7="-",NA(),EJ7)</f>
        <v>#N/A</v>
      </c>
      <c r="EF18" s="106" t="e">
        <f t="shared" ref="EF18:EI18" si="47">IF(EK7="-",NA(),EK7)</f>
        <v>#N/A</v>
      </c>
      <c r="EG18" s="106" t="e">
        <f t="shared" si="47"/>
        <v>#N/A</v>
      </c>
      <c r="EH18" s="106" t="e">
        <f t="shared" si="47"/>
        <v>#N/A</v>
      </c>
      <c r="EI18" s="106">
        <f t="shared" si="47"/>
        <v>61.9</v>
      </c>
      <c r="EJ18" s="100"/>
      <c r="EK18" s="100"/>
      <c r="EL18" s="100"/>
      <c r="EM18" s="100"/>
      <c r="EN18" s="105" t="s">
        <v>165</v>
      </c>
      <c r="EO18" s="106" t="e">
        <f>IF(ET7="-",NA(),ET7)</f>
        <v>#N/A</v>
      </c>
      <c r="EP18" s="106" t="e">
        <f t="shared" ref="EP18:ES18" si="48">IF(EU7="-",NA(),EU7)</f>
        <v>#N/A</v>
      </c>
      <c r="EQ18" s="106" t="e">
        <f t="shared" si="48"/>
        <v>#N/A</v>
      </c>
      <c r="ER18" s="106" t="e">
        <f t="shared" si="48"/>
        <v>#N/A</v>
      </c>
      <c r="ES18" s="106">
        <f t="shared" si="48"/>
        <v>22.2</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f>IF(OR(NOT($IX$8),JG7="-"),NA(),JG7)</f>
        <v>16.899999999999999</v>
      </c>
      <c r="JC18" s="100"/>
      <c r="JD18" s="100"/>
      <c r="JE18" s="100"/>
      <c r="JF18" s="100"/>
      <c r="JG18" s="105" t="s">
        <v>165</v>
      </c>
      <c r="JH18" s="106" t="e">
        <f>IF(OR(NOT($JH$8),JM7="-"),NA(),JM7)</f>
        <v>#N/A</v>
      </c>
      <c r="JI18" s="106" t="e">
        <f>IF(OR(NOT($JH$8),JN7="-"),NA(),JN7)</f>
        <v>#N/A</v>
      </c>
      <c r="JJ18" s="106" t="e">
        <f>IF(OR(NOT($JH$8),JO7="-"),NA(),JO7)</f>
        <v>#N/A</v>
      </c>
      <c r="JK18" s="106" t="e">
        <f>IF(OR(NOT($JH$8),JP7="-"),NA(),JP7)</f>
        <v>#N/A</v>
      </c>
      <c r="JL18" s="106">
        <f>IF(OR(NOT($JH$8),JQ7="-"),NA(),JQ7)</f>
        <v>14</v>
      </c>
      <c r="JM18" s="100"/>
      <c r="JN18" s="100"/>
      <c r="JO18" s="100"/>
      <c r="JP18" s="100"/>
      <c r="JQ18" s="105" t="s">
        <v>165</v>
      </c>
      <c r="JR18" s="106" t="e">
        <f>IF(OR(NOT($JR$8),JW7="-"),NA(),JW7)</f>
        <v>#N/A</v>
      </c>
      <c r="JS18" s="106" t="e">
        <f>IF(OR(NOT($JR$8),JX7="-"),NA(),JX7)</f>
        <v>#N/A</v>
      </c>
      <c r="JT18" s="106" t="e">
        <f>IF(OR(NOT($JR$8),JY7="-"),NA(),JY7)</f>
        <v>#N/A</v>
      </c>
      <c r="JU18" s="106" t="e">
        <f>IF(OR(NOT($JR$8),JZ7="-"),NA(),JZ7)</f>
        <v>#N/A</v>
      </c>
      <c r="JV18" s="106">
        <f>IF(OR(NOT($JR$8),KA7="-"),NA(),KA7)</f>
        <v>121</v>
      </c>
      <c r="JW18" s="100"/>
      <c r="JX18" s="100"/>
      <c r="JY18" s="100"/>
      <c r="JZ18" s="100"/>
      <c r="KA18" s="105" t="s">
        <v>165</v>
      </c>
      <c r="KB18" s="106" t="e">
        <f>IF(OR(NOT($KB$8),KG7="-"),NA(),KG7)</f>
        <v>#N/A</v>
      </c>
      <c r="KC18" s="106" t="e">
        <f>IF(OR(NOT($KB$8),KH7="-"),NA(),KH7)</f>
        <v>#N/A</v>
      </c>
      <c r="KD18" s="106" t="e">
        <f>IF(OR(NOT($KB$8),KI7="-"),NA(),KI7)</f>
        <v>#N/A</v>
      </c>
      <c r="KE18" s="106" t="e">
        <f>IF(OR(NOT($KB$8),KJ7="-"),NA(),KJ7)</f>
        <v>#N/A</v>
      </c>
      <c r="KF18" s="106">
        <f>IF(OR(NOT($KB$8),KK7="-"),NA(),KK7)</f>
        <v>42.4</v>
      </c>
      <c r="KG18" s="100"/>
      <c r="KH18" s="100"/>
      <c r="KI18" s="100"/>
      <c r="KJ18" s="100"/>
      <c r="KK18" s="105" t="s">
        <v>165</v>
      </c>
      <c r="KL18" s="106" t="e">
        <f>IF(OR(NOT($KL$8),KQ7="-"),NA(),KQ7)</f>
        <v>#N/A</v>
      </c>
      <c r="KM18" s="106" t="e">
        <f>IF(OR(NOT($KL$8),KR7="-"),NA(),KR7)</f>
        <v>#N/A</v>
      </c>
      <c r="KN18" s="106" t="e">
        <f>IF(OR(NOT($KL$8),KS7="-"),NA(),KS7)</f>
        <v>#N/A</v>
      </c>
      <c r="KO18" s="106" t="e">
        <f>IF(OR(NOT($KL$8),KT7="-"),NA(),KT7)</f>
        <v>#N/A</v>
      </c>
      <c r="KP18" s="106">
        <f>IF(OR(NOT($KL$8),KU7="-"),NA(),KU7)</f>
        <v>100</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168</v>
      </c>
      <c r="C20" s="196"/>
      <c r="D20" s="100"/>
    </row>
    <row r="21" spans="1:374" x14ac:dyDescent="0.15">
      <c r="A21" s="97">
        <f t="shared" si="7"/>
        <v>7</v>
      </c>
      <c r="B21" s="196" t="s">
        <v>169</v>
      </c>
      <c r="C21" s="196"/>
      <c r="D21" s="100"/>
    </row>
    <row r="22" spans="1:374" x14ac:dyDescent="0.15">
      <c r="A22" s="97">
        <f t="shared" si="7"/>
        <v>8</v>
      </c>
      <c r="B22" s="196" t="s">
        <v>170</v>
      </c>
      <c r="C22" s="196"/>
      <c r="D22" s="100"/>
      <c r="E22" s="198" t="s">
        <v>171</v>
      </c>
      <c r="F22" s="199"/>
      <c r="G22" s="199"/>
      <c r="H22" s="199"/>
      <c r="I22" s="200"/>
    </row>
    <row r="23" spans="1:374" x14ac:dyDescent="0.15">
      <c r="A23" s="97">
        <f t="shared" si="7"/>
        <v>9</v>
      </c>
      <c r="B23" s="196" t="s">
        <v>172</v>
      </c>
      <c r="C23" s="196"/>
      <c r="D23" s="100"/>
      <c r="E23" s="201"/>
      <c r="F23" s="202"/>
      <c r="G23" s="202"/>
      <c r="H23" s="202"/>
      <c r="I23" s="203"/>
    </row>
    <row r="24" spans="1:374" x14ac:dyDescent="0.15">
      <c r="A24" s="97">
        <f t="shared" si="7"/>
        <v>10</v>
      </c>
      <c r="B24" s="196" t="s">
        <v>173</v>
      </c>
      <c r="C24" s="196"/>
      <c r="D24" s="100"/>
      <c r="E24" s="201"/>
      <c r="F24" s="202"/>
      <c r="G24" s="202"/>
      <c r="H24" s="202"/>
      <c r="I24" s="203"/>
    </row>
    <row r="25" spans="1:374" x14ac:dyDescent="0.15">
      <c r="A25" s="97">
        <f t="shared" si="7"/>
        <v>11</v>
      </c>
      <c r="B25" s="196" t="s">
        <v>174</v>
      </c>
      <c r="C25" s="196"/>
      <c r="D25" s="100"/>
      <c r="E25" s="201"/>
      <c r="F25" s="202"/>
      <c r="G25" s="202"/>
      <c r="H25" s="202"/>
      <c r="I25" s="203"/>
    </row>
    <row r="26" spans="1:374" x14ac:dyDescent="0.15">
      <c r="A26" s="97">
        <f t="shared" si="7"/>
        <v>12</v>
      </c>
      <c r="B26" s="196" t="s">
        <v>175</v>
      </c>
      <c r="C26" s="196"/>
      <c r="D26" s="100"/>
      <c r="E26" s="201"/>
      <c r="F26" s="202"/>
      <c r="G26" s="202"/>
      <c r="H26" s="202"/>
      <c r="I26" s="203"/>
    </row>
    <row r="27" spans="1:374" x14ac:dyDescent="0.15">
      <c r="A27" s="97">
        <f t="shared" si="7"/>
        <v>13</v>
      </c>
      <c r="B27" s="196" t="s">
        <v>176</v>
      </c>
      <c r="C27" s="196"/>
      <c r="D27" s="100"/>
      <c r="E27" s="201"/>
      <c r="F27" s="202"/>
      <c r="G27" s="202"/>
      <c r="H27" s="202"/>
      <c r="I27" s="203"/>
    </row>
    <row r="28" spans="1:374" x14ac:dyDescent="0.15">
      <c r="A28" s="97">
        <f t="shared" si="7"/>
        <v>14</v>
      </c>
      <c r="B28" s="196" t="s">
        <v>177</v>
      </c>
      <c r="C28" s="196"/>
      <c r="D28" s="100"/>
      <c r="E28" s="201"/>
      <c r="F28" s="202"/>
      <c r="G28" s="202"/>
      <c r="H28" s="202"/>
      <c r="I28" s="203"/>
    </row>
    <row r="29" spans="1:374" x14ac:dyDescent="0.15">
      <c r="A29" s="97">
        <f t="shared" si="7"/>
        <v>15</v>
      </c>
      <c r="B29" s="196" t="s">
        <v>178</v>
      </c>
      <c r="C29" s="196"/>
      <c r="D29" s="100"/>
      <c r="E29" s="201"/>
      <c r="F29" s="202"/>
      <c r="G29" s="202"/>
      <c r="H29" s="202"/>
      <c r="I29" s="203"/>
    </row>
    <row r="30" spans="1:374" x14ac:dyDescent="0.15">
      <c r="A30" s="97">
        <f t="shared" si="7"/>
        <v>16</v>
      </c>
      <c r="B30" s="196" t="s">
        <v>179</v>
      </c>
      <c r="C30" s="196"/>
      <c r="D30" s="100"/>
      <c r="E30" s="201"/>
      <c r="F30" s="202"/>
      <c r="G30" s="202"/>
      <c r="H30" s="202"/>
      <c r="I30" s="203"/>
    </row>
    <row r="31" spans="1:374" x14ac:dyDescent="0.15">
      <c r="A31" s="97">
        <f t="shared" si="7"/>
        <v>17</v>
      </c>
      <c r="B31" s="196" t="s">
        <v>180</v>
      </c>
      <c r="C31" s="196"/>
      <c r="D31" s="100"/>
      <c r="E31" s="201"/>
      <c r="F31" s="202"/>
      <c r="G31" s="202"/>
      <c r="H31" s="202"/>
      <c r="I31" s="203"/>
    </row>
    <row r="32" spans="1:374" x14ac:dyDescent="0.15">
      <c r="A32" s="97">
        <f t="shared" si="7"/>
        <v>18</v>
      </c>
      <c r="B32" s="196" t="s">
        <v>181</v>
      </c>
      <c r="C32" s="196"/>
      <c r="D32" s="100"/>
      <c r="E32" s="201"/>
      <c r="F32" s="202"/>
      <c r="G32" s="202"/>
      <c r="H32" s="202"/>
      <c r="I32" s="203"/>
    </row>
    <row r="33" spans="1:9" x14ac:dyDescent="0.15">
      <c r="A33" s="97">
        <f t="shared" si="7"/>
        <v>19</v>
      </c>
      <c r="B33" s="196" t="s">
        <v>182</v>
      </c>
      <c r="C33" s="196"/>
      <c r="D33" s="100"/>
      <c r="E33" s="201"/>
      <c r="F33" s="202"/>
      <c r="G33" s="202"/>
      <c r="H33" s="202"/>
      <c r="I33" s="203"/>
    </row>
    <row r="34" spans="1:9" x14ac:dyDescent="0.15">
      <c r="A34" s="97">
        <f t="shared" si="7"/>
        <v>20</v>
      </c>
      <c r="B34" s="196" t="s">
        <v>183</v>
      </c>
      <c r="C34" s="196"/>
      <c r="D34" s="100"/>
      <c r="E34" s="201"/>
      <c r="F34" s="202"/>
      <c r="G34" s="202"/>
      <c r="H34" s="202"/>
      <c r="I34" s="203"/>
    </row>
    <row r="35" spans="1:9" ht="25.5" customHeight="1" x14ac:dyDescent="0.15">
      <c r="E35" s="204"/>
      <c r="F35" s="205"/>
      <c r="G35" s="205"/>
      <c r="H35" s="205"/>
      <c r="I35" s="206"/>
    </row>
    <row r="36" spans="1:9" x14ac:dyDescent="0.15">
      <c r="A36" t="s">
        <v>184</v>
      </c>
      <c r="B36" t="s">
        <v>185</v>
      </c>
    </row>
    <row r="37" spans="1:9" x14ac:dyDescent="0.15">
      <c r="A37" t="s">
        <v>186</v>
      </c>
      <c r="B37" t="s">
        <v>187</v>
      </c>
    </row>
    <row r="38" spans="1:9" x14ac:dyDescent="0.15">
      <c r="A38" t="s">
        <v>188</v>
      </c>
      <c r="B38" t="s">
        <v>189</v>
      </c>
    </row>
    <row r="39" spans="1:9" x14ac:dyDescent="0.15">
      <c r="A39" t="s">
        <v>190</v>
      </c>
      <c r="B39" t="s">
        <v>191</v>
      </c>
    </row>
    <row r="40" spans="1:9" x14ac:dyDescent="0.15">
      <c r="A40" t="s">
        <v>192</v>
      </c>
      <c r="B40" t="s">
        <v>193</v>
      </c>
    </row>
    <row r="41" spans="1:9" x14ac:dyDescent="0.15">
      <c r="A41" t="s">
        <v>194</v>
      </c>
      <c r="B41" t="s">
        <v>195</v>
      </c>
    </row>
    <row r="42" spans="1:9" x14ac:dyDescent="0.15">
      <c r="A42" t="s">
        <v>196</v>
      </c>
      <c r="B42" t="s">
        <v>197</v>
      </c>
    </row>
    <row r="43" spans="1:9" x14ac:dyDescent="0.15">
      <c r="A43" t="s">
        <v>198</v>
      </c>
      <c r="B43" t="s">
        <v>199</v>
      </c>
    </row>
    <row r="44" spans="1:9" x14ac:dyDescent="0.15">
      <c r="A44" t="s">
        <v>200</v>
      </c>
      <c r="B44" t="s">
        <v>201</v>
      </c>
    </row>
    <row r="45" spans="1:9" x14ac:dyDescent="0.15">
      <c r="A45" t="s">
        <v>202</v>
      </c>
      <c r="B45" t="s">
        <v>203</v>
      </c>
    </row>
    <row r="46" spans="1:9" x14ac:dyDescent="0.15">
      <c r="A46" t="s">
        <v>204</v>
      </c>
      <c r="B46" t="s">
        <v>205</v>
      </c>
    </row>
    <row r="47" spans="1:9" x14ac:dyDescent="0.15">
      <c r="A47" t="s">
        <v>206</v>
      </c>
      <c r="B47" t="s">
        <v>207</v>
      </c>
    </row>
    <row r="48" spans="1:9" x14ac:dyDescent="0.15">
      <c r="A48" t="s">
        <v>208</v>
      </c>
      <c r="B48" t="s">
        <v>209</v>
      </c>
    </row>
    <row r="49" spans="1:2" x14ac:dyDescent="0.15">
      <c r="A49" t="s">
        <v>210</v>
      </c>
      <c r="B49" t="s">
        <v>211</v>
      </c>
    </row>
    <row r="50" spans="1:2" x14ac:dyDescent="0.15">
      <c r="A50" t="s">
        <v>212</v>
      </c>
      <c r="B50" t="s">
        <v>213</v>
      </c>
    </row>
    <row r="51" spans="1:2" x14ac:dyDescent="0.15">
      <c r="A51" t="s">
        <v>214</v>
      </c>
      <c r="B51" t="s">
        <v>215</v>
      </c>
    </row>
    <row r="52" spans="1:2" x14ac:dyDescent="0.15">
      <c r="A52" t="s">
        <v>216</v>
      </c>
      <c r="B52" t="s">
        <v>217</v>
      </c>
    </row>
    <row r="53" spans="1:2" x14ac:dyDescent="0.15">
      <c r="A53" t="s">
        <v>218</v>
      </c>
      <c r="B53" t="s">
        <v>219</v>
      </c>
    </row>
    <row r="54" spans="1:2" x14ac:dyDescent="0.15">
      <c r="A54" t="s">
        <v>220</v>
      </c>
      <c r="B54" t="s">
        <v>221</v>
      </c>
    </row>
    <row r="55" spans="1:2" x14ac:dyDescent="0.15">
      <c r="A55" t="s">
        <v>222</v>
      </c>
      <c r="B55" t="s">
        <v>223</v>
      </c>
    </row>
    <row r="56" spans="1:2" x14ac:dyDescent="0.15">
      <c r="A56" t="s">
        <v>224</v>
      </c>
      <c r="B56" t="s">
        <v>225</v>
      </c>
    </row>
    <row r="57" spans="1:2" x14ac:dyDescent="0.15">
      <c r="A57" t="s">
        <v>226</v>
      </c>
      <c r="B57" t="s">
        <v>227</v>
      </c>
    </row>
    <row r="58" spans="1:2" x14ac:dyDescent="0.15">
      <c r="A58" t="s">
        <v>228</v>
      </c>
      <c r="B58" t="s">
        <v>229</v>
      </c>
    </row>
    <row r="59" spans="1:2" x14ac:dyDescent="0.15">
      <c r="A59" t="s">
        <v>230</v>
      </c>
      <c r="B59" t="s">
        <v>231</v>
      </c>
    </row>
    <row r="60" spans="1:2" x14ac:dyDescent="0.15">
      <c r="A60" t="s">
        <v>232</v>
      </c>
      <c r="B60" t="s">
        <v>233</v>
      </c>
    </row>
    <row r="61" spans="1:2" x14ac:dyDescent="0.15">
      <c r="A61" t="s">
        <v>234</v>
      </c>
      <c r="B61" t="s">
        <v>235</v>
      </c>
    </row>
    <row r="62" spans="1:2" x14ac:dyDescent="0.15">
      <c r="A62" t="s">
        <v>236</v>
      </c>
      <c r="B62" t="s">
        <v>237</v>
      </c>
    </row>
    <row r="63" spans="1:2" x14ac:dyDescent="0.15">
      <c r="A63" t="s">
        <v>238</v>
      </c>
      <c r="B63" t="s">
        <v>239</v>
      </c>
    </row>
    <row r="64" spans="1:2"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2021-02-15T02:11:21Z</cp:lastPrinted>
  <dcterms:created xsi:type="dcterms:W3CDTF">2020-12-15T03:35:08Z</dcterms:created>
  <dcterms:modified xsi:type="dcterms:W3CDTF">2021-02-15T02:12:00Z</dcterms:modified>
  <cp:category/>
</cp:coreProperties>
</file>