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zSsN3JAnFXexLz9R+WCYhX7/H9ugrCeJtM6EA5Mtw5FP5VB9YaUSgiQz19GHi0n2TZmaPYmaknm2RU0rbq3MIQ==" workbookSaltValue="dHKlwJf3RJF2Kt1MOJlnYQ=="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<sst xmlns="http://schemas.openxmlformats.org/spreadsheetml/2006/main" xmlns:r="http://schemas.openxmlformats.org/officeDocument/2006/relationships" count="116" uniqueCount="116">
  <si>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⑤経費回収率(％)</t>
  </si>
  <si>
    <t>類似団体区分</t>
    <rPh sb="4" eb="6">
      <t>クブン</t>
    </rPh>
    <phoneticPr fontId="2"/>
  </si>
  <si>
    <r>
      <t>1か月20ｍ</t>
    </r>
    <r>
      <rPr>
        <b/>
        <vertAlign val="superscript"/>
        <sz val="12"/>
        <color theme="1"/>
        <rFont val="ＭＳ ゴシック"/>
      </rPr>
      <t>3</t>
    </r>
    <r>
      <rPr>
        <b/>
        <sz val="11"/>
        <color theme="1"/>
        <rFont val="ＭＳ ゴシック"/>
      </rPr>
      <t>当たり家庭料金(円)</t>
    </r>
  </si>
  <si>
    <t>資金不足比率(％)</t>
  </si>
  <si>
    <t>経営比較分析表（令和元年度決算）</t>
    <rPh sb="8" eb="10">
      <t>レイワ</t>
    </rPh>
    <rPh sb="10" eb="12">
      <t>ガンネン</t>
    </rPh>
    <phoneticPr fontId="2"/>
  </si>
  <si>
    <t>事業CD</t>
    <rPh sb="0" eb="2">
      <t>ジギョウ</t>
    </rPh>
    <phoneticPr fontId="2"/>
  </si>
  <si>
    <t>業種CD</t>
    <rPh sb="0" eb="2">
      <t>ギョウシュ</t>
    </rPh>
    <phoneticPr fontId="2"/>
  </si>
  <si>
    <t>管理者の情報</t>
    <rPh sb="0" eb="3">
      <t>カンリシャ</t>
    </rPh>
    <rPh sb="4" eb="6">
      <t>ジョウホウ</t>
    </rPh>
    <phoneticPr fontId="2"/>
  </si>
  <si>
    <t>事業名</t>
  </si>
  <si>
    <t>業務名</t>
    <rPh sb="2" eb="3">
      <t>メイ</t>
    </rPh>
    <phoneticPr fontId="2"/>
  </si>
  <si>
    <t>1⑤</t>
  </si>
  <si>
    <t>全体総括</t>
    <rPh sb="0" eb="2">
      <t>ゼンタイ</t>
    </rPh>
    <rPh sb="2" eb="4">
      <t>ソウカツ</t>
    </rPh>
    <phoneticPr fontId="2"/>
  </si>
  <si>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</si>
  <si>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</si>
  <si>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</si>
  <si>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2"/>
  </si>
  <si>
    <t>人口（人）</t>
    <rPh sb="0" eb="2">
      <t>ジンコウ</t>
    </rPh>
    <rPh sb="3" eb="4">
      <t>ヒト</t>
    </rPh>
    <phoneticPr fontId="2"/>
  </si>
  <si>
    <r>
      <t>人口密度(人/km</t>
    </r>
    <r>
      <rPr>
        <b/>
        <vertAlign val="superscript"/>
        <sz val="11"/>
        <color theme="1"/>
        <rFont val="ＭＳ ゴシック"/>
      </rPr>
      <t>2</t>
    </r>
    <r>
      <rPr>
        <b/>
        <sz val="11"/>
        <color theme="1"/>
        <rFont val="ＭＳ ゴシック"/>
      </rPr>
      <t>)</t>
    </r>
  </si>
  <si>
    <t>グラフ凡例</t>
    <rPh sb="3" eb="5">
      <t>ハンレイ</t>
    </rPh>
    <phoneticPr fontId="2"/>
  </si>
  <si>
    <t>大項目</t>
    <rPh sb="0" eb="3">
      <t>ダイコウモク</t>
    </rPh>
    <phoneticPr fontId="2"/>
  </si>
  <si>
    <t>当該団体値（当該値）</t>
    <rPh sb="2" eb="4">
      <t>ダンタイ</t>
    </rPh>
    <phoneticPr fontId="2"/>
  </si>
  <si>
    <t>自己資本構成比率(％)</t>
  </si>
  <si>
    <t>普及率(％)</t>
  </si>
  <si>
    <t>①収益的収支比率(％)</t>
    <rPh sb="1" eb="4">
      <t>シュウエキテキ</t>
    </rPh>
    <phoneticPr fontId="2"/>
  </si>
  <si>
    <t>施設CD</t>
    <rPh sb="0" eb="2">
      <t>シセツ</t>
    </rPh>
    <phoneticPr fontId="2"/>
  </si>
  <si>
    <t>有収率(％)</t>
    <rPh sb="0" eb="1">
      <t>ユウ</t>
    </rPh>
    <rPh sb="1" eb="3">
      <t>シュウリツ</t>
    </rPh>
    <phoneticPr fontId="2"/>
  </si>
  <si>
    <t>③流動比率(％)</t>
    <rPh sb="1" eb="3">
      <t>リュウドウ</t>
    </rPh>
    <rPh sb="3" eb="5">
      <t>ヒリツ</t>
    </rPh>
    <phoneticPr fontId="2"/>
  </si>
  <si>
    <t>1. 経営の健全性・効率性</t>
  </si>
  <si>
    <t>処理区域内人口(人)</t>
    <rPh sb="0" eb="2">
      <t>ショリ</t>
    </rPh>
    <rPh sb="2" eb="5">
      <t>クイキナイ</t>
    </rPh>
    <phoneticPr fontId="2"/>
  </si>
  <si>
    <r>
      <t>処理区域面積(km</t>
    </r>
    <r>
      <rPr>
        <b/>
        <vertAlign val="superscript"/>
        <sz val="11"/>
        <color theme="1"/>
        <rFont val="ＭＳ ゴシック"/>
      </rPr>
      <t>2</t>
    </r>
    <r>
      <rPr>
        <b/>
        <sz val="11"/>
        <color theme="1"/>
        <rFont val="ＭＳ ゴシック"/>
      </rPr>
      <t>)</t>
    </r>
    <rPh sb="0" eb="2">
      <t>ショリ</t>
    </rPh>
    <rPh sb="2" eb="4">
      <t>クイキ</t>
    </rPh>
    <phoneticPr fontId="2"/>
  </si>
  <si>
    <t>年度</t>
    <rPh sb="0" eb="2">
      <t>ネンド</t>
    </rPh>
    <phoneticPr fontId="2"/>
  </si>
  <si>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</si>
  <si>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2"/>
  </si>
  <si>
    <t>－</t>
  </si>
  <si>
    <t>2①</t>
  </si>
  <si>
    <t>類似団体平均値（平均値）</t>
  </si>
  <si>
    <t>【】</t>
  </si>
  <si>
    <t>令和元年度全国平均</t>
    <rPh sb="0" eb="2">
      <t>レイワ</t>
    </rPh>
    <rPh sb="2" eb="4">
      <t>ガンネン</t>
    </rPh>
    <phoneticPr fontId="2"/>
  </si>
  <si>
    <t>-</t>
  </si>
  <si>
    <t>分析欄</t>
    <rPh sb="0" eb="2">
      <t>ブンセキ</t>
    </rPh>
    <rPh sb="2" eb="3">
      <t>ラン</t>
    </rPh>
    <phoneticPr fontId="2"/>
  </si>
  <si>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</si>
  <si>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</si>
  <si>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</si>
  <si>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2"/>
  </si>
  <si>
    <t>全国平均</t>
    <rPh sb="0" eb="2">
      <t>ゼンコク</t>
    </rPh>
    <rPh sb="2" eb="4">
      <t>ヘイキン</t>
    </rPh>
    <phoneticPr fontId="2"/>
  </si>
  <si>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</si>
  <si>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</si>
  <si>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</si>
  <si>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</si>
  <si>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</si>
  <si>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</si>
  <si>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</si>
  <si>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2"/>
  </si>
  <si>
    <t>2③</t>
  </si>
  <si>
    <t>下水道事業(法非適用)</t>
    <rPh sb="3" eb="5">
      <t>ジギョウ</t>
    </rPh>
    <rPh sb="6" eb="7">
      <t>ホウ</t>
    </rPh>
    <rPh sb="7" eb="8">
      <t>ヒ</t>
    </rPh>
    <rPh sb="8" eb="10">
      <t>テキヨウ</t>
    </rPh>
    <phoneticPr fontId="2"/>
  </si>
  <si>
    <t>基本情報</t>
    <rPh sb="0" eb="2">
      <t>キホン</t>
    </rPh>
    <rPh sb="2" eb="4">
      <t>ジョウホウ</t>
    </rPh>
    <phoneticPr fontId="2"/>
  </si>
  <si>
    <t>項番</t>
    <rPh sb="0" eb="2">
      <t>コウバン</t>
    </rPh>
    <phoneticPr fontId="2"/>
  </si>
  <si>
    <t>都道府県名</t>
    <rPh sb="0" eb="4">
      <t>トドウフケン</t>
    </rPh>
    <rPh sb="4" eb="5">
      <t>メイ</t>
    </rPh>
    <phoneticPr fontId="2"/>
  </si>
  <si>
    <t>団体CD</t>
    <rPh sb="0" eb="2">
      <t>ダンタイ</t>
    </rPh>
    <phoneticPr fontId="2"/>
  </si>
  <si>
    <t>業務CD</t>
    <rPh sb="0" eb="2">
      <t>ギョウム</t>
    </rPh>
    <phoneticPr fontId="2"/>
  </si>
  <si>
    <t>中項目</t>
    <rPh sb="0" eb="1">
      <t>チュウ</t>
    </rPh>
    <rPh sb="1" eb="3">
      <t>コウモク</t>
    </rPh>
    <phoneticPr fontId="2"/>
  </si>
  <si>
    <t>⑥汚水処理原価(円)</t>
    <rPh sb="1" eb="3">
      <t>オスイ</t>
    </rPh>
    <rPh sb="3" eb="5">
      <t>ショリ</t>
    </rPh>
    <rPh sb="5" eb="7">
      <t>ゲンカ</t>
    </rPh>
    <rPh sb="8" eb="9">
      <t>エン</t>
    </rPh>
    <phoneticPr fontId="2"/>
  </si>
  <si>
    <t>④企業債残高対事業規模比率(％)</t>
  </si>
  <si>
    <t>人口密度</t>
    <rPh sb="0" eb="2">
      <t>ジンコウ</t>
    </rPh>
    <rPh sb="2" eb="4">
      <t>ミツド</t>
    </rPh>
    <phoneticPr fontId="2"/>
  </si>
  <si>
    <t>⑦施設利用率(％)</t>
    <rPh sb="1" eb="3">
      <t>シセツ</t>
    </rPh>
    <rPh sb="3" eb="6">
      <t>リヨウリツ</t>
    </rPh>
    <phoneticPr fontId="2"/>
  </si>
  <si>
    <t>⑧水洗化率(％)</t>
  </si>
  <si>
    <t>①有形固定資産減価償却率(％)</t>
    <rPh sb="1" eb="3">
      <t>ユウケイ</t>
    </rPh>
    <rPh sb="3" eb="5">
      <t>コテイ</t>
    </rPh>
    <rPh sb="5" eb="7">
      <t>シサン</t>
    </rPh>
    <rPh sb="7" eb="9">
      <t>ゲンカ</t>
    </rPh>
    <rPh sb="9" eb="11">
      <t>ショウキャク</t>
    </rPh>
    <rPh sb="11" eb="12">
      <t>リツ</t>
    </rPh>
    <phoneticPr fontId="2"/>
  </si>
  <si>
    <t>②管渠老朽化率(％)</t>
  </si>
  <si>
    <t>③管渠改善率(％)</t>
  </si>
  <si>
    <t>小項目</t>
    <rPh sb="0" eb="3">
      <t>ショウコウモク</t>
    </rPh>
    <phoneticPr fontId="2"/>
  </si>
  <si>
    <t>法適・法非適</t>
    <rPh sb="0" eb="1">
      <t>ホウ</t>
    </rPh>
    <rPh sb="1" eb="2">
      <t>テキ</t>
    </rPh>
    <rPh sb="3" eb="4">
      <t>ホウ</t>
    </rPh>
    <rPh sb="4" eb="5">
      <t>ヒ</t>
    </rPh>
    <rPh sb="5" eb="6">
      <t>テキ</t>
    </rPh>
    <phoneticPr fontId="2"/>
  </si>
  <si>
    <t>業種名称</t>
    <rPh sb="0" eb="2">
      <t>ギョウシュ</t>
    </rPh>
    <rPh sb="2" eb="4">
      <t>メイショウ</t>
    </rPh>
    <phoneticPr fontId="2"/>
  </si>
  <si>
    <t>事業名称</t>
    <rPh sb="0" eb="2">
      <t>ジギョウ</t>
    </rPh>
    <rPh sb="2" eb="4">
      <t>メイショウ</t>
    </rPh>
    <phoneticPr fontId="2"/>
  </si>
  <si>
    <t>類似団体</t>
    <rPh sb="0" eb="2">
      <t>ルイジ</t>
    </rPh>
    <rPh sb="2" eb="4">
      <t>ダンタイ</t>
    </rPh>
    <phoneticPr fontId="2"/>
  </si>
  <si>
    <t>資金不足比率</t>
    <rPh sb="0" eb="2">
      <t>シキン</t>
    </rPh>
    <rPh sb="2" eb="4">
      <t>フソク</t>
    </rPh>
    <rPh sb="4" eb="6">
      <t>ヒリツ</t>
    </rPh>
    <phoneticPr fontId="2"/>
  </si>
  <si>
    <t>自己資本構成比率</t>
    <rPh sb="0" eb="2">
      <t>ジコ</t>
    </rPh>
    <rPh sb="2" eb="4">
      <t>シホン</t>
    </rPh>
    <rPh sb="4" eb="6">
      <t>コウセイ</t>
    </rPh>
    <rPh sb="6" eb="8">
      <t>ヒリツ</t>
    </rPh>
    <phoneticPr fontId="2"/>
  </si>
  <si>
    <t>普及率</t>
    <rPh sb="0" eb="2">
      <t>フキュウ</t>
    </rPh>
    <rPh sb="2" eb="3">
      <t>リツ</t>
    </rPh>
    <phoneticPr fontId="2"/>
  </si>
  <si>
    <t>有収率</t>
    <rPh sb="0" eb="1">
      <t>ユウ</t>
    </rPh>
    <rPh sb="1" eb="3">
      <t>シュウリツ</t>
    </rPh>
    <phoneticPr fontId="2"/>
  </si>
  <si>
    <t>1ヶ月20㎥当たり家庭料金</t>
    <rPh sb="2" eb="3">
      <t>ゲツ</t>
    </rPh>
    <rPh sb="6" eb="7">
      <t>ア</t>
    </rPh>
    <rPh sb="9" eb="11">
      <t>カテイ</t>
    </rPh>
    <rPh sb="11" eb="13">
      <t>リョウキン</t>
    </rPh>
    <phoneticPr fontId="2"/>
  </si>
  <si>
    <t>人口</t>
    <rPh sb="0" eb="2">
      <t>ジンコウ</t>
    </rPh>
    <phoneticPr fontId="2"/>
  </si>
  <si>
    <t>面積</t>
    <rPh sb="0" eb="2">
      <t>メンセキ</t>
    </rPh>
    <phoneticPr fontId="2"/>
  </si>
  <si>
    <t>処理区域内人口</t>
  </si>
  <si>
    <t>処理区域面積</t>
  </si>
  <si>
    <t>処理区域内人口密度</t>
  </si>
  <si>
    <t>比率(N-4)</t>
    <rPh sb="0" eb="2">
      <t>ヒリツ</t>
    </rPh>
    <phoneticPr fontId="2"/>
  </si>
  <si>
    <t>比率(N-3)</t>
    <rPh sb="0" eb="2">
      <t>ヒリツ</t>
    </rPh>
    <phoneticPr fontId="2"/>
  </si>
  <si>
    <t>比率(N-2)</t>
    <rPh sb="0" eb="2">
      <t>ヒリツ</t>
    </rPh>
    <phoneticPr fontId="2"/>
  </si>
  <si>
    <t>比率(N-1)</t>
    <rPh sb="0" eb="2">
      <t>ヒリツ</t>
    </rPh>
    <phoneticPr fontId="2"/>
  </si>
  <si>
    <t>比率(N)</t>
    <rPh sb="0" eb="2">
      <t>ヒリツ</t>
    </rPh>
    <phoneticPr fontId="2"/>
  </si>
  <si>
    <t>全国平均</t>
  </si>
  <si>
    <t>類似団体平均(N-4)</t>
  </si>
  <si>
    <t>類似団体平均(N-3)</t>
  </si>
  <si>
    <t>類似団体平均(N-2)</t>
  </si>
  <si>
    <t>類似団体平均(N-1)</t>
  </si>
  <si>
    <t>類似団体平均(N)</t>
  </si>
  <si>
    <t>参照用</t>
    <rPh sb="0" eb="3">
      <t>サンショウヨウ</t>
    </rPh>
    <phoneticPr fontId="2"/>
  </si>
  <si>
    <t>鳥取県　琴浦町</t>
  </si>
  <si>
    <t>法非適用</t>
  </si>
  <si>
    <t>下水道事業</t>
  </si>
  <si>
    <t>農業集落排水</t>
  </si>
  <si>
    <t>F2</t>
  </si>
  <si>
    <t>非設置</t>
  </si>
  <si>
    <t>該当数値なし</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</si>
  <si>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</si>
  <si>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</si>
  <si>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</si>
  <si>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</si>
  <si>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Ｎ年度</t>
    <rPh sb="1" eb="3">
      <t>ネンド</t>
    </rPh>
    <phoneticPr fontId="2"/>
  </si>
  <si>
    <t>←年数補正</t>
    <rPh sb="1" eb="3">
      <t>ネンスウ</t>
    </rPh>
    <rPh sb="3" eb="5">
      <t>ホセイ</t>
    </rPh>
    <phoneticPr fontId="2"/>
  </si>
  <si>
    <t>←日数補正</t>
    <rPh sb="1" eb="3">
      <t>ニッスウ</t>
    </rPh>
    <rPh sb="3" eb="5">
      <t>ホセイ</t>
    </rPh>
    <phoneticPr fontId="2"/>
  </si>
  <si>
    <t>"H"yy</t>
  </si>
  <si>
    <t>"R"dd</t>
  </si>
  <si>
    <t>←書式設定</t>
    <rPh sb="1" eb="3">
      <t>ショシキ</t>
    </rPh>
    <rPh sb="3" eb="5">
      <t>セッテイ</t>
    </rPh>
    <phoneticPr fontId="2"/>
  </si>
  <si>
    <t>　使用料水準が低いため収益的収支比率は、100％を割り込んでいる状況である。今後は人口減少に伴い使用料収入が減少するとともに、施設老朽化により維持管理費の増加が見込まれるため、経営改善が必要となる。</t>
  </si>
  <si>
    <t>　供用開始は平成5年度であり管渠の計画的な更新は行っていない。処理施設は老朽設備を事後保全で修繕、更新している。
　今後は施設更新計画を策定し、維持修繕基準をもとに計画的な点検、調査、更新を行う。</t>
  </si>
  <si>
    <t>　経営戦略にもとづき、経営改善に努める。
　使用料収入を増加させるため、未接続世帯に対する接続促進の取り組みを強化し水洗化率の向上を図る。
　施設の計画的な点検、調査を行い、施設更新を行う。その他、契約、物品購入、汚泥処理などを見直し費用の削減に努める。
　人口減少による使用料収入の減少と施設老朽化による修繕、更新費用の増加が見込まれるため、施設の統廃合を含めた経営の効率化を検討する。
　令和4年度を目標に公営企業会計への移行に向けた取り組みを進めており、移行に合わせて適正な使用料収入の水準の見直しを検討する。
　</t>
    <rPh sb="84" eb="85">
      <t>オコナ</t>
    </rPh>
    <rPh sb="189" eb="191">
      <t>ケントウ</t>
    </rPh>
    <rPh sb="196" eb="198">
      <t>レイワ</t>
    </rPh>
    <phoneticPr fontId="13"/>
  </si>
</sst>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4">
    <font>
      <sz val="11"/>
      <color theme="1"/>
      <name val="ＭＳ Ｐゴシック"/>
      <family val="3"/>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6"/>
      <color auto="1"/>
      <name val="游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4" fillId="0" borderId="2" xfId="0" applyNumberFormat="1" applyFont="1" applyBorder="1" applyAlignment="1" applyProtection="1">
      <alignment horizontal="center" vertical="center"/>
      <protection hidden="1"/>
    </xf>
    <xf numFmtId="176" fontId="4" fillId="0" borderId="2" xfId="0" applyNumberFormat="1" applyFont="1" applyBorder="1" applyAlignment="1" applyProtection="1">
      <alignment horizontal="center" vertical="center"/>
      <protection hidden="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4" fillId="0" borderId="4" xfId="0" applyFont="1" applyBorder="1">
      <alignment vertical="center"/>
    </xf>
    <xf numFmtId="0" fontId="4" fillId="0" borderId="5" xfId="0" applyFont="1" applyBorder="1">
      <alignment vertical="center"/>
    </xf>
    <xf numFmtId="0" fontId="7" fillId="0" borderId="0" xfId="0" applyFont="1" applyProtection="1">
      <alignment vertical="center"/>
      <protection hidden="1"/>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4" fillId="0" borderId="0" xfId="0" applyFont="1" applyBorder="1">
      <alignment vertical="center"/>
    </xf>
    <xf numFmtId="0" fontId="3" fillId="0" borderId="0" xfId="0" applyFont="1" applyBorder="1" applyAlignment="1">
      <alignment vertical="center"/>
    </xf>
    <xf numFmtId="0" fontId="8" fillId="0" borderId="0" xfId="0" applyFont="1" applyBorder="1" applyAlignment="1">
      <alignment horizontal="center" vertical="center"/>
    </xf>
    <xf numFmtId="0" fontId="4" fillId="0" borderId="1" xfId="0" applyFont="1" applyBorder="1">
      <alignment vertical="center"/>
    </xf>
    <xf numFmtId="0" fontId="3" fillId="0" borderId="0" xfId="0" applyFont="1" applyBorder="1" applyAlignment="1">
      <alignment horizontal="center" vertical="center"/>
    </xf>
    <xf numFmtId="0" fontId="9" fillId="0" borderId="0" xfId="0" applyFont="1" applyBorder="1">
      <alignment vertical="center"/>
    </xf>
    <xf numFmtId="0" fontId="4" fillId="0" borderId="2" xfId="0" applyNumberFormat="1" applyFont="1" applyBorder="1" applyAlignment="1" applyProtection="1">
      <alignment horizontal="center" vertical="center" shrinkToFit="1"/>
      <protection hidden="1"/>
    </xf>
    <xf numFmtId="177" fontId="4" fillId="0" borderId="2" xfId="0" applyNumberFormat="1" applyFont="1" applyBorder="1" applyAlignment="1" applyProtection="1">
      <alignment horizontal="center" vertical="center"/>
      <protection hidden="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4" fillId="0" borderId="8" xfId="0" applyFont="1" applyBorder="1">
      <alignment vertical="center"/>
    </xf>
    <xf numFmtId="0" fontId="4" fillId="0" borderId="9" xfId="0" applyFont="1" applyBorder="1">
      <alignment vertical="center"/>
    </xf>
    <xf numFmtId="0" fontId="6"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3" fillId="0" borderId="5" xfId="0" applyFont="1" applyBorder="1" applyAlignment="1">
      <alignment horizontal="center" vertical="center"/>
    </xf>
    <xf numFmtId="0" fontId="6" fillId="0" borderId="0" xfId="0" applyFont="1" applyBorder="1" applyAlignment="1">
      <alignment horizontal="left"/>
    </xf>
    <xf numFmtId="0" fontId="6"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6" fillId="0" borderId="6"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4" fillId="0" borderId="0"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3"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3" fillId="0" borderId="1" xfId="0" applyFont="1" applyBorder="1" applyAlignment="1">
      <alignment vertical="center"/>
    </xf>
    <xf numFmtId="0" fontId="6" fillId="0" borderId="7" xfId="0" applyFont="1" applyBorder="1" applyAlignment="1">
      <alignment vertical="center"/>
    </xf>
    <xf numFmtId="0" fontId="10" fillId="0" borderId="8" xfId="0" applyFont="1" applyBorder="1" applyAlignment="1">
      <alignment vertical="center"/>
    </xf>
    <xf numFmtId="0" fontId="11" fillId="0" borderId="8" xfId="0" applyFont="1" applyBorder="1" applyAlignment="1">
      <alignment vertical="center"/>
    </xf>
    <xf numFmtId="0" fontId="3" fillId="0" borderId="9" xfId="0" applyFont="1" applyBorder="1" applyAlignment="1">
      <alignmen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2" applyNumberFormat="1" applyFont="1" applyFill="1" applyBorder="1" applyAlignment="1">
      <alignment vertical="center" shrinkToFit="1"/>
    </xf>
    <xf numFmtId="176" fontId="0" fillId="0" borderId="2" xfId="2"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7"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2" applyNumberFormat="1" applyFont="1" applyFill="1" applyBorder="1" applyAlignment="1">
      <alignment vertical="center" shrinkToFit="1"/>
    </xf>
  </cellXfs>
  <cellStyles count="3">
    <cellStyle name="標準" xfId="0" builtinId="0"/>
    <cellStyle name="標準 2" xfId="1"/>
    <cellStyle name="桁区切り" xfId="2"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1.e-002</c:v>
                </c:pt>
                <c:pt idx="1">
                  <c:v>2.0499999999999998</c:v>
                </c:pt>
                <c:pt idx="2">
                  <c:v>1.e-002</c:v>
                </c:pt>
                <c:pt idx="3">
                  <c:v>1.e-002</c:v>
                </c:pt>
                <c:pt idx="4">
                  <c:v>2.e-002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60</c:v>
                </c:pt>
                <c:pt idx="1">
                  <c:v>60.15</c:v>
                </c:pt>
                <c:pt idx="2">
                  <c:v>57.77</c:v>
                </c:pt>
                <c:pt idx="3">
                  <c:v>59.41</c:v>
                </c:pt>
                <c:pt idx="4">
                  <c:v>58.74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52.31</c:v>
                </c:pt>
                <c:pt idx="1">
                  <c:v>60.65</c:v>
                </c:pt>
                <c:pt idx="2">
                  <c:v>51.75</c:v>
                </c:pt>
                <c:pt idx="3">
                  <c:v>50.68</c:v>
                </c:pt>
                <c:pt idx="4">
                  <c:v>50.14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86.12</c:v>
                </c:pt>
                <c:pt idx="1">
                  <c:v>87.01</c:v>
                </c:pt>
                <c:pt idx="2">
                  <c:v>86.73</c:v>
                </c:pt>
                <c:pt idx="3">
                  <c:v>84.86</c:v>
                </c:pt>
                <c:pt idx="4">
                  <c:v>89.34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84.32</c:v>
                </c:pt>
                <c:pt idx="1">
                  <c:v>84.58</c:v>
                </c:pt>
                <c:pt idx="2">
                  <c:v>84.84</c:v>
                </c:pt>
                <c:pt idx="3">
                  <c:v>84.86</c:v>
                </c:pt>
                <c:pt idx="4">
                  <c:v>84.98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67.14</c:v>
                </c:pt>
                <c:pt idx="1">
                  <c:v>80.75</c:v>
                </c:pt>
                <c:pt idx="2">
                  <c:v>79.59</c:v>
                </c:pt>
                <c:pt idx="3">
                  <c:v>78.739999999999995</c:v>
                </c:pt>
                <c:pt idx="4">
                  <c:v>78.48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499.98</c:v>
                </c:pt>
                <c:pt idx="1">
                  <c:v>4640.91</c:v>
                </c:pt>
                <c:pt idx="2">
                  <c:v>154.68</c:v>
                </c:pt>
                <c:pt idx="3">
                  <c:v>170.05</c:v>
                </c:pt>
                <c:pt idx="4">
                  <c:v>121.3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1081.8</c:v>
                </c:pt>
                <c:pt idx="1">
                  <c:v>974.93</c:v>
                </c:pt>
                <c:pt idx="2">
                  <c:v>855.8</c:v>
                </c:pt>
                <c:pt idx="3">
                  <c:v>789.46</c:v>
                </c:pt>
                <c:pt idx="4">
                  <c:v>826.83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46.17</c:v>
                </c:pt>
                <c:pt idx="1">
                  <c:v>99.49</c:v>
                </c:pt>
                <c:pt idx="2">
                  <c:v>100</c:v>
                </c:pt>
                <c:pt idx="3">
                  <c:v>97.87</c:v>
                </c:pt>
                <c:pt idx="4">
                  <c:v>99.99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52.19</c:v>
                </c:pt>
                <c:pt idx="1">
                  <c:v>55.32</c:v>
                </c:pt>
                <c:pt idx="2">
                  <c:v>59.8</c:v>
                </c:pt>
                <c:pt idx="3">
                  <c:v>57.77</c:v>
                </c:pt>
                <c:pt idx="4">
                  <c:v>57.31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333.01</c:v>
                </c:pt>
                <c:pt idx="1">
                  <c:v>156.29</c:v>
                </c:pt>
                <c:pt idx="2">
                  <c:v>164.75</c:v>
                </c:pt>
                <c:pt idx="3">
                  <c:v>161.58000000000001</c:v>
                </c:pt>
                <c:pt idx="4">
                  <c:v>162.6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296.14</c:v>
                </c:pt>
                <c:pt idx="1">
                  <c:v>283.17</c:v>
                </c:pt>
                <c:pt idx="2">
                  <c:v>263.76</c:v>
                </c:pt>
                <c:pt idx="3">
                  <c:v>274.35000000000002</c:v>
                </c:pt>
                <c:pt idx="4">
                  <c:v>273.52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【765.47】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【86.22】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【257.86】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【59.59】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28" zoomScale="80" zoomScaleNormal="80" workbookViewId="0">
      <selection activeCell="BR88" sqref="BR88"/>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4</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鳥取県　琴浦町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15</v>
      </c>
      <c r="J7" s="5"/>
      <c r="K7" s="5"/>
      <c r="L7" s="5"/>
      <c r="M7" s="5"/>
      <c r="N7" s="5"/>
      <c r="O7" s="5"/>
      <c r="P7" s="5" t="s">
        <v>8</v>
      </c>
      <c r="Q7" s="5"/>
      <c r="R7" s="5"/>
      <c r="S7" s="5"/>
      <c r="T7" s="5"/>
      <c r="U7" s="5"/>
      <c r="V7" s="5"/>
      <c r="W7" s="5" t="s">
        <v>1</v>
      </c>
      <c r="X7" s="5"/>
      <c r="Y7" s="5"/>
      <c r="Z7" s="5"/>
      <c r="AA7" s="5"/>
      <c r="AB7" s="5"/>
      <c r="AC7" s="5"/>
      <c r="AD7" s="5" t="s">
        <v>7</v>
      </c>
      <c r="AE7" s="5"/>
      <c r="AF7" s="5"/>
      <c r="AG7" s="5"/>
      <c r="AH7" s="5"/>
      <c r="AI7" s="5"/>
      <c r="AJ7" s="5"/>
      <c r="AK7" s="3"/>
      <c r="AL7" s="5" t="s">
        <v>16</v>
      </c>
      <c r="AM7" s="5"/>
      <c r="AN7" s="5"/>
      <c r="AO7" s="5"/>
      <c r="AP7" s="5"/>
      <c r="AQ7" s="5"/>
      <c r="AR7" s="5"/>
      <c r="AS7" s="5"/>
      <c r="AT7" s="5" t="s">
        <v>13</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1" t="str">
        <f>データ!$M$6</f>
        <v>非設置</v>
      </c>
      <c r="AE8" s="21"/>
      <c r="AF8" s="21"/>
      <c r="AG8" s="21"/>
      <c r="AH8" s="21"/>
      <c r="AI8" s="21"/>
      <c r="AJ8" s="21"/>
      <c r="AK8" s="3"/>
      <c r="AL8" s="22">
        <f>データ!S6</f>
        <v>17274</v>
      </c>
      <c r="AM8" s="22"/>
      <c r="AN8" s="22"/>
      <c r="AO8" s="22"/>
      <c r="AP8" s="22"/>
      <c r="AQ8" s="22"/>
      <c r="AR8" s="22"/>
      <c r="AS8" s="22"/>
      <c r="AT8" s="7">
        <f>データ!T6</f>
        <v>139.97</v>
      </c>
      <c r="AU8" s="7"/>
      <c r="AV8" s="7"/>
      <c r="AW8" s="7"/>
      <c r="AX8" s="7"/>
      <c r="AY8" s="7"/>
      <c r="AZ8" s="7"/>
      <c r="BA8" s="7"/>
      <c r="BB8" s="7">
        <f>データ!U6</f>
        <v>123.41</v>
      </c>
      <c r="BC8" s="7"/>
      <c r="BD8" s="7"/>
      <c r="BE8" s="7"/>
      <c r="BF8" s="7"/>
      <c r="BG8" s="7"/>
      <c r="BH8" s="7"/>
      <c r="BI8" s="7"/>
      <c r="BJ8" s="3"/>
      <c r="BK8" s="3"/>
      <c r="BL8" s="28" t="s">
        <v>14</v>
      </c>
      <c r="BM8" s="38"/>
      <c r="BN8" s="45" t="s">
        <v>20</v>
      </c>
      <c r="BO8" s="48"/>
      <c r="BP8" s="48"/>
      <c r="BQ8" s="48"/>
      <c r="BR8" s="48"/>
      <c r="BS8" s="48"/>
      <c r="BT8" s="48"/>
      <c r="BU8" s="48"/>
      <c r="BV8" s="48"/>
      <c r="BW8" s="48"/>
      <c r="BX8" s="48"/>
      <c r="BY8" s="52"/>
    </row>
    <row r="9" spans="1:78" ht="18.75" customHeight="1">
      <c r="A9" s="2"/>
      <c r="B9" s="5" t="s">
        <v>3</v>
      </c>
      <c r="C9" s="5"/>
      <c r="D9" s="5"/>
      <c r="E9" s="5"/>
      <c r="F9" s="5"/>
      <c r="G9" s="5"/>
      <c r="H9" s="5"/>
      <c r="I9" s="5" t="s">
        <v>21</v>
      </c>
      <c r="J9" s="5"/>
      <c r="K9" s="5"/>
      <c r="L9" s="5"/>
      <c r="M9" s="5"/>
      <c r="N9" s="5"/>
      <c r="O9" s="5"/>
      <c r="P9" s="5" t="s">
        <v>22</v>
      </c>
      <c r="Q9" s="5"/>
      <c r="R9" s="5"/>
      <c r="S9" s="5"/>
      <c r="T9" s="5"/>
      <c r="U9" s="5"/>
      <c r="V9" s="5"/>
      <c r="W9" s="5" t="s">
        <v>25</v>
      </c>
      <c r="X9" s="5"/>
      <c r="Y9" s="5"/>
      <c r="Z9" s="5"/>
      <c r="AA9" s="5"/>
      <c r="AB9" s="5"/>
      <c r="AC9" s="5"/>
      <c r="AD9" s="5" t="s">
        <v>2</v>
      </c>
      <c r="AE9" s="5"/>
      <c r="AF9" s="5"/>
      <c r="AG9" s="5"/>
      <c r="AH9" s="5"/>
      <c r="AI9" s="5"/>
      <c r="AJ9" s="5"/>
      <c r="AK9" s="3"/>
      <c r="AL9" s="5" t="s">
        <v>28</v>
      </c>
      <c r="AM9" s="5"/>
      <c r="AN9" s="5"/>
      <c r="AO9" s="5"/>
      <c r="AP9" s="5"/>
      <c r="AQ9" s="5"/>
      <c r="AR9" s="5"/>
      <c r="AS9" s="5"/>
      <c r="AT9" s="5" t="s">
        <v>29</v>
      </c>
      <c r="AU9" s="5"/>
      <c r="AV9" s="5"/>
      <c r="AW9" s="5"/>
      <c r="AX9" s="5"/>
      <c r="AY9" s="5"/>
      <c r="AZ9" s="5"/>
      <c r="BA9" s="5"/>
      <c r="BB9" s="5" t="s">
        <v>32</v>
      </c>
      <c r="BC9" s="5"/>
      <c r="BD9" s="5"/>
      <c r="BE9" s="5"/>
      <c r="BF9" s="5"/>
      <c r="BG9" s="5"/>
      <c r="BH9" s="5"/>
      <c r="BI9" s="5"/>
      <c r="BJ9" s="3"/>
      <c r="BK9" s="3"/>
      <c r="BL9" s="29" t="s">
        <v>33</v>
      </c>
      <c r="BM9" s="39"/>
      <c r="BN9" s="46" t="s">
        <v>35</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20.65</v>
      </c>
      <c r="Q10" s="7"/>
      <c r="R10" s="7"/>
      <c r="S10" s="7"/>
      <c r="T10" s="7"/>
      <c r="U10" s="7"/>
      <c r="V10" s="7"/>
      <c r="W10" s="7">
        <f>データ!Q6</f>
        <v>100</v>
      </c>
      <c r="X10" s="7"/>
      <c r="Y10" s="7"/>
      <c r="Z10" s="7"/>
      <c r="AA10" s="7"/>
      <c r="AB10" s="7"/>
      <c r="AC10" s="7"/>
      <c r="AD10" s="22">
        <f>データ!R6</f>
        <v>3850</v>
      </c>
      <c r="AE10" s="22"/>
      <c r="AF10" s="22"/>
      <c r="AG10" s="22"/>
      <c r="AH10" s="22"/>
      <c r="AI10" s="22"/>
      <c r="AJ10" s="22"/>
      <c r="AK10" s="2"/>
      <c r="AL10" s="22">
        <f>データ!V6</f>
        <v>3547</v>
      </c>
      <c r="AM10" s="22"/>
      <c r="AN10" s="22"/>
      <c r="AO10" s="22"/>
      <c r="AP10" s="22"/>
      <c r="AQ10" s="22"/>
      <c r="AR10" s="22"/>
      <c r="AS10" s="22"/>
      <c r="AT10" s="7">
        <f>データ!W6</f>
        <v>6.99</v>
      </c>
      <c r="AU10" s="7"/>
      <c r="AV10" s="7"/>
      <c r="AW10" s="7"/>
      <c r="AX10" s="7"/>
      <c r="AY10" s="7"/>
      <c r="AZ10" s="7"/>
      <c r="BA10" s="7"/>
      <c r="BB10" s="7">
        <f>データ!X6</f>
        <v>507.44</v>
      </c>
      <c r="BC10" s="7"/>
      <c r="BD10" s="7"/>
      <c r="BE10" s="7"/>
      <c r="BF10" s="7"/>
      <c r="BG10" s="7"/>
      <c r="BH10" s="7"/>
      <c r="BI10" s="7"/>
      <c r="BJ10" s="2"/>
      <c r="BK10" s="2"/>
      <c r="BL10" s="30" t="s">
        <v>36</v>
      </c>
      <c r="BM10" s="40"/>
      <c r="BN10" s="47" t="s">
        <v>37</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40</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113</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42</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114</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11</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115</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43</v>
      </c>
    </row>
    <row r="84" spans="1:78">
      <c r="C84" s="2"/>
    </row>
    <row r="85" spans="1:78" hidden="1">
      <c r="B85" s="12" t="s">
        <v>44</v>
      </c>
      <c r="C85" s="12"/>
      <c r="D85" s="12"/>
      <c r="E85" s="12" t="s">
        <v>46</v>
      </c>
      <c r="F85" s="12" t="s">
        <v>47</v>
      </c>
      <c r="G85" s="12" t="s">
        <v>48</v>
      </c>
      <c r="H85" s="12" t="s">
        <v>41</v>
      </c>
      <c r="I85" s="12" t="s">
        <v>10</v>
      </c>
      <c r="J85" s="12" t="s">
        <v>49</v>
      </c>
      <c r="K85" s="12" t="s">
        <v>50</v>
      </c>
      <c r="L85" s="12" t="s">
        <v>31</v>
      </c>
      <c r="M85" s="12" t="s">
        <v>34</v>
      </c>
      <c r="N85" s="12" t="s">
        <v>51</v>
      </c>
      <c r="O85" s="12" t="s">
        <v>53</v>
      </c>
    </row>
    <row r="86" spans="1:78" hidden="1">
      <c r="B86" s="12"/>
      <c r="C86" s="12"/>
      <c r="D86" s="12"/>
      <c r="E86" s="12" t="str">
        <f>データ!AI6</f>
        <v/>
      </c>
      <c r="F86" s="12" t="s">
        <v>38</v>
      </c>
      <c r="G86" s="12" t="s">
        <v>38</v>
      </c>
      <c r="H86" s="12" t="str">
        <f>データ!BP6</f>
        <v>【765.47】</v>
      </c>
      <c r="I86" s="12" t="str">
        <f>データ!CA6</f>
        <v>【59.59】</v>
      </c>
      <c r="J86" s="12" t="str">
        <f>データ!CL6</f>
        <v>【257.86】</v>
      </c>
      <c r="K86" s="12" t="str">
        <f>データ!CW6</f>
        <v>【51.30】</v>
      </c>
      <c r="L86" s="12" t="str">
        <f>データ!DH6</f>
        <v>【86.22】</v>
      </c>
      <c r="M86" s="12" t="s">
        <v>38</v>
      </c>
      <c r="N86" s="12" t="s">
        <v>38</v>
      </c>
      <c r="O86" s="12" t="str">
        <f>データ!EO6</f>
        <v>【0.02】</v>
      </c>
    </row>
  </sheetData>
  <sheetProtection algorithmName="SHA-512" hashValue="V6Lq8kwhy15FaFQi1d4cxsNk7mpYGsNFovJMWHY+3hXO6vlCZ5us+9k+U40ahdWVM5oFjgZkQqHa6GFzH33FrA==" saltValue="JUCD9syayHGzEy6h+Wva5g=="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2"/>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54</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56</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19</v>
      </c>
      <c r="B3" s="62" t="s">
        <v>30</v>
      </c>
      <c r="C3" s="62" t="s">
        <v>58</v>
      </c>
      <c r="D3" s="62" t="s">
        <v>59</v>
      </c>
      <c r="E3" s="62" t="s">
        <v>6</v>
      </c>
      <c r="F3" s="62" t="s">
        <v>5</v>
      </c>
      <c r="G3" s="62" t="s">
        <v>24</v>
      </c>
      <c r="H3" s="69" t="s">
        <v>55</v>
      </c>
      <c r="I3" s="72"/>
      <c r="J3" s="72"/>
      <c r="K3" s="72"/>
      <c r="L3" s="72"/>
      <c r="M3" s="72"/>
      <c r="N3" s="72"/>
      <c r="O3" s="72"/>
      <c r="P3" s="72"/>
      <c r="Q3" s="72"/>
      <c r="R3" s="72"/>
      <c r="S3" s="72"/>
      <c r="T3" s="72"/>
      <c r="U3" s="72"/>
      <c r="V3" s="72"/>
      <c r="W3" s="72"/>
      <c r="X3" s="77"/>
      <c r="Y3" s="80" t="s">
        <v>52</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12</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60</v>
      </c>
      <c r="B4" s="63"/>
      <c r="C4" s="63"/>
      <c r="D4" s="63"/>
      <c r="E4" s="63"/>
      <c r="F4" s="63"/>
      <c r="G4" s="63"/>
      <c r="H4" s="70"/>
      <c r="I4" s="73"/>
      <c r="J4" s="73"/>
      <c r="K4" s="73"/>
      <c r="L4" s="73"/>
      <c r="M4" s="73"/>
      <c r="N4" s="73"/>
      <c r="O4" s="73"/>
      <c r="P4" s="73"/>
      <c r="Q4" s="73"/>
      <c r="R4" s="73"/>
      <c r="S4" s="73"/>
      <c r="T4" s="73"/>
      <c r="U4" s="73"/>
      <c r="V4" s="73"/>
      <c r="W4" s="73"/>
      <c r="X4" s="78"/>
      <c r="Y4" s="81" t="s">
        <v>23</v>
      </c>
      <c r="Z4" s="81"/>
      <c r="AA4" s="81"/>
      <c r="AB4" s="81"/>
      <c r="AC4" s="81"/>
      <c r="AD4" s="81"/>
      <c r="AE4" s="81"/>
      <c r="AF4" s="81"/>
      <c r="AG4" s="81"/>
      <c r="AH4" s="81"/>
      <c r="AI4" s="81"/>
      <c r="AJ4" s="81" t="s">
        <v>45</v>
      </c>
      <c r="AK4" s="81"/>
      <c r="AL4" s="81"/>
      <c r="AM4" s="81"/>
      <c r="AN4" s="81"/>
      <c r="AO4" s="81"/>
      <c r="AP4" s="81"/>
      <c r="AQ4" s="81"/>
      <c r="AR4" s="81"/>
      <c r="AS4" s="81"/>
      <c r="AT4" s="81"/>
      <c r="AU4" s="81" t="s">
        <v>26</v>
      </c>
      <c r="AV4" s="81"/>
      <c r="AW4" s="81"/>
      <c r="AX4" s="81"/>
      <c r="AY4" s="81"/>
      <c r="AZ4" s="81"/>
      <c r="BA4" s="81"/>
      <c r="BB4" s="81"/>
      <c r="BC4" s="81"/>
      <c r="BD4" s="81"/>
      <c r="BE4" s="81"/>
      <c r="BF4" s="81" t="s">
        <v>62</v>
      </c>
      <c r="BG4" s="81"/>
      <c r="BH4" s="81"/>
      <c r="BI4" s="81"/>
      <c r="BJ4" s="81"/>
      <c r="BK4" s="81"/>
      <c r="BL4" s="81"/>
      <c r="BM4" s="81"/>
      <c r="BN4" s="81"/>
      <c r="BO4" s="81"/>
      <c r="BP4" s="81"/>
      <c r="BQ4" s="81" t="s">
        <v>0</v>
      </c>
      <c r="BR4" s="81"/>
      <c r="BS4" s="81"/>
      <c r="BT4" s="81"/>
      <c r="BU4" s="81"/>
      <c r="BV4" s="81"/>
      <c r="BW4" s="81"/>
      <c r="BX4" s="81"/>
      <c r="BY4" s="81"/>
      <c r="BZ4" s="81"/>
      <c r="CA4" s="81"/>
      <c r="CB4" s="81" t="s">
        <v>61</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c r="A5" s="60" t="s">
        <v>69</v>
      </c>
      <c r="B5" s="64"/>
      <c r="C5" s="64"/>
      <c r="D5" s="64"/>
      <c r="E5" s="64"/>
      <c r="F5" s="64"/>
      <c r="G5" s="64"/>
      <c r="H5" s="71" t="s">
        <v>57</v>
      </c>
      <c r="I5" s="71" t="s">
        <v>70</v>
      </c>
      <c r="J5" s="71" t="s">
        <v>71</v>
      </c>
      <c r="K5" s="71" t="s">
        <v>72</v>
      </c>
      <c r="L5" s="71" t="s">
        <v>73</v>
      </c>
      <c r="M5" s="71" t="s">
        <v>7</v>
      </c>
      <c r="N5" s="71" t="s">
        <v>74</v>
      </c>
      <c r="O5" s="71" t="s">
        <v>75</v>
      </c>
      <c r="P5" s="71" t="s">
        <v>76</v>
      </c>
      <c r="Q5" s="71" t="s">
        <v>77</v>
      </c>
      <c r="R5" s="71" t="s">
        <v>78</v>
      </c>
      <c r="S5" s="71" t="s">
        <v>79</v>
      </c>
      <c r="T5" s="71" t="s">
        <v>80</v>
      </c>
      <c r="U5" s="71" t="s">
        <v>63</v>
      </c>
      <c r="V5" s="71" t="s">
        <v>81</v>
      </c>
      <c r="W5" s="71" t="s">
        <v>82</v>
      </c>
      <c r="X5" s="71" t="s">
        <v>83</v>
      </c>
      <c r="Y5" s="71" t="s">
        <v>84</v>
      </c>
      <c r="Z5" s="71" t="s">
        <v>85</v>
      </c>
      <c r="AA5" s="71" t="s">
        <v>86</v>
      </c>
      <c r="AB5" s="71" t="s">
        <v>87</v>
      </c>
      <c r="AC5" s="71" t="s">
        <v>88</v>
      </c>
      <c r="AD5" s="71" t="s">
        <v>90</v>
      </c>
      <c r="AE5" s="71" t="s">
        <v>91</v>
      </c>
      <c r="AF5" s="71" t="s">
        <v>92</v>
      </c>
      <c r="AG5" s="71" t="s">
        <v>93</v>
      </c>
      <c r="AH5" s="71" t="s">
        <v>94</v>
      </c>
      <c r="AI5" s="71" t="s">
        <v>44</v>
      </c>
      <c r="AJ5" s="71" t="s">
        <v>84</v>
      </c>
      <c r="AK5" s="71" t="s">
        <v>85</v>
      </c>
      <c r="AL5" s="71" t="s">
        <v>86</v>
      </c>
      <c r="AM5" s="71" t="s">
        <v>87</v>
      </c>
      <c r="AN5" s="71" t="s">
        <v>88</v>
      </c>
      <c r="AO5" s="71" t="s">
        <v>90</v>
      </c>
      <c r="AP5" s="71" t="s">
        <v>91</v>
      </c>
      <c r="AQ5" s="71" t="s">
        <v>92</v>
      </c>
      <c r="AR5" s="71" t="s">
        <v>93</v>
      </c>
      <c r="AS5" s="71" t="s">
        <v>94</v>
      </c>
      <c r="AT5" s="71" t="s">
        <v>89</v>
      </c>
      <c r="AU5" s="71" t="s">
        <v>84</v>
      </c>
      <c r="AV5" s="71" t="s">
        <v>85</v>
      </c>
      <c r="AW5" s="71" t="s">
        <v>86</v>
      </c>
      <c r="AX5" s="71" t="s">
        <v>87</v>
      </c>
      <c r="AY5" s="71" t="s">
        <v>88</v>
      </c>
      <c r="AZ5" s="71" t="s">
        <v>90</v>
      </c>
      <c r="BA5" s="71" t="s">
        <v>91</v>
      </c>
      <c r="BB5" s="71" t="s">
        <v>92</v>
      </c>
      <c r="BC5" s="71" t="s">
        <v>93</v>
      </c>
      <c r="BD5" s="71" t="s">
        <v>94</v>
      </c>
      <c r="BE5" s="71" t="s">
        <v>89</v>
      </c>
      <c r="BF5" s="71" t="s">
        <v>84</v>
      </c>
      <c r="BG5" s="71" t="s">
        <v>85</v>
      </c>
      <c r="BH5" s="71" t="s">
        <v>86</v>
      </c>
      <c r="BI5" s="71" t="s">
        <v>87</v>
      </c>
      <c r="BJ5" s="71" t="s">
        <v>88</v>
      </c>
      <c r="BK5" s="71" t="s">
        <v>90</v>
      </c>
      <c r="BL5" s="71" t="s">
        <v>91</v>
      </c>
      <c r="BM5" s="71" t="s">
        <v>92</v>
      </c>
      <c r="BN5" s="71" t="s">
        <v>93</v>
      </c>
      <c r="BO5" s="71" t="s">
        <v>94</v>
      </c>
      <c r="BP5" s="71" t="s">
        <v>89</v>
      </c>
      <c r="BQ5" s="71" t="s">
        <v>84</v>
      </c>
      <c r="BR5" s="71" t="s">
        <v>85</v>
      </c>
      <c r="BS5" s="71" t="s">
        <v>86</v>
      </c>
      <c r="BT5" s="71" t="s">
        <v>87</v>
      </c>
      <c r="BU5" s="71" t="s">
        <v>88</v>
      </c>
      <c r="BV5" s="71" t="s">
        <v>90</v>
      </c>
      <c r="BW5" s="71" t="s">
        <v>91</v>
      </c>
      <c r="BX5" s="71" t="s">
        <v>92</v>
      </c>
      <c r="BY5" s="71" t="s">
        <v>93</v>
      </c>
      <c r="BZ5" s="71" t="s">
        <v>94</v>
      </c>
      <c r="CA5" s="71" t="s">
        <v>89</v>
      </c>
      <c r="CB5" s="71" t="s">
        <v>84</v>
      </c>
      <c r="CC5" s="71" t="s">
        <v>85</v>
      </c>
      <c r="CD5" s="71" t="s">
        <v>86</v>
      </c>
      <c r="CE5" s="71" t="s">
        <v>87</v>
      </c>
      <c r="CF5" s="71" t="s">
        <v>88</v>
      </c>
      <c r="CG5" s="71" t="s">
        <v>90</v>
      </c>
      <c r="CH5" s="71" t="s">
        <v>91</v>
      </c>
      <c r="CI5" s="71" t="s">
        <v>92</v>
      </c>
      <c r="CJ5" s="71" t="s">
        <v>93</v>
      </c>
      <c r="CK5" s="71" t="s">
        <v>94</v>
      </c>
      <c r="CL5" s="71" t="s">
        <v>89</v>
      </c>
      <c r="CM5" s="71" t="s">
        <v>84</v>
      </c>
      <c r="CN5" s="71" t="s">
        <v>85</v>
      </c>
      <c r="CO5" s="71" t="s">
        <v>86</v>
      </c>
      <c r="CP5" s="71" t="s">
        <v>87</v>
      </c>
      <c r="CQ5" s="71" t="s">
        <v>88</v>
      </c>
      <c r="CR5" s="71" t="s">
        <v>90</v>
      </c>
      <c r="CS5" s="71" t="s">
        <v>91</v>
      </c>
      <c r="CT5" s="71" t="s">
        <v>92</v>
      </c>
      <c r="CU5" s="71" t="s">
        <v>93</v>
      </c>
      <c r="CV5" s="71" t="s">
        <v>94</v>
      </c>
      <c r="CW5" s="71" t="s">
        <v>89</v>
      </c>
      <c r="CX5" s="71" t="s">
        <v>84</v>
      </c>
      <c r="CY5" s="71" t="s">
        <v>85</v>
      </c>
      <c r="CZ5" s="71" t="s">
        <v>86</v>
      </c>
      <c r="DA5" s="71" t="s">
        <v>87</v>
      </c>
      <c r="DB5" s="71" t="s">
        <v>88</v>
      </c>
      <c r="DC5" s="71" t="s">
        <v>90</v>
      </c>
      <c r="DD5" s="71" t="s">
        <v>91</v>
      </c>
      <c r="DE5" s="71" t="s">
        <v>92</v>
      </c>
      <c r="DF5" s="71" t="s">
        <v>93</v>
      </c>
      <c r="DG5" s="71" t="s">
        <v>94</v>
      </c>
      <c r="DH5" s="71" t="s">
        <v>89</v>
      </c>
      <c r="DI5" s="71" t="s">
        <v>84</v>
      </c>
      <c r="DJ5" s="71" t="s">
        <v>85</v>
      </c>
      <c r="DK5" s="71" t="s">
        <v>86</v>
      </c>
      <c r="DL5" s="71" t="s">
        <v>87</v>
      </c>
      <c r="DM5" s="71" t="s">
        <v>88</v>
      </c>
      <c r="DN5" s="71" t="s">
        <v>90</v>
      </c>
      <c r="DO5" s="71" t="s">
        <v>91</v>
      </c>
      <c r="DP5" s="71" t="s">
        <v>92</v>
      </c>
      <c r="DQ5" s="71" t="s">
        <v>93</v>
      </c>
      <c r="DR5" s="71" t="s">
        <v>94</v>
      </c>
      <c r="DS5" s="71" t="s">
        <v>89</v>
      </c>
      <c r="DT5" s="71" t="s">
        <v>84</v>
      </c>
      <c r="DU5" s="71" t="s">
        <v>85</v>
      </c>
      <c r="DV5" s="71" t="s">
        <v>86</v>
      </c>
      <c r="DW5" s="71" t="s">
        <v>87</v>
      </c>
      <c r="DX5" s="71" t="s">
        <v>88</v>
      </c>
      <c r="DY5" s="71" t="s">
        <v>90</v>
      </c>
      <c r="DZ5" s="71" t="s">
        <v>91</v>
      </c>
      <c r="EA5" s="71" t="s">
        <v>92</v>
      </c>
      <c r="EB5" s="71" t="s">
        <v>93</v>
      </c>
      <c r="EC5" s="71" t="s">
        <v>94</v>
      </c>
      <c r="ED5" s="71" t="s">
        <v>89</v>
      </c>
      <c r="EE5" s="71" t="s">
        <v>84</v>
      </c>
      <c r="EF5" s="71" t="s">
        <v>85</v>
      </c>
      <c r="EG5" s="71" t="s">
        <v>86</v>
      </c>
      <c r="EH5" s="71" t="s">
        <v>87</v>
      </c>
      <c r="EI5" s="71" t="s">
        <v>88</v>
      </c>
      <c r="EJ5" s="71" t="s">
        <v>90</v>
      </c>
      <c r="EK5" s="71" t="s">
        <v>91</v>
      </c>
      <c r="EL5" s="71" t="s">
        <v>92</v>
      </c>
      <c r="EM5" s="71" t="s">
        <v>93</v>
      </c>
      <c r="EN5" s="71" t="s">
        <v>94</v>
      </c>
      <c r="EO5" s="71" t="s">
        <v>89</v>
      </c>
    </row>
    <row r="6" spans="1:145" s="59" customFormat="1">
      <c r="A6" s="60" t="s">
        <v>95</v>
      </c>
      <c r="B6" s="65">
        <f t="shared" ref="B6:X6" si="1">B7</f>
        <v>2019</v>
      </c>
      <c r="C6" s="65">
        <f t="shared" si="1"/>
        <v>313718</v>
      </c>
      <c r="D6" s="65">
        <f t="shared" si="1"/>
        <v>47</v>
      </c>
      <c r="E6" s="65">
        <f t="shared" si="1"/>
        <v>17</v>
      </c>
      <c r="F6" s="65">
        <f t="shared" si="1"/>
        <v>5</v>
      </c>
      <c r="G6" s="65">
        <f t="shared" si="1"/>
        <v>0</v>
      </c>
      <c r="H6" s="65" t="str">
        <f t="shared" si="1"/>
        <v>鳥取県　琴浦町</v>
      </c>
      <c r="I6" s="65" t="str">
        <f t="shared" si="1"/>
        <v>法非適用</v>
      </c>
      <c r="J6" s="65" t="str">
        <f t="shared" si="1"/>
        <v>下水道事業</v>
      </c>
      <c r="K6" s="65" t="str">
        <f t="shared" si="1"/>
        <v>農業集落排水</v>
      </c>
      <c r="L6" s="65" t="str">
        <f t="shared" si="1"/>
        <v>F2</v>
      </c>
      <c r="M6" s="65" t="str">
        <f t="shared" si="1"/>
        <v>非設置</v>
      </c>
      <c r="N6" s="74" t="str">
        <f t="shared" si="1"/>
        <v>-</v>
      </c>
      <c r="O6" s="74" t="str">
        <f t="shared" si="1"/>
        <v>該当数値なし</v>
      </c>
      <c r="P6" s="74">
        <f t="shared" si="1"/>
        <v>20.65</v>
      </c>
      <c r="Q6" s="74">
        <f t="shared" si="1"/>
        <v>100</v>
      </c>
      <c r="R6" s="74">
        <f t="shared" si="1"/>
        <v>3850</v>
      </c>
      <c r="S6" s="74">
        <f t="shared" si="1"/>
        <v>17274</v>
      </c>
      <c r="T6" s="74">
        <f t="shared" si="1"/>
        <v>139.97</v>
      </c>
      <c r="U6" s="74">
        <f t="shared" si="1"/>
        <v>123.41</v>
      </c>
      <c r="V6" s="74">
        <f t="shared" si="1"/>
        <v>3547</v>
      </c>
      <c r="W6" s="74">
        <f t="shared" si="1"/>
        <v>6.99</v>
      </c>
      <c r="X6" s="74">
        <f t="shared" si="1"/>
        <v>507.44</v>
      </c>
      <c r="Y6" s="82">
        <f t="shared" ref="Y6:AH6" si="2">IF(Y7="",NA(),Y7)</f>
        <v>67.14</v>
      </c>
      <c r="Z6" s="82">
        <f t="shared" si="2"/>
        <v>80.75</v>
      </c>
      <c r="AA6" s="82">
        <f t="shared" si="2"/>
        <v>79.59</v>
      </c>
      <c r="AB6" s="82">
        <f t="shared" si="2"/>
        <v>78.739999999999995</v>
      </c>
      <c r="AC6" s="82">
        <f t="shared" si="2"/>
        <v>78.48</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499.98</v>
      </c>
      <c r="BG6" s="82">
        <f t="shared" si="5"/>
        <v>4640.91</v>
      </c>
      <c r="BH6" s="82">
        <f t="shared" si="5"/>
        <v>154.68</v>
      </c>
      <c r="BI6" s="82">
        <f t="shared" si="5"/>
        <v>170.05</v>
      </c>
      <c r="BJ6" s="82">
        <f t="shared" si="5"/>
        <v>121.3</v>
      </c>
      <c r="BK6" s="82">
        <f t="shared" si="5"/>
        <v>1081.8</v>
      </c>
      <c r="BL6" s="82">
        <f t="shared" si="5"/>
        <v>974.93</v>
      </c>
      <c r="BM6" s="82">
        <f t="shared" si="5"/>
        <v>855.8</v>
      </c>
      <c r="BN6" s="82">
        <f t="shared" si="5"/>
        <v>789.46</v>
      </c>
      <c r="BO6" s="82">
        <f t="shared" si="5"/>
        <v>826.83</v>
      </c>
      <c r="BP6" s="74" t="str">
        <f>IF(BP7="","",IF(BP7="-","【-】","【"&amp;SUBSTITUTE(TEXT(BP7,"#,##0.00"),"-","△")&amp;"】"))</f>
        <v>【765.47】</v>
      </c>
      <c r="BQ6" s="82">
        <f t="shared" ref="BQ6:BZ6" si="6">IF(BQ7="",NA(),BQ7)</f>
        <v>46.17</v>
      </c>
      <c r="BR6" s="82">
        <f t="shared" si="6"/>
        <v>99.49</v>
      </c>
      <c r="BS6" s="82">
        <f t="shared" si="6"/>
        <v>100</v>
      </c>
      <c r="BT6" s="82">
        <f t="shared" si="6"/>
        <v>97.87</v>
      </c>
      <c r="BU6" s="82">
        <f t="shared" si="6"/>
        <v>99.99</v>
      </c>
      <c r="BV6" s="82">
        <f t="shared" si="6"/>
        <v>52.19</v>
      </c>
      <c r="BW6" s="82">
        <f t="shared" si="6"/>
        <v>55.32</v>
      </c>
      <c r="BX6" s="82">
        <f t="shared" si="6"/>
        <v>59.8</v>
      </c>
      <c r="BY6" s="82">
        <f t="shared" si="6"/>
        <v>57.77</v>
      </c>
      <c r="BZ6" s="82">
        <f t="shared" si="6"/>
        <v>57.31</v>
      </c>
      <c r="CA6" s="74" t="str">
        <f>IF(CA7="","",IF(CA7="-","【-】","【"&amp;SUBSTITUTE(TEXT(CA7,"#,##0.00"),"-","△")&amp;"】"))</f>
        <v>【59.59】</v>
      </c>
      <c r="CB6" s="82">
        <f t="shared" ref="CB6:CK6" si="7">IF(CB7="",NA(),CB7)</f>
        <v>333.01</v>
      </c>
      <c r="CC6" s="82">
        <f t="shared" si="7"/>
        <v>156.29</v>
      </c>
      <c r="CD6" s="82">
        <f t="shared" si="7"/>
        <v>164.75</v>
      </c>
      <c r="CE6" s="82">
        <f t="shared" si="7"/>
        <v>161.58000000000001</v>
      </c>
      <c r="CF6" s="82">
        <f t="shared" si="7"/>
        <v>162.6</v>
      </c>
      <c r="CG6" s="82">
        <f t="shared" si="7"/>
        <v>296.14</v>
      </c>
      <c r="CH6" s="82">
        <f t="shared" si="7"/>
        <v>283.17</v>
      </c>
      <c r="CI6" s="82">
        <f t="shared" si="7"/>
        <v>263.76</v>
      </c>
      <c r="CJ6" s="82">
        <f t="shared" si="7"/>
        <v>274.35000000000002</v>
      </c>
      <c r="CK6" s="82">
        <f t="shared" si="7"/>
        <v>273.52</v>
      </c>
      <c r="CL6" s="74" t="str">
        <f>IF(CL7="","",IF(CL7="-","【-】","【"&amp;SUBSTITUTE(TEXT(CL7,"#,##0.00"),"-","△")&amp;"】"))</f>
        <v>【257.86】</v>
      </c>
      <c r="CM6" s="82">
        <f t="shared" ref="CM6:CV6" si="8">IF(CM7="",NA(),CM7)</f>
        <v>60</v>
      </c>
      <c r="CN6" s="82">
        <f t="shared" si="8"/>
        <v>60.15</v>
      </c>
      <c r="CO6" s="82">
        <f t="shared" si="8"/>
        <v>57.77</v>
      </c>
      <c r="CP6" s="82">
        <f t="shared" si="8"/>
        <v>59.41</v>
      </c>
      <c r="CQ6" s="82">
        <f t="shared" si="8"/>
        <v>58.74</v>
      </c>
      <c r="CR6" s="82">
        <f t="shared" si="8"/>
        <v>52.31</v>
      </c>
      <c r="CS6" s="82">
        <f t="shared" si="8"/>
        <v>60.65</v>
      </c>
      <c r="CT6" s="82">
        <f t="shared" si="8"/>
        <v>51.75</v>
      </c>
      <c r="CU6" s="82">
        <f t="shared" si="8"/>
        <v>50.68</v>
      </c>
      <c r="CV6" s="82">
        <f t="shared" si="8"/>
        <v>50.14</v>
      </c>
      <c r="CW6" s="74" t="str">
        <f>IF(CW7="","",IF(CW7="-","【-】","【"&amp;SUBSTITUTE(TEXT(CW7,"#,##0.00"),"-","△")&amp;"】"))</f>
        <v>【51.30】</v>
      </c>
      <c r="CX6" s="82">
        <f t="shared" ref="CX6:DG6" si="9">IF(CX7="",NA(),CX7)</f>
        <v>86.12</v>
      </c>
      <c r="CY6" s="82">
        <f t="shared" si="9"/>
        <v>87.01</v>
      </c>
      <c r="CZ6" s="82">
        <f t="shared" si="9"/>
        <v>86.73</v>
      </c>
      <c r="DA6" s="82">
        <f t="shared" si="9"/>
        <v>84.86</v>
      </c>
      <c r="DB6" s="82">
        <f t="shared" si="9"/>
        <v>89.34</v>
      </c>
      <c r="DC6" s="82">
        <f t="shared" si="9"/>
        <v>84.32</v>
      </c>
      <c r="DD6" s="82">
        <f t="shared" si="9"/>
        <v>84.58</v>
      </c>
      <c r="DE6" s="82">
        <f t="shared" si="9"/>
        <v>84.84</v>
      </c>
      <c r="DF6" s="82">
        <f t="shared" si="9"/>
        <v>84.86</v>
      </c>
      <c r="DG6" s="82">
        <f t="shared" si="9"/>
        <v>84.98</v>
      </c>
      <c r="DH6" s="74" t="str">
        <f>IF(DH7="","",IF(DH7="-","【-】","【"&amp;SUBSTITUTE(TEXT(DH7,"#,##0.00"),"-","△")&amp;"】"))</f>
        <v>【86.22】</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74">
        <f t="shared" ref="EE6:EN6" si="12">IF(EE7="",NA(),EE7)</f>
        <v>0</v>
      </c>
      <c r="EF6" s="74">
        <f t="shared" si="12"/>
        <v>0</v>
      </c>
      <c r="EG6" s="74">
        <f t="shared" si="12"/>
        <v>0</v>
      </c>
      <c r="EH6" s="74">
        <f t="shared" si="12"/>
        <v>0</v>
      </c>
      <c r="EI6" s="74">
        <f t="shared" si="12"/>
        <v>0</v>
      </c>
      <c r="EJ6" s="82">
        <f t="shared" si="12"/>
        <v>1.e-002</v>
      </c>
      <c r="EK6" s="82">
        <f t="shared" si="12"/>
        <v>2.0499999999999998</v>
      </c>
      <c r="EL6" s="82">
        <f t="shared" si="12"/>
        <v>1.e-002</v>
      </c>
      <c r="EM6" s="82">
        <f t="shared" si="12"/>
        <v>1.e-002</v>
      </c>
      <c r="EN6" s="82">
        <f t="shared" si="12"/>
        <v>2.e-002</v>
      </c>
      <c r="EO6" s="74" t="str">
        <f>IF(EO7="","",IF(EO7="-","【-】","【"&amp;SUBSTITUTE(TEXT(EO7,"#,##0.00"),"-","△")&amp;"】"))</f>
        <v>【0.02】</v>
      </c>
    </row>
    <row r="7" spans="1:145" s="59" customFormat="1">
      <c r="A7" s="60"/>
      <c r="B7" s="66">
        <v>2019</v>
      </c>
      <c r="C7" s="66">
        <v>313718</v>
      </c>
      <c r="D7" s="66">
        <v>47</v>
      </c>
      <c r="E7" s="66">
        <v>17</v>
      </c>
      <c r="F7" s="66">
        <v>5</v>
      </c>
      <c r="G7" s="66">
        <v>0</v>
      </c>
      <c r="H7" s="66" t="s">
        <v>96</v>
      </c>
      <c r="I7" s="66" t="s">
        <v>97</v>
      </c>
      <c r="J7" s="66" t="s">
        <v>98</v>
      </c>
      <c r="K7" s="66" t="s">
        <v>99</v>
      </c>
      <c r="L7" s="66" t="s">
        <v>100</v>
      </c>
      <c r="M7" s="66" t="s">
        <v>101</v>
      </c>
      <c r="N7" s="75" t="s">
        <v>38</v>
      </c>
      <c r="O7" s="75" t="s">
        <v>102</v>
      </c>
      <c r="P7" s="75">
        <v>20.65</v>
      </c>
      <c r="Q7" s="75">
        <v>100</v>
      </c>
      <c r="R7" s="75">
        <v>3850</v>
      </c>
      <c r="S7" s="75">
        <v>17274</v>
      </c>
      <c r="T7" s="75">
        <v>139.97</v>
      </c>
      <c r="U7" s="75">
        <v>123.41</v>
      </c>
      <c r="V7" s="75">
        <v>3547</v>
      </c>
      <c r="W7" s="75">
        <v>6.99</v>
      </c>
      <c r="X7" s="75">
        <v>507.44</v>
      </c>
      <c r="Y7" s="75">
        <v>67.14</v>
      </c>
      <c r="Z7" s="75">
        <v>80.75</v>
      </c>
      <c r="AA7" s="75">
        <v>79.59</v>
      </c>
      <c r="AB7" s="75">
        <v>78.739999999999995</v>
      </c>
      <c r="AC7" s="75">
        <v>78.48</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499.98</v>
      </c>
      <c r="BG7" s="75">
        <v>4640.91</v>
      </c>
      <c r="BH7" s="75">
        <v>154.68</v>
      </c>
      <c r="BI7" s="75">
        <v>170.05</v>
      </c>
      <c r="BJ7" s="75">
        <v>121.3</v>
      </c>
      <c r="BK7" s="75">
        <v>1081.8</v>
      </c>
      <c r="BL7" s="75">
        <v>974.93</v>
      </c>
      <c r="BM7" s="75">
        <v>855.8</v>
      </c>
      <c r="BN7" s="75">
        <v>789.46</v>
      </c>
      <c r="BO7" s="75">
        <v>826.83</v>
      </c>
      <c r="BP7" s="75">
        <v>765.47</v>
      </c>
      <c r="BQ7" s="75">
        <v>46.17</v>
      </c>
      <c r="BR7" s="75">
        <v>99.49</v>
      </c>
      <c r="BS7" s="75">
        <v>100</v>
      </c>
      <c r="BT7" s="75">
        <v>97.87</v>
      </c>
      <c r="BU7" s="75">
        <v>99.99</v>
      </c>
      <c r="BV7" s="75">
        <v>52.19</v>
      </c>
      <c r="BW7" s="75">
        <v>55.32</v>
      </c>
      <c r="BX7" s="75">
        <v>59.8</v>
      </c>
      <c r="BY7" s="75">
        <v>57.77</v>
      </c>
      <c r="BZ7" s="75">
        <v>57.31</v>
      </c>
      <c r="CA7" s="75">
        <v>59.59</v>
      </c>
      <c r="CB7" s="75">
        <v>333.01</v>
      </c>
      <c r="CC7" s="75">
        <v>156.29</v>
      </c>
      <c r="CD7" s="75">
        <v>164.75</v>
      </c>
      <c r="CE7" s="75">
        <v>161.58000000000001</v>
      </c>
      <c r="CF7" s="75">
        <v>162.6</v>
      </c>
      <c r="CG7" s="75">
        <v>296.14</v>
      </c>
      <c r="CH7" s="75">
        <v>283.17</v>
      </c>
      <c r="CI7" s="75">
        <v>263.76</v>
      </c>
      <c r="CJ7" s="75">
        <v>274.35000000000002</v>
      </c>
      <c r="CK7" s="75">
        <v>273.52</v>
      </c>
      <c r="CL7" s="75">
        <v>257.86</v>
      </c>
      <c r="CM7" s="75">
        <v>60</v>
      </c>
      <c r="CN7" s="75">
        <v>60.15</v>
      </c>
      <c r="CO7" s="75">
        <v>57.77</v>
      </c>
      <c r="CP7" s="75">
        <v>59.41</v>
      </c>
      <c r="CQ7" s="75">
        <v>58.74</v>
      </c>
      <c r="CR7" s="75">
        <v>52.31</v>
      </c>
      <c r="CS7" s="75">
        <v>60.65</v>
      </c>
      <c r="CT7" s="75">
        <v>51.75</v>
      </c>
      <c r="CU7" s="75">
        <v>50.68</v>
      </c>
      <c r="CV7" s="75">
        <v>50.14</v>
      </c>
      <c r="CW7" s="75">
        <v>51.3</v>
      </c>
      <c r="CX7" s="75">
        <v>86.12</v>
      </c>
      <c r="CY7" s="75">
        <v>87.01</v>
      </c>
      <c r="CZ7" s="75">
        <v>86.73</v>
      </c>
      <c r="DA7" s="75">
        <v>84.86</v>
      </c>
      <c r="DB7" s="75">
        <v>89.34</v>
      </c>
      <c r="DC7" s="75">
        <v>84.32</v>
      </c>
      <c r="DD7" s="75">
        <v>84.58</v>
      </c>
      <c r="DE7" s="75">
        <v>84.84</v>
      </c>
      <c r="DF7" s="75">
        <v>84.86</v>
      </c>
      <c r="DG7" s="75">
        <v>84.98</v>
      </c>
      <c r="DH7" s="75">
        <v>86.22</v>
      </c>
      <c r="DI7" s="75"/>
      <c r="DJ7" s="75"/>
      <c r="DK7" s="75"/>
      <c r="DL7" s="75"/>
      <c r="DM7" s="75"/>
      <c r="DN7" s="75"/>
      <c r="DO7" s="75"/>
      <c r="DP7" s="75"/>
      <c r="DQ7" s="75"/>
      <c r="DR7" s="75"/>
      <c r="DS7" s="75"/>
      <c r="DT7" s="75"/>
      <c r="DU7" s="75"/>
      <c r="DV7" s="75"/>
      <c r="DW7" s="75"/>
      <c r="DX7" s="75"/>
      <c r="DY7" s="75"/>
      <c r="DZ7" s="75"/>
      <c r="EA7" s="75"/>
      <c r="EB7" s="75"/>
      <c r="EC7" s="75"/>
      <c r="ED7" s="75"/>
      <c r="EE7" s="75">
        <v>0</v>
      </c>
      <c r="EF7" s="75">
        <v>0</v>
      </c>
      <c r="EG7" s="75">
        <v>0</v>
      </c>
      <c r="EH7" s="75">
        <v>0</v>
      </c>
      <c r="EI7" s="75">
        <v>0</v>
      </c>
      <c r="EJ7" s="75">
        <v>1.e-002</v>
      </c>
      <c r="EK7" s="75">
        <v>2.0499999999999998</v>
      </c>
      <c r="EL7" s="75">
        <v>1.e-002</v>
      </c>
      <c r="EM7" s="75">
        <v>1.e-002</v>
      </c>
      <c r="EN7" s="75">
        <v>2.e-002</v>
      </c>
      <c r="EO7" s="75">
        <v>2.e-002</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103</v>
      </c>
      <c r="C9" s="61" t="s">
        <v>104</v>
      </c>
      <c r="D9" s="61" t="s">
        <v>105</v>
      </c>
      <c r="E9" s="61" t="s">
        <v>106</v>
      </c>
      <c r="F9" s="61" t="s">
        <v>107</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30</v>
      </c>
      <c r="B10" s="67">
        <f>DATEVALUE($B7+12-B11&amp;"/1/"&amp;B12)</f>
        <v>46388</v>
      </c>
      <c r="C10" s="67">
        <f>DATEVALUE($B7+12-C11&amp;"/1/"&amp;C12)</f>
        <v>46753</v>
      </c>
      <c r="D10" s="67">
        <f>DATEVALUE($B7+12-D11&amp;"/1/"&amp;D12)</f>
        <v>47119</v>
      </c>
      <c r="E10" s="67">
        <f>DATEVALUE($B7+12-E11&amp;"/1/"&amp;E12)</f>
        <v>47484</v>
      </c>
      <c r="F10" s="68">
        <f>DATEVALUE($B7+12-F11&amp;"/1/"&amp;F12)</f>
        <v>47849</v>
      </c>
    </row>
    <row r="11" spans="1:145">
      <c r="B11">
        <v>4</v>
      </c>
      <c r="C11">
        <v>3</v>
      </c>
      <c r="D11">
        <v>2</v>
      </c>
      <c r="E11">
        <v>1</v>
      </c>
      <c r="F11">
        <v>0</v>
      </c>
      <c r="G11" t="s">
        <v>108</v>
      </c>
    </row>
    <row r="12" spans="1:145">
      <c r="B12">
        <v>1</v>
      </c>
      <c r="C12">
        <v>1</v>
      </c>
      <c r="D12">
        <v>1</v>
      </c>
      <c r="E12">
        <v>1</v>
      </c>
      <c r="F12">
        <v>1</v>
      </c>
      <c r="G12" t="s">
        <v>109</v>
      </c>
    </row>
    <row r="13" spans="1:145">
      <c r="B13" t="s">
        <v>110</v>
      </c>
      <c r="C13" t="s">
        <v>110</v>
      </c>
      <c r="D13" t="s">
        <v>110</v>
      </c>
      <c r="E13" t="s">
        <v>110</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耒家 紀子</cp:lastModifiedBy>
  <dcterms:created xsi:type="dcterms:W3CDTF">2020-12-04T03:06:41Z</dcterms:created>
  <dcterms:modified xsi:type="dcterms:W3CDTF">2021-01-21T08:59:11Z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2021-01-21T08:59:11Z</vt:filetime>
  </property>
</Properties>
</file>