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B/qpnqyBPE9BmDrTsZ0gOzWLoeU+7ANxBU+mzd2DUBaOHuaKdEk5oz9Kmc58j9wmFHXkrKDZMZQpm9/ydz7WdA==" workbookSaltValue="DPS231ycOiASViKmmG3w3w=="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<sst xmlns="http://schemas.openxmlformats.org/spreadsheetml/2006/main" xmlns:r="http://schemas.openxmlformats.org/officeDocument/2006/relationships" count="116" uniqueCount="116">
  <si>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r>
      <t>1か月20ｍ</t>
    </r>
    <r>
      <rPr>
        <b/>
        <vertAlign val="superscript"/>
        <sz val="12"/>
        <color theme="1"/>
        <rFont val="ＭＳ ゴシック"/>
      </rPr>
      <t>3</t>
    </r>
    <r>
      <rPr>
        <b/>
        <sz val="11"/>
        <color theme="1"/>
        <rFont val="ＭＳ ゴシック"/>
      </rPr>
      <t>当たり家庭料金(円)</t>
    </r>
  </si>
  <si>
    <t>資金不足比率(％)</t>
  </si>
  <si>
    <t>経営比較分析表（令和元年度決算）</t>
    <rPh sb="8" eb="10">
      <t>レイワ</t>
    </rPh>
    <rPh sb="10" eb="12">
      <t>ガンネン</t>
    </rPh>
    <phoneticPr fontId="2"/>
  </si>
  <si>
    <t>⑤経費回収率(％)</t>
  </si>
  <si>
    <t>類似団体区分</t>
    <rPh sb="4" eb="6">
      <t>クブン</t>
    </rPh>
    <phoneticPr fontId="2"/>
  </si>
  <si>
    <t>事業名</t>
  </si>
  <si>
    <t>事業CD</t>
    <rPh sb="0" eb="2">
      <t>ジギョウ</t>
    </rPh>
    <phoneticPr fontId="2"/>
  </si>
  <si>
    <t>業種CD</t>
    <rPh sb="0" eb="2">
      <t>ギョウシュ</t>
    </rPh>
    <phoneticPr fontId="2"/>
  </si>
  <si>
    <t>管理者の情報</t>
    <rPh sb="0" eb="3">
      <t>カンリシャ</t>
    </rPh>
    <rPh sb="4" eb="6">
      <t>ジョウホウ</t>
    </rPh>
    <phoneticPr fontId="2"/>
  </si>
  <si>
    <t>業務名</t>
    <rPh sb="2" eb="3">
      <t>メイ</t>
    </rPh>
    <phoneticPr fontId="2"/>
  </si>
  <si>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</si>
  <si>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</si>
  <si>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2"/>
  </si>
  <si>
    <t>1⑤</t>
  </si>
  <si>
    <t>業種名</t>
    <rPh sb="2" eb="3">
      <t>メイ</t>
    </rPh>
    <phoneticPr fontId="2"/>
  </si>
  <si>
    <t>特定環境保全公共下水道</t>
  </si>
  <si>
    <t>■</t>
  </si>
  <si>
    <t>人口（人）</t>
    <rPh sb="0" eb="2">
      <t>ジンコウ</t>
    </rPh>
    <rPh sb="3" eb="4">
      <t>ヒト</t>
    </rPh>
    <phoneticPr fontId="2"/>
  </si>
  <si>
    <r>
      <t>人口密度(人/km</t>
    </r>
    <r>
      <rPr>
        <b/>
        <vertAlign val="superscript"/>
        <sz val="11"/>
        <color theme="1"/>
        <rFont val="ＭＳ ゴシック"/>
      </rPr>
      <t>2</t>
    </r>
    <r>
      <rPr>
        <b/>
        <sz val="11"/>
        <color theme="1"/>
        <rFont val="ＭＳ ゴシック"/>
      </rPr>
      <t>)</t>
    </r>
  </si>
  <si>
    <t>グラフ凡例</t>
    <rPh sb="3" eb="5">
      <t>ハンレイ</t>
    </rPh>
    <phoneticPr fontId="2"/>
  </si>
  <si>
    <t>大項目</t>
    <rPh sb="0" eb="3">
      <t>ダイコウモク</t>
    </rPh>
    <phoneticPr fontId="2"/>
  </si>
  <si>
    <t>当該団体値（当該値）</t>
    <rPh sb="2" eb="4">
      <t>ダンタイ</t>
    </rPh>
    <phoneticPr fontId="2"/>
  </si>
  <si>
    <t>自己資本構成比率(％)</t>
  </si>
  <si>
    <t>施設CD</t>
    <rPh sb="0" eb="2">
      <t>シセツ</t>
    </rPh>
    <phoneticPr fontId="2"/>
  </si>
  <si>
    <t>普及率(％)</t>
  </si>
  <si>
    <t>①収益的収支比率(％)</t>
    <rPh sb="1" eb="4">
      <t>シュウエキテキ</t>
    </rPh>
    <phoneticPr fontId="2"/>
  </si>
  <si>
    <t>1. 経営の健全性・効率性</t>
  </si>
  <si>
    <t>有収率(％)</t>
    <rPh sb="0" eb="1">
      <t>ユウ</t>
    </rPh>
    <rPh sb="1" eb="3">
      <t>シュウリツ</t>
    </rPh>
    <phoneticPr fontId="2"/>
  </si>
  <si>
    <t>③流動比率(％)</t>
    <rPh sb="1" eb="3">
      <t>リュウドウ</t>
    </rPh>
    <rPh sb="3" eb="5">
      <t>ヒリツ</t>
    </rPh>
    <phoneticPr fontId="2"/>
  </si>
  <si>
    <t>処理区域内人口(人)</t>
    <rPh sb="0" eb="2">
      <t>ショリ</t>
    </rPh>
    <rPh sb="2" eb="5">
      <t>クイキナイ</t>
    </rPh>
    <phoneticPr fontId="2"/>
  </si>
  <si>
    <r>
      <t>処理区域面積(km</t>
    </r>
    <r>
      <rPr>
        <b/>
        <vertAlign val="superscript"/>
        <sz val="11"/>
        <color theme="1"/>
        <rFont val="ＭＳ ゴシック"/>
      </rPr>
      <t>2</t>
    </r>
    <r>
      <rPr>
        <b/>
        <sz val="11"/>
        <color theme="1"/>
        <rFont val="ＭＳ ゴシック"/>
      </rPr>
      <t>)</t>
    </r>
    <rPh sb="0" eb="2">
      <t>ショリ</t>
    </rPh>
    <rPh sb="2" eb="4">
      <t>クイキ</t>
    </rPh>
    <phoneticPr fontId="2"/>
  </si>
  <si>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2"/>
  </si>
  <si>
    <t>1⑧</t>
  </si>
  <si>
    <t>年度</t>
    <rPh sb="0" eb="2">
      <t>ネンド</t>
    </rPh>
    <phoneticPr fontId="2"/>
  </si>
  <si>
    <t>－</t>
  </si>
  <si>
    <t>類似団体平均値（平均値）</t>
  </si>
  <si>
    <t>2①</t>
  </si>
  <si>
    <t>【】</t>
  </si>
  <si>
    <t>令和元年度全国平均</t>
    <rPh sb="0" eb="2">
      <t>レイワ</t>
    </rPh>
    <rPh sb="2" eb="4">
      <t>ガンネン</t>
    </rPh>
    <phoneticPr fontId="2"/>
  </si>
  <si>
    <t>分析欄</t>
    <rPh sb="0" eb="2">
      <t>ブンセキ</t>
    </rPh>
    <rPh sb="2" eb="3">
      <t>ラン</t>
    </rPh>
    <phoneticPr fontId="2"/>
  </si>
  <si>
    <t>-</t>
  </si>
  <si>
    <t>1. 経営の健全性・効率性について</t>
  </si>
  <si>
    <t>2. 老朽化の状況について</t>
  </si>
  <si>
    <t>1④</t>
  </si>
  <si>
    <t>　供用開始は平成14年度であり管渠の計画的な更新は行っていない。処理施設は長寿命化計画をもとに電気設備、建具等を順次更新している。
　今後はストックマネジメント計画を策定し、維持修繕基準をもとに計画的な点検、調査、更新を行う。</t>
    <rPh sb="1" eb="3">
      <t>キョウヨウ</t>
    </rPh>
    <rPh sb="3" eb="5">
      <t>カイシ</t>
    </rPh>
    <rPh sb="6" eb="8">
      <t>ヘイセイ</t>
    </rPh>
    <rPh sb="10" eb="12">
      <t>ネンド</t>
    </rPh>
    <rPh sb="15" eb="17">
      <t>カンキョ</t>
    </rPh>
    <rPh sb="18" eb="21">
      <t>ケイカクテキ</t>
    </rPh>
    <rPh sb="22" eb="24">
      <t>コウシン</t>
    </rPh>
    <rPh sb="25" eb="26">
      <t>オコナ</t>
    </rPh>
    <rPh sb="32" eb="34">
      <t>ショリ</t>
    </rPh>
    <rPh sb="34" eb="36">
      <t>シセツ</t>
    </rPh>
    <rPh sb="37" eb="38">
      <t>チョウ</t>
    </rPh>
    <rPh sb="38" eb="41">
      <t>ジュミョウカ</t>
    </rPh>
    <rPh sb="41" eb="43">
      <t>ケイカク</t>
    </rPh>
    <rPh sb="47" eb="49">
      <t>デンキ</t>
    </rPh>
    <rPh sb="49" eb="51">
      <t>セツビ</t>
    </rPh>
    <rPh sb="52" eb="54">
      <t>タテグ</t>
    </rPh>
    <rPh sb="54" eb="55">
      <t>トウ</t>
    </rPh>
    <rPh sb="56" eb="58">
      <t>ジュンジ</t>
    </rPh>
    <rPh sb="58" eb="60">
      <t>コウシン</t>
    </rPh>
    <rPh sb="67" eb="69">
      <t>コンゴ</t>
    </rPh>
    <rPh sb="80" eb="82">
      <t>ケイカク</t>
    </rPh>
    <rPh sb="83" eb="85">
      <t>サクテイ</t>
    </rPh>
    <rPh sb="87" eb="89">
      <t>イジ</t>
    </rPh>
    <rPh sb="89" eb="91">
      <t>シュウゼン</t>
    </rPh>
    <rPh sb="91" eb="93">
      <t>キジュン</t>
    </rPh>
    <rPh sb="97" eb="100">
      <t>ケイカクテキ</t>
    </rPh>
    <rPh sb="101" eb="103">
      <t>テンケン</t>
    </rPh>
    <rPh sb="104" eb="106">
      <t>チョウサ</t>
    </rPh>
    <rPh sb="107" eb="109">
      <t>コウシン</t>
    </rPh>
    <rPh sb="110" eb="111">
      <t>オコナ</t>
    </rPh>
    <phoneticPr fontId="13"/>
  </si>
  <si>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2"/>
  </si>
  <si>
    <t>全国平均</t>
    <rPh sb="0" eb="2">
      <t>ゼンコク</t>
    </rPh>
    <rPh sb="2" eb="4">
      <t>ヘイキン</t>
    </rPh>
    <phoneticPr fontId="2"/>
  </si>
  <si>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</si>
  <si>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</si>
  <si>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</si>
  <si>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</si>
  <si>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</si>
  <si>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</si>
  <si>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</si>
  <si>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</si>
  <si>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2"/>
  </si>
  <si>
    <t>下水道事業(法非適用)</t>
    <rPh sb="3" eb="5">
      <t>ジギョウ</t>
    </rPh>
    <rPh sb="6" eb="7">
      <t>ホウ</t>
    </rPh>
    <rPh sb="7" eb="8">
      <t>ヒ</t>
    </rPh>
    <rPh sb="8" eb="10">
      <t>テキヨウ</t>
    </rPh>
    <phoneticPr fontId="2"/>
  </si>
  <si>
    <t>基本情報</t>
    <rPh sb="0" eb="2">
      <t>キホン</t>
    </rPh>
    <rPh sb="2" eb="4">
      <t>ジョウホウ</t>
    </rPh>
    <phoneticPr fontId="2"/>
  </si>
  <si>
    <t>項番</t>
    <rPh sb="0" eb="2">
      <t>コウバン</t>
    </rPh>
    <phoneticPr fontId="2"/>
  </si>
  <si>
    <t>都道府県名</t>
    <rPh sb="0" eb="4">
      <t>トドウフケン</t>
    </rPh>
    <rPh sb="4" eb="5">
      <t>メイ</t>
    </rPh>
    <phoneticPr fontId="2"/>
  </si>
  <si>
    <t>団体CD</t>
    <rPh sb="0" eb="2">
      <t>ダンタイ</t>
    </rPh>
    <phoneticPr fontId="2"/>
  </si>
  <si>
    <t>業務CD</t>
    <rPh sb="0" eb="2">
      <t>ギョウム</t>
    </rPh>
    <phoneticPr fontId="2"/>
  </si>
  <si>
    <t>中項目</t>
    <rPh sb="0" eb="1">
      <t>チュウ</t>
    </rPh>
    <rPh sb="1" eb="3">
      <t>コウモク</t>
    </rPh>
    <phoneticPr fontId="2"/>
  </si>
  <si>
    <t>④企業債残高対事業規模比率(％)</t>
  </si>
  <si>
    <t>⑥汚水処理原価(円)</t>
    <rPh sb="1" eb="3">
      <t>オスイ</t>
    </rPh>
    <rPh sb="3" eb="5">
      <t>ショリ</t>
    </rPh>
    <rPh sb="5" eb="7">
      <t>ゲンカ</t>
    </rPh>
    <rPh sb="8" eb="9">
      <t>エン</t>
    </rPh>
    <phoneticPr fontId="2"/>
  </si>
  <si>
    <t>⑦施設利用率(％)</t>
    <rPh sb="1" eb="3">
      <t>シセツ</t>
    </rPh>
    <rPh sb="3" eb="6">
      <t>リヨウリツ</t>
    </rPh>
    <phoneticPr fontId="2"/>
  </si>
  <si>
    <t>人口密度</t>
    <rPh sb="0" eb="2">
      <t>ジンコウ</t>
    </rPh>
    <rPh sb="2" eb="4">
      <t>ミツド</t>
    </rPh>
    <phoneticPr fontId="2"/>
  </si>
  <si>
    <t>⑧水洗化率(％)</t>
  </si>
  <si>
    <t>①有形固定資産減価償却率(％)</t>
    <rPh sb="1" eb="3">
      <t>ユウケイ</t>
    </rPh>
    <rPh sb="3" eb="5">
      <t>コテイ</t>
    </rPh>
    <rPh sb="5" eb="7">
      <t>シサン</t>
    </rPh>
    <rPh sb="7" eb="9">
      <t>ゲンカ</t>
    </rPh>
    <rPh sb="9" eb="11">
      <t>ショウキャク</t>
    </rPh>
    <rPh sb="11" eb="12">
      <t>リツ</t>
    </rPh>
    <phoneticPr fontId="2"/>
  </si>
  <si>
    <t>②管渠老朽化率(％)</t>
  </si>
  <si>
    <t>③管渠改善率(％)</t>
  </si>
  <si>
    <t>小項目</t>
    <rPh sb="0" eb="3">
      <t>ショウコウモク</t>
    </rPh>
    <phoneticPr fontId="2"/>
  </si>
  <si>
    <t>法適・法非適</t>
    <rPh sb="0" eb="1">
      <t>ホウ</t>
    </rPh>
    <rPh sb="1" eb="2">
      <t>テキ</t>
    </rPh>
    <rPh sb="3" eb="4">
      <t>ホウ</t>
    </rPh>
    <rPh sb="4" eb="5">
      <t>ヒ</t>
    </rPh>
    <rPh sb="5" eb="6">
      <t>テキ</t>
    </rPh>
    <phoneticPr fontId="2"/>
  </si>
  <si>
    <t>業種名称</t>
    <rPh sb="0" eb="2">
      <t>ギョウシュ</t>
    </rPh>
    <rPh sb="2" eb="4">
      <t>メイショウ</t>
    </rPh>
    <phoneticPr fontId="2"/>
  </si>
  <si>
    <t>事業名称</t>
    <rPh sb="0" eb="2">
      <t>ジギョウ</t>
    </rPh>
    <rPh sb="2" eb="4">
      <t>メイショウ</t>
    </rPh>
    <phoneticPr fontId="2"/>
  </si>
  <si>
    <t>類似団体</t>
    <rPh sb="0" eb="2">
      <t>ルイジ</t>
    </rPh>
    <rPh sb="2" eb="4">
      <t>ダンタイ</t>
    </rPh>
    <phoneticPr fontId="2"/>
  </si>
  <si>
    <t>資金不足比率</t>
    <rPh sb="0" eb="2">
      <t>シキン</t>
    </rPh>
    <rPh sb="2" eb="4">
      <t>フソク</t>
    </rPh>
    <rPh sb="4" eb="6">
      <t>ヒリツ</t>
    </rPh>
    <phoneticPr fontId="2"/>
  </si>
  <si>
    <t>自己資本構成比率</t>
    <rPh sb="0" eb="2">
      <t>ジコ</t>
    </rPh>
    <rPh sb="2" eb="4">
      <t>シホン</t>
    </rPh>
    <rPh sb="4" eb="6">
      <t>コウセイ</t>
    </rPh>
    <rPh sb="6" eb="8">
      <t>ヒリツ</t>
    </rPh>
    <phoneticPr fontId="2"/>
  </si>
  <si>
    <t>普及率</t>
    <rPh sb="0" eb="2">
      <t>フキュウ</t>
    </rPh>
    <rPh sb="2" eb="3">
      <t>リツ</t>
    </rPh>
    <phoneticPr fontId="2"/>
  </si>
  <si>
    <t>有収率</t>
    <rPh sb="0" eb="1">
      <t>ユウ</t>
    </rPh>
    <rPh sb="1" eb="3">
      <t>シュウリツ</t>
    </rPh>
    <phoneticPr fontId="2"/>
  </si>
  <si>
    <t>1ヶ月20㎥当たり家庭料金</t>
    <rPh sb="2" eb="3">
      <t>ゲツ</t>
    </rPh>
    <rPh sb="6" eb="7">
      <t>ア</t>
    </rPh>
    <rPh sb="9" eb="11">
      <t>カテイ</t>
    </rPh>
    <rPh sb="11" eb="13">
      <t>リョウキン</t>
    </rPh>
    <phoneticPr fontId="2"/>
  </si>
  <si>
    <t>人口</t>
    <rPh sb="0" eb="2">
      <t>ジンコウ</t>
    </rPh>
    <phoneticPr fontId="2"/>
  </si>
  <si>
    <t>面積</t>
    <rPh sb="0" eb="2">
      <t>メンセキ</t>
    </rPh>
    <phoneticPr fontId="2"/>
  </si>
  <si>
    <t>処理区域内人口</t>
  </si>
  <si>
    <t>処理区域面積</t>
  </si>
  <si>
    <t>処理区域内人口密度</t>
  </si>
  <si>
    <t>比率(N-4)</t>
    <rPh sb="0" eb="2">
      <t>ヒリツ</t>
    </rPh>
    <phoneticPr fontId="2"/>
  </si>
  <si>
    <t>比率(N-3)</t>
    <rPh sb="0" eb="2">
      <t>ヒリツ</t>
    </rPh>
    <phoneticPr fontId="2"/>
  </si>
  <si>
    <t>比率(N-2)</t>
    <rPh sb="0" eb="2">
      <t>ヒリツ</t>
    </rPh>
    <phoneticPr fontId="2"/>
  </si>
  <si>
    <t>比率(N-1)</t>
    <rPh sb="0" eb="2">
      <t>ヒリツ</t>
    </rPh>
    <phoneticPr fontId="2"/>
  </si>
  <si>
    <t>比率(N)</t>
    <rPh sb="0" eb="2">
      <t>ヒリツ</t>
    </rPh>
    <phoneticPr fontId="2"/>
  </si>
  <si>
    <t>類似団体平均(N-4)</t>
  </si>
  <si>
    <t>全国平均</t>
  </si>
  <si>
    <t>類似団体平均(N-3)</t>
  </si>
  <si>
    <t>類似団体平均(N-2)</t>
  </si>
  <si>
    <t>類似団体平均(N-1)</t>
  </si>
  <si>
    <t>類似団体平均(N)</t>
  </si>
  <si>
    <t>参照用</t>
    <rPh sb="0" eb="3">
      <t>サンショウヨウ</t>
    </rPh>
    <phoneticPr fontId="2"/>
  </si>
  <si>
    <t>鳥取県　琴浦町</t>
  </si>
  <si>
    <t>法非適用</t>
  </si>
  <si>
    <t>下水道事業</t>
  </si>
  <si>
    <t>D2</t>
  </si>
  <si>
    <t>非設置</t>
  </si>
  <si>
    <t>該当数値なし</t>
  </si>
  <si>
    <t>Ｎ－４年度</t>
    <rPh sb="3" eb="5">
      <t>ネンド</t>
    </rPh>
    <phoneticPr fontId="2"/>
  </si>
  <si>
    <t>Ｎ－３年度</t>
    <rPh sb="3" eb="5">
      <t>ネンド</t>
    </rPh>
    <phoneticPr fontId="2"/>
  </si>
  <si>
    <t>Ｎ－２年度</t>
    <rPh sb="3" eb="5">
      <t>ネンド</t>
    </rPh>
    <phoneticPr fontId="2"/>
  </si>
  <si>
    <t>Ｎ－１年度</t>
    <rPh sb="3" eb="5">
      <t>ネンド</t>
    </rPh>
    <phoneticPr fontId="2"/>
  </si>
  <si>
    <t>Ｎ年度</t>
    <rPh sb="1" eb="3">
      <t>ネンド</t>
    </rPh>
    <phoneticPr fontId="2"/>
  </si>
  <si>
    <t>←年数補正</t>
    <rPh sb="1" eb="3">
      <t>ネンスウ</t>
    </rPh>
    <rPh sb="3" eb="5">
      <t>ホセイ</t>
    </rPh>
    <phoneticPr fontId="2"/>
  </si>
  <si>
    <t>←日数補正</t>
    <rPh sb="1" eb="3">
      <t>ニッスウ</t>
    </rPh>
    <rPh sb="3" eb="5">
      <t>ホセイ</t>
    </rPh>
    <phoneticPr fontId="2"/>
  </si>
  <si>
    <t>"H"yy</t>
  </si>
  <si>
    <t>"R"dd</t>
  </si>
  <si>
    <t>←書式設定</t>
    <rPh sb="1" eb="3">
      <t>ショシキ</t>
    </rPh>
    <rPh sb="3" eb="5">
      <t>セッテイ</t>
    </rPh>
    <phoneticPr fontId="2"/>
  </si>
  <si>
    <t>　経営戦略にもとづき、経営改善に努める。
　使用料収入を増加させるため、未接続世帯に対する接続促進の取り組みを強化し水洗化率の向上を図る。
　施設のライフサイクルコストを低下させるため、施設の計画的な点検、調査を行い、施設更新を行う。その他、契約、物品購入、汚泥処理などを見直し費用の削減に努める。
　令和4年度を目標に公営企業会計への移行に向けた取り組みを進めており、移行に合わせて適正な使用料収入の水準の見直しを検討する。</t>
    <rPh sb="1" eb="3">
      <t>ケイエイ</t>
    </rPh>
    <rPh sb="3" eb="5">
      <t>センリャク</t>
    </rPh>
    <rPh sb="11" eb="13">
      <t>ケイエイ</t>
    </rPh>
    <rPh sb="13" eb="15">
      <t>カイゼン</t>
    </rPh>
    <rPh sb="16" eb="17">
      <t>ツト</t>
    </rPh>
    <rPh sb="36" eb="39">
      <t>ミセツゾク</t>
    </rPh>
    <rPh sb="39" eb="41">
      <t>セタイ</t>
    </rPh>
    <rPh sb="42" eb="43">
      <t>タイ</t>
    </rPh>
    <rPh sb="45" eb="47">
      <t>セツゾク</t>
    </rPh>
    <rPh sb="47" eb="49">
      <t>ソクシン</t>
    </rPh>
    <rPh sb="50" eb="51">
      <t>ト</t>
    </rPh>
    <rPh sb="52" eb="53">
      <t>ク</t>
    </rPh>
    <rPh sb="58" eb="61">
      <t>スイセンカ</t>
    </rPh>
    <rPh sb="61" eb="62">
      <t>リツ</t>
    </rPh>
    <rPh sb="63" eb="65">
      <t>コウジョウ</t>
    </rPh>
    <rPh sb="66" eb="67">
      <t>ハカ</t>
    </rPh>
    <rPh sb="71" eb="73">
      <t>シセツ</t>
    </rPh>
    <rPh sb="85" eb="87">
      <t>テイカ</t>
    </rPh>
    <rPh sb="109" eb="111">
      <t>シセツ</t>
    </rPh>
    <rPh sb="111" eb="113">
      <t>コウシン</t>
    </rPh>
    <rPh sb="114" eb="115">
      <t>オコナ</t>
    </rPh>
    <rPh sb="119" eb="120">
      <t>ホカ</t>
    </rPh>
    <rPh sb="121" eb="123">
      <t>ケイヤク</t>
    </rPh>
    <rPh sb="124" eb="126">
      <t>ブッピン</t>
    </rPh>
    <rPh sb="126" eb="128">
      <t>コウニュウ</t>
    </rPh>
    <rPh sb="129" eb="131">
      <t>オデイ</t>
    </rPh>
    <rPh sb="131" eb="133">
      <t>ショリ</t>
    </rPh>
    <rPh sb="136" eb="138">
      <t>ミナオ</t>
    </rPh>
    <rPh sb="139" eb="141">
      <t>ヒヨウ</t>
    </rPh>
    <rPh sb="142" eb="144">
      <t>サクゲン</t>
    </rPh>
    <rPh sb="145" eb="146">
      <t>ツト</t>
    </rPh>
    <rPh sb="151" eb="153">
      <t>レイワ</t>
    </rPh>
    <rPh sb="154" eb="156">
      <t>ネンド</t>
    </rPh>
    <rPh sb="157" eb="159">
      <t>モクヒョウ</t>
    </rPh>
    <rPh sb="160" eb="162">
      <t>コウエイ</t>
    </rPh>
    <rPh sb="162" eb="164">
      <t>キギョウ</t>
    </rPh>
    <rPh sb="164" eb="166">
      <t>カイケイ</t>
    </rPh>
    <rPh sb="168" eb="170">
      <t>イコウ</t>
    </rPh>
    <rPh sb="171" eb="172">
      <t>ム</t>
    </rPh>
    <rPh sb="174" eb="175">
      <t>ト</t>
    </rPh>
    <rPh sb="176" eb="177">
      <t>ク</t>
    </rPh>
    <rPh sb="179" eb="180">
      <t>スス</t>
    </rPh>
    <rPh sb="185" eb="187">
      <t>イコウ</t>
    </rPh>
    <rPh sb="188" eb="189">
      <t>ア</t>
    </rPh>
    <rPh sb="192" eb="194">
      <t>テキセイ</t>
    </rPh>
    <rPh sb="195" eb="197">
      <t>シヨウ</t>
    </rPh>
    <rPh sb="197" eb="198">
      <t>リョウ</t>
    </rPh>
    <rPh sb="198" eb="200">
      <t>シュウニュウ</t>
    </rPh>
    <rPh sb="201" eb="203">
      <t>スイジュン</t>
    </rPh>
    <rPh sb="204" eb="206">
      <t>ミナオ</t>
    </rPh>
    <rPh sb="208" eb="210">
      <t>ケントウ</t>
    </rPh>
    <phoneticPr fontId="13"/>
  </si>
  <si>
    <t>　経費回収率は、使用料収入の増に伴い増加傾向にあるが、100％を割り込んでいるため経営改善の必要がある。
　施設利用率は、新規整備による接続人口の増加に伴い、上昇している。
　整備人口の増加に比べ、接続人口の増加率が高く、水洗化率の伸びがあったが、まだまだ水洗化率は低い状態である。</t>
    <rPh sb="1" eb="3">
      <t>ケイヒ</t>
    </rPh>
    <rPh sb="3" eb="5">
      <t>カイシュウ</t>
    </rPh>
    <rPh sb="5" eb="6">
      <t>リツ</t>
    </rPh>
    <rPh sb="8" eb="10">
      <t>シヨウ</t>
    </rPh>
    <rPh sb="10" eb="11">
      <t>リョウ</t>
    </rPh>
    <rPh sb="11" eb="13">
      <t>シュウニュウ</t>
    </rPh>
    <rPh sb="14" eb="15">
      <t>ゾウ</t>
    </rPh>
    <rPh sb="16" eb="17">
      <t>トモナ</t>
    </rPh>
    <rPh sb="18" eb="20">
      <t>ゾウカ</t>
    </rPh>
    <rPh sb="20" eb="22">
      <t>ケイコウ</t>
    </rPh>
    <rPh sb="32" eb="33">
      <t>ワ</t>
    </rPh>
    <rPh sb="34" eb="35">
      <t>コ</t>
    </rPh>
    <rPh sb="41" eb="43">
      <t>ケイエイ</t>
    </rPh>
    <rPh sb="43" eb="45">
      <t>カイゼン</t>
    </rPh>
    <rPh sb="46" eb="48">
      <t>ヒツヨウ</t>
    </rPh>
    <rPh sb="54" eb="56">
      <t>シセツ</t>
    </rPh>
    <rPh sb="56" eb="59">
      <t>リヨウリツ</t>
    </rPh>
    <rPh sb="61" eb="63">
      <t>シンキ</t>
    </rPh>
    <rPh sb="63" eb="65">
      <t>セイビ</t>
    </rPh>
    <rPh sb="68" eb="70">
      <t>セツゾク</t>
    </rPh>
    <rPh sb="70" eb="72">
      <t>ジンコウ</t>
    </rPh>
    <rPh sb="73" eb="75">
      <t>ゾウカ</t>
    </rPh>
    <rPh sb="76" eb="77">
      <t>トモナ</t>
    </rPh>
    <rPh sb="79" eb="81">
      <t>ジョウショウ</t>
    </rPh>
    <rPh sb="88" eb="90">
      <t>セイビ</t>
    </rPh>
    <rPh sb="90" eb="92">
      <t>ジンコウ</t>
    </rPh>
    <rPh sb="93" eb="95">
      <t>ゾウカ</t>
    </rPh>
    <rPh sb="96" eb="97">
      <t>クラ</t>
    </rPh>
    <rPh sb="99" eb="101">
      <t>セツゾク</t>
    </rPh>
    <rPh sb="101" eb="103">
      <t>ジンコウ</t>
    </rPh>
    <rPh sb="104" eb="106">
      <t>ゾウカ</t>
    </rPh>
    <rPh sb="106" eb="107">
      <t>リツ</t>
    </rPh>
    <rPh sb="108" eb="109">
      <t>タカ</t>
    </rPh>
    <rPh sb="111" eb="114">
      <t>スイセンカ</t>
    </rPh>
    <rPh sb="114" eb="115">
      <t>リツ</t>
    </rPh>
    <rPh sb="116" eb="117">
      <t>ノ</t>
    </rPh>
    <rPh sb="128" eb="131">
      <t>スイセンカ</t>
    </rPh>
    <rPh sb="133" eb="134">
      <t>ヒク</t>
    </rPh>
    <rPh sb="135" eb="137">
      <t>ジョウタイ</t>
    </rPh>
    <phoneticPr fontId="13"/>
  </si>
</sst>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76" formatCode="#,##0.00;&quot;△&quot;#,##0.00"/>
    <numFmt numFmtId="181" formatCode="#,##0.00;&quot;△&quot;#,##0.00;&quot;-&quot;"/>
    <numFmt numFmtId="177" formatCode="#,##0;&quot;△&quot;#,##0"/>
    <numFmt numFmtId="180" formatCode="0.00_);[Red]\(0.00\)"/>
  </numFmts>
  <fonts count="14">
    <font>
      <sz val="11"/>
      <color theme="1"/>
      <name val="ＭＳ Ｐゴシック"/>
      <family val="3"/>
    </font>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6"/>
      <color auto="1"/>
      <name val="游ゴシック"/>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4" fillId="0" borderId="2" xfId="0" applyNumberFormat="1" applyFont="1" applyBorder="1" applyAlignment="1" applyProtection="1">
      <alignment horizontal="center" vertical="center"/>
      <protection hidden="1"/>
    </xf>
    <xf numFmtId="176" fontId="4" fillId="0" borderId="2" xfId="0" applyNumberFormat="1" applyFont="1" applyBorder="1" applyAlignment="1" applyProtection="1">
      <alignment horizontal="center" vertical="center"/>
      <protection hidden="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4" fillId="0" borderId="4" xfId="0" applyFont="1" applyBorder="1">
      <alignment vertical="center"/>
    </xf>
    <xf numFmtId="0" fontId="4" fillId="0" borderId="5" xfId="0" applyFont="1" applyBorder="1">
      <alignment vertical="center"/>
    </xf>
    <xf numFmtId="0" fontId="7" fillId="0" borderId="0" xfId="0" applyFont="1" applyProtection="1">
      <alignment vertical="center"/>
      <protection hidden="1"/>
    </xf>
    <xf numFmtId="0" fontId="6" fillId="0" borderId="6" xfId="0" applyFont="1" applyBorder="1" applyAlignment="1">
      <alignment horizontal="center" vertical="center"/>
    </xf>
    <xf numFmtId="0" fontId="6" fillId="0" borderId="0" xfId="0" applyFont="1" applyBorder="1" applyAlignment="1">
      <alignment horizontal="center" vertical="center"/>
    </xf>
    <xf numFmtId="0" fontId="4" fillId="0" borderId="0" xfId="0" applyFont="1" applyBorder="1">
      <alignment vertical="center"/>
    </xf>
    <xf numFmtId="0" fontId="3" fillId="0" borderId="0" xfId="0" applyFont="1" applyBorder="1" applyAlignment="1">
      <alignment vertical="center"/>
    </xf>
    <xf numFmtId="0" fontId="8" fillId="0" borderId="0" xfId="0" applyFont="1" applyBorder="1" applyAlignment="1">
      <alignment horizontal="center" vertical="center"/>
    </xf>
    <xf numFmtId="0" fontId="4" fillId="0" borderId="1" xfId="0" applyFont="1" applyBorder="1">
      <alignment vertical="center"/>
    </xf>
    <xf numFmtId="0" fontId="3" fillId="0" borderId="0" xfId="0" applyFont="1" applyBorder="1" applyAlignment="1">
      <alignment horizontal="center" vertical="center"/>
    </xf>
    <xf numFmtId="0" fontId="9" fillId="0" borderId="0" xfId="0" applyFont="1" applyBorder="1">
      <alignment vertical="center"/>
    </xf>
    <xf numFmtId="0" fontId="4" fillId="0" borderId="2" xfId="0" applyNumberFormat="1" applyFont="1" applyBorder="1" applyAlignment="1" applyProtection="1">
      <alignment horizontal="center" vertical="center" shrinkToFit="1"/>
      <protection hidden="1"/>
    </xf>
    <xf numFmtId="177" fontId="4" fillId="0" borderId="2" xfId="0" applyNumberFormat="1" applyFont="1" applyBorder="1" applyAlignment="1" applyProtection="1">
      <alignment horizontal="center" vertical="center"/>
      <protection hidden="1"/>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4" fillId="0" borderId="8" xfId="0" applyFont="1" applyBorder="1">
      <alignment vertical="center"/>
    </xf>
    <xf numFmtId="0" fontId="4" fillId="0" borderId="9" xfId="0" applyFont="1" applyBorder="1">
      <alignment vertical="center"/>
    </xf>
    <xf numFmtId="0" fontId="6" fillId="0" borderId="3" xfId="0" applyFont="1" applyBorder="1" applyAlignment="1">
      <alignmen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3" fillId="0" borderId="5" xfId="0" applyFont="1" applyBorder="1" applyAlignment="1">
      <alignment horizontal="center" vertical="center"/>
    </xf>
    <xf numFmtId="0" fontId="6" fillId="0" borderId="0" xfId="0" applyFont="1" applyBorder="1" applyAlignment="1">
      <alignment horizontal="left"/>
    </xf>
    <xf numFmtId="0" fontId="6" fillId="0" borderId="1" xfId="0" applyFont="1" applyBorder="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4" fillId="0" borderId="4" xfId="1" applyFont="1" applyBorder="1" applyAlignment="1" applyProtection="1">
      <alignment horizontal="left" vertical="top" wrapText="1"/>
      <protection locked="0"/>
    </xf>
    <xf numFmtId="0" fontId="4" fillId="0" borderId="5" xfId="1" applyFont="1" applyBorder="1" applyAlignment="1" applyProtection="1">
      <alignment horizontal="left" vertical="top" wrapText="1"/>
      <protection locked="0"/>
    </xf>
    <xf numFmtId="0" fontId="6" fillId="0" borderId="6"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4" fillId="0" borderId="0" xfId="1" applyFont="1" applyBorder="1" applyAlignment="1" applyProtection="1">
      <alignment horizontal="left" vertical="top" wrapText="1"/>
      <protection locked="0"/>
    </xf>
    <xf numFmtId="0" fontId="4" fillId="0" borderId="1" xfId="1" applyFont="1" applyBorder="1" applyAlignment="1" applyProtection="1">
      <alignment horizontal="left" vertical="top" wrapText="1"/>
      <protection locked="0"/>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3"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3" fillId="0" borderId="1" xfId="0" applyFont="1" applyBorder="1" applyAlignment="1">
      <alignment vertical="center"/>
    </xf>
    <xf numFmtId="0" fontId="6" fillId="0" borderId="7" xfId="0" applyFont="1" applyBorder="1" applyAlignment="1">
      <alignment vertical="center"/>
    </xf>
    <xf numFmtId="0" fontId="10" fillId="0" borderId="8" xfId="0" applyFont="1" applyBorder="1" applyAlignment="1">
      <alignment vertical="center"/>
    </xf>
    <xf numFmtId="0" fontId="11" fillId="0" borderId="8" xfId="0" applyFont="1" applyBorder="1" applyAlignment="1">
      <alignment vertical="center"/>
    </xf>
    <xf numFmtId="0" fontId="3" fillId="0" borderId="9" xfId="0" applyFont="1" applyBorder="1" applyAlignment="1">
      <alignmen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4" fillId="0" borderId="8" xfId="1" applyFont="1" applyBorder="1" applyAlignment="1" applyProtection="1">
      <alignment horizontal="left" vertical="top" wrapText="1"/>
      <protection locked="0"/>
    </xf>
    <xf numFmtId="0" fontId="4" fillId="0" borderId="9" xfId="1"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2" applyNumberFormat="1" applyFont="1" applyFill="1" applyBorder="1" applyAlignment="1">
      <alignment vertical="center" shrinkToFit="1"/>
    </xf>
    <xf numFmtId="176" fontId="0" fillId="0" borderId="2" xfId="2"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7"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2" applyNumberFormat="1" applyFont="1" applyFill="1" applyBorder="1" applyAlignment="1">
      <alignment vertical="center" shrinkToFit="1"/>
    </xf>
  </cellXfs>
  <cellStyles count="3">
    <cellStyle name="標準" xfId="0" builtinId="0"/>
    <cellStyle name="標準 2" xfId="1"/>
    <cellStyle name="桁区切り" xfId="2"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quot;-&quot;">
                  <c:v>4.51</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0.26</c:v>
                </c:pt>
                <c:pt idx="1">
                  <c:v>0.13</c:v>
                </c:pt>
                <c:pt idx="2">
                  <c:v>9.e-002</c:v>
                </c:pt>
                <c:pt idx="3">
                  <c:v>0.13</c:v>
                </c:pt>
                <c:pt idx="4">
                  <c:v>0.36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39.75</c:v>
                </c:pt>
                <c:pt idx="1">
                  <c:v>42.21</c:v>
                </c:pt>
                <c:pt idx="2">
                  <c:v>44</c:v>
                </c:pt>
                <c:pt idx="3">
                  <c:v>45.5</c:v>
                </c:pt>
                <c:pt idx="4">
                  <c:v>47.25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36.65</c:v>
                </c:pt>
                <c:pt idx="1">
                  <c:v>37.72</c:v>
                </c:pt>
                <c:pt idx="2">
                  <c:v>43.36</c:v>
                </c:pt>
                <c:pt idx="3">
                  <c:v>42.56</c:v>
                </c:pt>
                <c:pt idx="4">
                  <c:v>42.47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71.67</c:v>
                </c:pt>
                <c:pt idx="1">
                  <c:v>74.34</c:v>
                </c:pt>
                <c:pt idx="2">
                  <c:v>72.2</c:v>
                </c:pt>
                <c:pt idx="3">
                  <c:v>70.290000000000006</c:v>
                </c:pt>
                <c:pt idx="4">
                  <c:v>77.23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68.83</c:v>
                </c:pt>
                <c:pt idx="1">
                  <c:v>68.459999999999994</c:v>
                </c:pt>
                <c:pt idx="2">
                  <c:v>83.06</c:v>
                </c:pt>
                <c:pt idx="3">
                  <c:v>83.32</c:v>
                </c:pt>
                <c:pt idx="4">
                  <c:v>83.75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95.84</c:v>
                </c:pt>
                <c:pt idx="1">
                  <c:v>100</c:v>
                </c:pt>
                <c:pt idx="2">
                  <c:v>100</c:v>
                </c:pt>
                <c:pt idx="3">
                  <c:v>100</c:v>
                </c:pt>
                <c:pt idx="4">
                  <c:v>100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1849.03</c:v>
                </c:pt>
                <c:pt idx="1">
                  <c:v>4620.3100000000004</c:v>
                </c:pt>
                <c:pt idx="2">
                  <c:v>1373.35</c:v>
                </c:pt>
                <c:pt idx="3">
                  <c:v>1119.3800000000001</c:v>
                </c:pt>
                <c:pt idx="4">
                  <c:v>880.68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1673.47</c:v>
                </c:pt>
                <c:pt idx="1">
                  <c:v>1592.72</c:v>
                </c:pt>
                <c:pt idx="2">
                  <c:v>1243.71</c:v>
                </c:pt>
                <c:pt idx="3">
                  <c:v>1194.1500000000001</c:v>
                </c:pt>
                <c:pt idx="4">
                  <c:v>1206.79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83.72</c:v>
                </c:pt>
                <c:pt idx="1">
                  <c:v>93.53</c:v>
                </c:pt>
                <c:pt idx="2">
                  <c:v>87.09</c:v>
                </c:pt>
                <c:pt idx="3">
                  <c:v>90.69</c:v>
                </c:pt>
                <c:pt idx="4">
                  <c:v>96.55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49.22</c:v>
                </c:pt>
                <c:pt idx="1">
                  <c:v>53.7</c:v>
                </c:pt>
                <c:pt idx="2">
                  <c:v>74.3</c:v>
                </c:pt>
                <c:pt idx="3">
                  <c:v>72.260000000000005</c:v>
                </c:pt>
                <c:pt idx="4">
                  <c:v>71.84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221.97</c:v>
                </c:pt>
                <c:pt idx="1">
                  <c:v>198.84</c:v>
                </c:pt>
                <c:pt idx="2">
                  <c:v>219.53</c:v>
                </c:pt>
                <c:pt idx="3">
                  <c:v>210.52</c:v>
                </c:pt>
                <c:pt idx="4">
                  <c:v>200.05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332.02</c:v>
                </c:pt>
                <c:pt idx="1">
                  <c:v>300.35000000000002</c:v>
                </c:pt>
                <c:pt idx="2">
                  <c:v>221.81</c:v>
                </c:pt>
                <c:pt idx="3">
                  <c:v>230.02</c:v>
                </c:pt>
                <c:pt idx="4">
                  <c:v>228.47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【1,218.70】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【84.20】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【42.86】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【218.56】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【74.17】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【0.28】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AM10" zoomScale="80" zoomScaleNormal="80" workbookViewId="0">
      <selection activeCell="CI30" sqref="CI30"/>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鳥取県　琴浦町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9</v>
      </c>
      <c r="C7" s="5"/>
      <c r="D7" s="5"/>
      <c r="E7" s="5"/>
      <c r="F7" s="5"/>
      <c r="G7" s="5"/>
      <c r="H7" s="5"/>
      <c r="I7" s="5" t="s">
        <v>14</v>
      </c>
      <c r="J7" s="5"/>
      <c r="K7" s="5"/>
      <c r="L7" s="5"/>
      <c r="M7" s="5"/>
      <c r="N7" s="5"/>
      <c r="O7" s="5"/>
      <c r="P7" s="5" t="s">
        <v>5</v>
      </c>
      <c r="Q7" s="5"/>
      <c r="R7" s="5"/>
      <c r="S7" s="5"/>
      <c r="T7" s="5"/>
      <c r="U7" s="5"/>
      <c r="V7" s="5"/>
      <c r="W7" s="5" t="s">
        <v>4</v>
      </c>
      <c r="X7" s="5"/>
      <c r="Y7" s="5"/>
      <c r="Z7" s="5"/>
      <c r="AA7" s="5"/>
      <c r="AB7" s="5"/>
      <c r="AC7" s="5"/>
      <c r="AD7" s="5" t="s">
        <v>8</v>
      </c>
      <c r="AE7" s="5"/>
      <c r="AF7" s="5"/>
      <c r="AG7" s="5"/>
      <c r="AH7" s="5"/>
      <c r="AI7" s="5"/>
      <c r="AJ7" s="5"/>
      <c r="AK7" s="3"/>
      <c r="AL7" s="5" t="s">
        <v>17</v>
      </c>
      <c r="AM7" s="5"/>
      <c r="AN7" s="5"/>
      <c r="AO7" s="5"/>
      <c r="AP7" s="5"/>
      <c r="AQ7" s="5"/>
      <c r="AR7" s="5"/>
      <c r="AS7" s="5"/>
      <c r="AT7" s="5" t="s">
        <v>10</v>
      </c>
      <c r="AU7" s="5"/>
      <c r="AV7" s="5"/>
      <c r="AW7" s="5"/>
      <c r="AX7" s="5"/>
      <c r="AY7" s="5"/>
      <c r="AZ7" s="5"/>
      <c r="BA7" s="5"/>
      <c r="BB7" s="5" t="s">
        <v>18</v>
      </c>
      <c r="BC7" s="5"/>
      <c r="BD7" s="5"/>
      <c r="BE7" s="5"/>
      <c r="BF7" s="5"/>
      <c r="BG7" s="5"/>
      <c r="BH7" s="5"/>
      <c r="BI7" s="5"/>
      <c r="BJ7" s="3"/>
      <c r="BK7" s="3"/>
      <c r="BL7" s="27" t="s">
        <v>19</v>
      </c>
      <c r="BM7" s="37"/>
      <c r="BN7" s="37"/>
      <c r="BO7" s="37"/>
      <c r="BP7" s="37"/>
      <c r="BQ7" s="37"/>
      <c r="BR7" s="37"/>
      <c r="BS7" s="37"/>
      <c r="BT7" s="37"/>
      <c r="BU7" s="37"/>
      <c r="BV7" s="37"/>
      <c r="BW7" s="37"/>
      <c r="BX7" s="37"/>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D2</v>
      </c>
      <c r="X8" s="6"/>
      <c r="Y8" s="6"/>
      <c r="Z8" s="6"/>
      <c r="AA8" s="6"/>
      <c r="AB8" s="6"/>
      <c r="AC8" s="6"/>
      <c r="AD8" s="21" t="str">
        <f>データ!$M$6</f>
        <v>非設置</v>
      </c>
      <c r="AE8" s="21"/>
      <c r="AF8" s="21"/>
      <c r="AG8" s="21"/>
      <c r="AH8" s="21"/>
      <c r="AI8" s="21"/>
      <c r="AJ8" s="21"/>
      <c r="AK8" s="3"/>
      <c r="AL8" s="22">
        <f>データ!S6</f>
        <v>17274</v>
      </c>
      <c r="AM8" s="22"/>
      <c r="AN8" s="22"/>
      <c r="AO8" s="22"/>
      <c r="AP8" s="22"/>
      <c r="AQ8" s="22"/>
      <c r="AR8" s="22"/>
      <c r="AS8" s="22"/>
      <c r="AT8" s="7">
        <f>データ!T6</f>
        <v>139.97</v>
      </c>
      <c r="AU8" s="7"/>
      <c r="AV8" s="7"/>
      <c r="AW8" s="7"/>
      <c r="AX8" s="7"/>
      <c r="AY8" s="7"/>
      <c r="AZ8" s="7"/>
      <c r="BA8" s="7"/>
      <c r="BB8" s="7">
        <f>データ!U6</f>
        <v>123.41</v>
      </c>
      <c r="BC8" s="7"/>
      <c r="BD8" s="7"/>
      <c r="BE8" s="7"/>
      <c r="BF8" s="7"/>
      <c r="BG8" s="7"/>
      <c r="BH8" s="7"/>
      <c r="BI8" s="7"/>
      <c r="BJ8" s="3"/>
      <c r="BK8" s="3"/>
      <c r="BL8" s="28" t="s">
        <v>16</v>
      </c>
      <c r="BM8" s="38"/>
      <c r="BN8" s="45" t="s">
        <v>21</v>
      </c>
      <c r="BO8" s="48"/>
      <c r="BP8" s="48"/>
      <c r="BQ8" s="48"/>
      <c r="BR8" s="48"/>
      <c r="BS8" s="48"/>
      <c r="BT8" s="48"/>
      <c r="BU8" s="48"/>
      <c r="BV8" s="48"/>
      <c r="BW8" s="48"/>
      <c r="BX8" s="48"/>
      <c r="BY8" s="52"/>
    </row>
    <row r="9" spans="1:78" ht="18.75" customHeight="1">
      <c r="A9" s="2"/>
      <c r="B9" s="5" t="s">
        <v>1</v>
      </c>
      <c r="C9" s="5"/>
      <c r="D9" s="5"/>
      <c r="E9" s="5"/>
      <c r="F9" s="5"/>
      <c r="G9" s="5"/>
      <c r="H9" s="5"/>
      <c r="I9" s="5" t="s">
        <v>22</v>
      </c>
      <c r="J9" s="5"/>
      <c r="K9" s="5"/>
      <c r="L9" s="5"/>
      <c r="M9" s="5"/>
      <c r="N9" s="5"/>
      <c r="O9" s="5"/>
      <c r="P9" s="5" t="s">
        <v>24</v>
      </c>
      <c r="Q9" s="5"/>
      <c r="R9" s="5"/>
      <c r="S9" s="5"/>
      <c r="T9" s="5"/>
      <c r="U9" s="5"/>
      <c r="V9" s="5"/>
      <c r="W9" s="5" t="s">
        <v>27</v>
      </c>
      <c r="X9" s="5"/>
      <c r="Y9" s="5"/>
      <c r="Z9" s="5"/>
      <c r="AA9" s="5"/>
      <c r="AB9" s="5"/>
      <c r="AC9" s="5"/>
      <c r="AD9" s="5" t="s">
        <v>0</v>
      </c>
      <c r="AE9" s="5"/>
      <c r="AF9" s="5"/>
      <c r="AG9" s="5"/>
      <c r="AH9" s="5"/>
      <c r="AI9" s="5"/>
      <c r="AJ9" s="5"/>
      <c r="AK9" s="3"/>
      <c r="AL9" s="5" t="s">
        <v>29</v>
      </c>
      <c r="AM9" s="5"/>
      <c r="AN9" s="5"/>
      <c r="AO9" s="5"/>
      <c r="AP9" s="5"/>
      <c r="AQ9" s="5"/>
      <c r="AR9" s="5"/>
      <c r="AS9" s="5"/>
      <c r="AT9" s="5" t="s">
        <v>30</v>
      </c>
      <c r="AU9" s="5"/>
      <c r="AV9" s="5"/>
      <c r="AW9" s="5"/>
      <c r="AX9" s="5"/>
      <c r="AY9" s="5"/>
      <c r="AZ9" s="5"/>
      <c r="BA9" s="5"/>
      <c r="BB9" s="5" t="s">
        <v>31</v>
      </c>
      <c r="BC9" s="5"/>
      <c r="BD9" s="5"/>
      <c r="BE9" s="5"/>
      <c r="BF9" s="5"/>
      <c r="BG9" s="5"/>
      <c r="BH9" s="5"/>
      <c r="BI9" s="5"/>
      <c r="BJ9" s="3"/>
      <c r="BK9" s="3"/>
      <c r="BL9" s="29" t="s">
        <v>34</v>
      </c>
      <c r="BM9" s="39"/>
      <c r="BN9" s="46" t="s">
        <v>35</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33.81</v>
      </c>
      <c r="Q10" s="7"/>
      <c r="R10" s="7"/>
      <c r="S10" s="7"/>
      <c r="T10" s="7"/>
      <c r="U10" s="7"/>
      <c r="V10" s="7"/>
      <c r="W10" s="7">
        <f>データ!Q6</f>
        <v>100</v>
      </c>
      <c r="X10" s="7"/>
      <c r="Y10" s="7"/>
      <c r="Z10" s="7"/>
      <c r="AA10" s="7"/>
      <c r="AB10" s="7"/>
      <c r="AC10" s="7"/>
      <c r="AD10" s="22">
        <f>データ!R6</f>
        <v>3850</v>
      </c>
      <c r="AE10" s="22"/>
      <c r="AF10" s="22"/>
      <c r="AG10" s="22"/>
      <c r="AH10" s="22"/>
      <c r="AI10" s="22"/>
      <c r="AJ10" s="22"/>
      <c r="AK10" s="2"/>
      <c r="AL10" s="22">
        <f>データ!V6</f>
        <v>5806</v>
      </c>
      <c r="AM10" s="22"/>
      <c r="AN10" s="22"/>
      <c r="AO10" s="22"/>
      <c r="AP10" s="22"/>
      <c r="AQ10" s="22"/>
      <c r="AR10" s="22"/>
      <c r="AS10" s="22"/>
      <c r="AT10" s="7">
        <f>データ!W6</f>
        <v>2.42</v>
      </c>
      <c r="AU10" s="7"/>
      <c r="AV10" s="7"/>
      <c r="AW10" s="7"/>
      <c r="AX10" s="7"/>
      <c r="AY10" s="7"/>
      <c r="AZ10" s="7"/>
      <c r="BA10" s="7"/>
      <c r="BB10" s="7">
        <f>データ!X6</f>
        <v>2399.17</v>
      </c>
      <c r="BC10" s="7"/>
      <c r="BD10" s="7"/>
      <c r="BE10" s="7"/>
      <c r="BF10" s="7"/>
      <c r="BG10" s="7"/>
      <c r="BH10" s="7"/>
      <c r="BI10" s="7"/>
      <c r="BJ10" s="2"/>
      <c r="BK10" s="2"/>
      <c r="BL10" s="30" t="s">
        <v>37</v>
      </c>
      <c r="BM10" s="40"/>
      <c r="BN10" s="47" t="s">
        <v>38</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26</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41</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115</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42</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44</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12</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114</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45</v>
      </c>
    </row>
    <row r="84" spans="1:78">
      <c r="C84" s="2"/>
    </row>
    <row r="85" spans="1:78" hidden="1">
      <c r="B85" s="12" t="s">
        <v>46</v>
      </c>
      <c r="C85" s="12"/>
      <c r="D85" s="12"/>
      <c r="E85" s="12" t="s">
        <v>47</v>
      </c>
      <c r="F85" s="12" t="s">
        <v>49</v>
      </c>
      <c r="G85" s="12" t="s">
        <v>50</v>
      </c>
      <c r="H85" s="12" t="s">
        <v>43</v>
      </c>
      <c r="I85" s="12" t="s">
        <v>13</v>
      </c>
      <c r="J85" s="12" t="s">
        <v>51</v>
      </c>
      <c r="K85" s="12" t="s">
        <v>52</v>
      </c>
      <c r="L85" s="12" t="s">
        <v>32</v>
      </c>
      <c r="M85" s="12" t="s">
        <v>36</v>
      </c>
      <c r="N85" s="12" t="s">
        <v>53</v>
      </c>
      <c r="O85" s="12" t="s">
        <v>54</v>
      </c>
    </row>
    <row r="86" spans="1:78" hidden="1">
      <c r="B86" s="12"/>
      <c r="C86" s="12"/>
      <c r="D86" s="12"/>
      <c r="E86" s="12" t="str">
        <f>データ!AI6</f>
        <v/>
      </c>
      <c r="F86" s="12" t="s">
        <v>40</v>
      </c>
      <c r="G86" s="12" t="s">
        <v>40</v>
      </c>
      <c r="H86" s="12" t="str">
        <f>データ!BP6</f>
        <v>【1,218.70】</v>
      </c>
      <c r="I86" s="12" t="str">
        <f>データ!CA6</f>
        <v>【74.17】</v>
      </c>
      <c r="J86" s="12" t="str">
        <f>データ!CL6</f>
        <v>【218.56】</v>
      </c>
      <c r="K86" s="12" t="str">
        <f>データ!CW6</f>
        <v>【42.86】</v>
      </c>
      <c r="L86" s="12" t="str">
        <f>データ!DH6</f>
        <v>【84.20】</v>
      </c>
      <c r="M86" s="12" t="s">
        <v>40</v>
      </c>
      <c r="N86" s="12" t="s">
        <v>40</v>
      </c>
      <c r="O86" s="12" t="str">
        <f>データ!EO6</f>
        <v>【0.28】</v>
      </c>
    </row>
  </sheetData>
  <sheetProtection algorithmName="SHA-512" hashValue="x+s46OHdKP2Yn/Og9LaDD8zOJhTliTqcumHPpi5gUxIo4mDkK1bgRvoDkka+pWbH6tRLfEgwyY2U17GOQPf3YQ==" saltValue="5Nd9lj17TPPQtsww1471Uw=="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2"/>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56</v>
      </c>
      <c r="Y1" s="79">
        <v>1</v>
      </c>
      <c r="Z1" s="79">
        <v>1</v>
      </c>
      <c r="AA1" s="79">
        <v>1</v>
      </c>
      <c r="AB1" s="79">
        <v>1</v>
      </c>
      <c r="AC1" s="79">
        <v>1</v>
      </c>
      <c r="AD1" s="79">
        <v>1</v>
      </c>
      <c r="AE1" s="79">
        <v>1</v>
      </c>
      <c r="AF1" s="79">
        <v>1</v>
      </c>
      <c r="AG1" s="79">
        <v>1</v>
      </c>
      <c r="AH1" s="79">
        <v>1</v>
      </c>
      <c r="AI1" s="79"/>
      <c r="AJ1" s="79">
        <v>1</v>
      </c>
      <c r="AK1" s="79">
        <v>1</v>
      </c>
      <c r="AL1" s="79">
        <v>1</v>
      </c>
      <c r="AM1" s="79">
        <v>1</v>
      </c>
      <c r="AN1" s="79">
        <v>1</v>
      </c>
      <c r="AO1" s="79">
        <v>1</v>
      </c>
      <c r="AP1" s="79">
        <v>1</v>
      </c>
      <c r="AQ1" s="79">
        <v>1</v>
      </c>
      <c r="AR1" s="79">
        <v>1</v>
      </c>
      <c r="AS1" s="79">
        <v>1</v>
      </c>
      <c r="AT1" s="79"/>
      <c r="AU1" s="79">
        <v>1</v>
      </c>
      <c r="AV1" s="79">
        <v>1</v>
      </c>
      <c r="AW1" s="79">
        <v>1</v>
      </c>
      <c r="AX1" s="79">
        <v>1</v>
      </c>
      <c r="AY1" s="79">
        <v>1</v>
      </c>
      <c r="AZ1" s="79">
        <v>1</v>
      </c>
      <c r="BA1" s="79">
        <v>1</v>
      </c>
      <c r="BB1" s="79">
        <v>1</v>
      </c>
      <c r="BC1" s="79">
        <v>1</v>
      </c>
      <c r="BD1" s="79">
        <v>1</v>
      </c>
      <c r="BE1" s="79"/>
      <c r="BF1" s="79">
        <v>1</v>
      </c>
      <c r="BG1" s="79">
        <v>1</v>
      </c>
      <c r="BH1" s="79">
        <v>1</v>
      </c>
      <c r="BI1" s="79">
        <v>1</v>
      </c>
      <c r="BJ1" s="79">
        <v>1</v>
      </c>
      <c r="BK1" s="79">
        <v>1</v>
      </c>
      <c r="BL1" s="79">
        <v>1</v>
      </c>
      <c r="BM1" s="79">
        <v>1</v>
      </c>
      <c r="BN1" s="79">
        <v>1</v>
      </c>
      <c r="BO1" s="79">
        <v>1</v>
      </c>
      <c r="BP1" s="79"/>
      <c r="BQ1" s="79">
        <v>1</v>
      </c>
      <c r="BR1" s="79">
        <v>1</v>
      </c>
      <c r="BS1" s="79">
        <v>1</v>
      </c>
      <c r="BT1" s="79">
        <v>1</v>
      </c>
      <c r="BU1" s="79">
        <v>1</v>
      </c>
      <c r="BV1" s="79">
        <v>1</v>
      </c>
      <c r="BW1" s="79">
        <v>1</v>
      </c>
      <c r="BX1" s="79">
        <v>1</v>
      </c>
      <c r="BY1" s="79">
        <v>1</v>
      </c>
      <c r="BZ1" s="79">
        <v>1</v>
      </c>
      <c r="CA1" s="79"/>
      <c r="CB1" s="79">
        <v>1</v>
      </c>
      <c r="CC1" s="79">
        <v>1</v>
      </c>
      <c r="CD1" s="79">
        <v>1</v>
      </c>
      <c r="CE1" s="79">
        <v>1</v>
      </c>
      <c r="CF1" s="79">
        <v>1</v>
      </c>
      <c r="CG1" s="79">
        <v>1</v>
      </c>
      <c r="CH1" s="79">
        <v>1</v>
      </c>
      <c r="CI1" s="79">
        <v>1</v>
      </c>
      <c r="CJ1" s="79">
        <v>1</v>
      </c>
      <c r="CK1" s="79">
        <v>1</v>
      </c>
      <c r="CL1" s="79"/>
      <c r="CM1" s="79">
        <v>1</v>
      </c>
      <c r="CN1" s="79">
        <v>1</v>
      </c>
      <c r="CO1" s="79">
        <v>1</v>
      </c>
      <c r="CP1" s="79">
        <v>1</v>
      </c>
      <c r="CQ1" s="79">
        <v>1</v>
      </c>
      <c r="CR1" s="79">
        <v>1</v>
      </c>
      <c r="CS1" s="79">
        <v>1</v>
      </c>
      <c r="CT1" s="79">
        <v>1</v>
      </c>
      <c r="CU1" s="79">
        <v>1</v>
      </c>
      <c r="CV1" s="79">
        <v>1</v>
      </c>
      <c r="CW1" s="79"/>
      <c r="CX1" s="79">
        <v>1</v>
      </c>
      <c r="CY1" s="79">
        <v>1</v>
      </c>
      <c r="CZ1" s="79">
        <v>1</v>
      </c>
      <c r="DA1" s="79">
        <v>1</v>
      </c>
      <c r="DB1" s="79">
        <v>1</v>
      </c>
      <c r="DC1" s="79">
        <v>1</v>
      </c>
      <c r="DD1" s="79">
        <v>1</v>
      </c>
      <c r="DE1" s="79">
        <v>1</v>
      </c>
      <c r="DF1" s="79">
        <v>1</v>
      </c>
      <c r="DG1" s="79">
        <v>1</v>
      </c>
      <c r="DH1" s="79"/>
      <c r="DI1" s="79">
        <v>1</v>
      </c>
      <c r="DJ1" s="79">
        <v>1</v>
      </c>
      <c r="DK1" s="79">
        <v>1</v>
      </c>
      <c r="DL1" s="79">
        <v>1</v>
      </c>
      <c r="DM1" s="79">
        <v>1</v>
      </c>
      <c r="DN1" s="79">
        <v>1</v>
      </c>
      <c r="DO1" s="79">
        <v>1</v>
      </c>
      <c r="DP1" s="79">
        <v>1</v>
      </c>
      <c r="DQ1" s="79">
        <v>1</v>
      </c>
      <c r="DR1" s="79">
        <v>1</v>
      </c>
      <c r="DS1" s="79"/>
      <c r="DT1" s="79">
        <v>1</v>
      </c>
      <c r="DU1" s="79">
        <v>1</v>
      </c>
      <c r="DV1" s="79">
        <v>1</v>
      </c>
      <c r="DW1" s="79">
        <v>1</v>
      </c>
      <c r="DX1" s="79">
        <v>1</v>
      </c>
      <c r="DY1" s="79">
        <v>1</v>
      </c>
      <c r="DZ1" s="79">
        <v>1</v>
      </c>
      <c r="EA1" s="79">
        <v>1</v>
      </c>
      <c r="EB1" s="79">
        <v>1</v>
      </c>
      <c r="EC1" s="79">
        <v>1</v>
      </c>
      <c r="ED1" s="79"/>
      <c r="EE1" s="79">
        <v>1</v>
      </c>
      <c r="EF1" s="79">
        <v>1</v>
      </c>
      <c r="EG1" s="79">
        <v>1</v>
      </c>
      <c r="EH1" s="79">
        <v>1</v>
      </c>
      <c r="EI1" s="79">
        <v>1</v>
      </c>
      <c r="EJ1" s="79">
        <v>1</v>
      </c>
      <c r="EK1" s="79">
        <v>1</v>
      </c>
      <c r="EL1" s="79">
        <v>1</v>
      </c>
      <c r="EM1" s="79">
        <v>1</v>
      </c>
      <c r="EN1" s="79">
        <v>1</v>
      </c>
      <c r="EO1" s="79"/>
    </row>
    <row r="2" spans="1:145">
      <c r="A2" s="60" t="s">
        <v>58</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5">
      <c r="A3" s="60" t="s">
        <v>20</v>
      </c>
      <c r="B3" s="62" t="s">
        <v>33</v>
      </c>
      <c r="C3" s="62" t="s">
        <v>60</v>
      </c>
      <c r="D3" s="62" t="s">
        <v>61</v>
      </c>
      <c r="E3" s="62" t="s">
        <v>7</v>
      </c>
      <c r="F3" s="62" t="s">
        <v>6</v>
      </c>
      <c r="G3" s="62" t="s">
        <v>23</v>
      </c>
      <c r="H3" s="69" t="s">
        <v>57</v>
      </c>
      <c r="I3" s="72"/>
      <c r="J3" s="72"/>
      <c r="K3" s="72"/>
      <c r="L3" s="72"/>
      <c r="M3" s="72"/>
      <c r="N3" s="72"/>
      <c r="O3" s="72"/>
      <c r="P3" s="72"/>
      <c r="Q3" s="72"/>
      <c r="R3" s="72"/>
      <c r="S3" s="72"/>
      <c r="T3" s="72"/>
      <c r="U3" s="72"/>
      <c r="V3" s="72"/>
      <c r="W3" s="72"/>
      <c r="X3" s="77"/>
      <c r="Y3" s="80"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11</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60" t="s">
        <v>62</v>
      </c>
      <c r="B4" s="63"/>
      <c r="C4" s="63"/>
      <c r="D4" s="63"/>
      <c r="E4" s="63"/>
      <c r="F4" s="63"/>
      <c r="G4" s="63"/>
      <c r="H4" s="70"/>
      <c r="I4" s="73"/>
      <c r="J4" s="73"/>
      <c r="K4" s="73"/>
      <c r="L4" s="73"/>
      <c r="M4" s="73"/>
      <c r="N4" s="73"/>
      <c r="O4" s="73"/>
      <c r="P4" s="73"/>
      <c r="Q4" s="73"/>
      <c r="R4" s="73"/>
      <c r="S4" s="73"/>
      <c r="T4" s="73"/>
      <c r="U4" s="73"/>
      <c r="V4" s="73"/>
      <c r="W4" s="73"/>
      <c r="X4" s="78"/>
      <c r="Y4" s="81" t="s">
        <v>25</v>
      </c>
      <c r="Z4" s="81"/>
      <c r="AA4" s="81"/>
      <c r="AB4" s="81"/>
      <c r="AC4" s="81"/>
      <c r="AD4" s="81"/>
      <c r="AE4" s="81"/>
      <c r="AF4" s="81"/>
      <c r="AG4" s="81"/>
      <c r="AH4" s="81"/>
      <c r="AI4" s="81"/>
      <c r="AJ4" s="81" t="s">
        <v>48</v>
      </c>
      <c r="AK4" s="81"/>
      <c r="AL4" s="81"/>
      <c r="AM4" s="81"/>
      <c r="AN4" s="81"/>
      <c r="AO4" s="81"/>
      <c r="AP4" s="81"/>
      <c r="AQ4" s="81"/>
      <c r="AR4" s="81"/>
      <c r="AS4" s="81"/>
      <c r="AT4" s="81"/>
      <c r="AU4" s="81" t="s">
        <v>28</v>
      </c>
      <c r="AV4" s="81"/>
      <c r="AW4" s="81"/>
      <c r="AX4" s="81"/>
      <c r="AY4" s="81"/>
      <c r="AZ4" s="81"/>
      <c r="BA4" s="81"/>
      <c r="BB4" s="81"/>
      <c r="BC4" s="81"/>
      <c r="BD4" s="81"/>
      <c r="BE4" s="81"/>
      <c r="BF4" s="81" t="s">
        <v>63</v>
      </c>
      <c r="BG4" s="81"/>
      <c r="BH4" s="81"/>
      <c r="BI4" s="81"/>
      <c r="BJ4" s="81"/>
      <c r="BK4" s="81"/>
      <c r="BL4" s="81"/>
      <c r="BM4" s="81"/>
      <c r="BN4" s="81"/>
      <c r="BO4" s="81"/>
      <c r="BP4" s="81"/>
      <c r="BQ4" s="81" t="s">
        <v>3</v>
      </c>
      <c r="BR4" s="81"/>
      <c r="BS4" s="81"/>
      <c r="BT4" s="81"/>
      <c r="BU4" s="81"/>
      <c r="BV4" s="81"/>
      <c r="BW4" s="81"/>
      <c r="BX4" s="81"/>
      <c r="BY4" s="81"/>
      <c r="BZ4" s="81"/>
      <c r="CA4" s="81"/>
      <c r="CB4" s="81" t="s">
        <v>64</v>
      </c>
      <c r="CC4" s="81"/>
      <c r="CD4" s="81"/>
      <c r="CE4" s="81"/>
      <c r="CF4" s="81"/>
      <c r="CG4" s="81"/>
      <c r="CH4" s="81"/>
      <c r="CI4" s="81"/>
      <c r="CJ4" s="81"/>
      <c r="CK4" s="81"/>
      <c r="CL4" s="81"/>
      <c r="CM4" s="81" t="s">
        <v>65</v>
      </c>
      <c r="CN4" s="81"/>
      <c r="CO4" s="81"/>
      <c r="CP4" s="81"/>
      <c r="CQ4" s="81"/>
      <c r="CR4" s="81"/>
      <c r="CS4" s="81"/>
      <c r="CT4" s="81"/>
      <c r="CU4" s="81"/>
      <c r="CV4" s="81"/>
      <c r="CW4" s="81"/>
      <c r="CX4" s="81" t="s">
        <v>67</v>
      </c>
      <c r="CY4" s="81"/>
      <c r="CZ4" s="81"/>
      <c r="DA4" s="81"/>
      <c r="DB4" s="81"/>
      <c r="DC4" s="81"/>
      <c r="DD4" s="81"/>
      <c r="DE4" s="81"/>
      <c r="DF4" s="81"/>
      <c r="DG4" s="81"/>
      <c r="DH4" s="81"/>
      <c r="DI4" s="81" t="s">
        <v>68</v>
      </c>
      <c r="DJ4" s="81"/>
      <c r="DK4" s="81"/>
      <c r="DL4" s="81"/>
      <c r="DM4" s="81"/>
      <c r="DN4" s="81"/>
      <c r="DO4" s="81"/>
      <c r="DP4" s="81"/>
      <c r="DQ4" s="81"/>
      <c r="DR4" s="81"/>
      <c r="DS4" s="81"/>
      <c r="DT4" s="81" t="s">
        <v>69</v>
      </c>
      <c r="DU4" s="81"/>
      <c r="DV4" s="81"/>
      <c r="DW4" s="81"/>
      <c r="DX4" s="81"/>
      <c r="DY4" s="81"/>
      <c r="DZ4" s="81"/>
      <c r="EA4" s="81"/>
      <c r="EB4" s="81"/>
      <c r="EC4" s="81"/>
      <c r="ED4" s="81"/>
      <c r="EE4" s="81" t="s">
        <v>70</v>
      </c>
      <c r="EF4" s="81"/>
      <c r="EG4" s="81"/>
      <c r="EH4" s="81"/>
      <c r="EI4" s="81"/>
      <c r="EJ4" s="81"/>
      <c r="EK4" s="81"/>
      <c r="EL4" s="81"/>
      <c r="EM4" s="81"/>
      <c r="EN4" s="81"/>
      <c r="EO4" s="81"/>
    </row>
    <row r="5" spans="1:145">
      <c r="A5" s="60" t="s">
        <v>71</v>
      </c>
      <c r="B5" s="64"/>
      <c r="C5" s="64"/>
      <c r="D5" s="64"/>
      <c r="E5" s="64"/>
      <c r="F5" s="64"/>
      <c r="G5" s="64"/>
      <c r="H5" s="71" t="s">
        <v>59</v>
      </c>
      <c r="I5" s="71" t="s">
        <v>72</v>
      </c>
      <c r="J5" s="71" t="s">
        <v>73</v>
      </c>
      <c r="K5" s="71" t="s">
        <v>74</v>
      </c>
      <c r="L5" s="71" t="s">
        <v>75</v>
      </c>
      <c r="M5" s="71" t="s">
        <v>8</v>
      </c>
      <c r="N5" s="71" t="s">
        <v>76</v>
      </c>
      <c r="O5" s="71" t="s">
        <v>77</v>
      </c>
      <c r="P5" s="71" t="s">
        <v>78</v>
      </c>
      <c r="Q5" s="71" t="s">
        <v>79</v>
      </c>
      <c r="R5" s="71" t="s">
        <v>80</v>
      </c>
      <c r="S5" s="71" t="s">
        <v>81</v>
      </c>
      <c r="T5" s="71" t="s">
        <v>82</v>
      </c>
      <c r="U5" s="71" t="s">
        <v>66</v>
      </c>
      <c r="V5" s="71" t="s">
        <v>83</v>
      </c>
      <c r="W5" s="71" t="s">
        <v>84</v>
      </c>
      <c r="X5" s="71" t="s">
        <v>85</v>
      </c>
      <c r="Y5" s="71" t="s">
        <v>86</v>
      </c>
      <c r="Z5" s="71" t="s">
        <v>87</v>
      </c>
      <c r="AA5" s="71" t="s">
        <v>88</v>
      </c>
      <c r="AB5" s="71" t="s">
        <v>89</v>
      </c>
      <c r="AC5" s="71" t="s">
        <v>90</v>
      </c>
      <c r="AD5" s="71" t="s">
        <v>91</v>
      </c>
      <c r="AE5" s="71" t="s">
        <v>93</v>
      </c>
      <c r="AF5" s="71" t="s">
        <v>94</v>
      </c>
      <c r="AG5" s="71" t="s">
        <v>95</v>
      </c>
      <c r="AH5" s="71" t="s">
        <v>96</v>
      </c>
      <c r="AI5" s="71" t="s">
        <v>46</v>
      </c>
      <c r="AJ5" s="71" t="s">
        <v>86</v>
      </c>
      <c r="AK5" s="71" t="s">
        <v>87</v>
      </c>
      <c r="AL5" s="71" t="s">
        <v>88</v>
      </c>
      <c r="AM5" s="71" t="s">
        <v>89</v>
      </c>
      <c r="AN5" s="71" t="s">
        <v>90</v>
      </c>
      <c r="AO5" s="71" t="s">
        <v>91</v>
      </c>
      <c r="AP5" s="71" t="s">
        <v>93</v>
      </c>
      <c r="AQ5" s="71" t="s">
        <v>94</v>
      </c>
      <c r="AR5" s="71" t="s">
        <v>95</v>
      </c>
      <c r="AS5" s="71" t="s">
        <v>96</v>
      </c>
      <c r="AT5" s="71" t="s">
        <v>92</v>
      </c>
      <c r="AU5" s="71" t="s">
        <v>86</v>
      </c>
      <c r="AV5" s="71" t="s">
        <v>87</v>
      </c>
      <c r="AW5" s="71" t="s">
        <v>88</v>
      </c>
      <c r="AX5" s="71" t="s">
        <v>89</v>
      </c>
      <c r="AY5" s="71" t="s">
        <v>90</v>
      </c>
      <c r="AZ5" s="71" t="s">
        <v>91</v>
      </c>
      <c r="BA5" s="71" t="s">
        <v>93</v>
      </c>
      <c r="BB5" s="71" t="s">
        <v>94</v>
      </c>
      <c r="BC5" s="71" t="s">
        <v>95</v>
      </c>
      <c r="BD5" s="71" t="s">
        <v>96</v>
      </c>
      <c r="BE5" s="71" t="s">
        <v>92</v>
      </c>
      <c r="BF5" s="71" t="s">
        <v>86</v>
      </c>
      <c r="BG5" s="71" t="s">
        <v>87</v>
      </c>
      <c r="BH5" s="71" t="s">
        <v>88</v>
      </c>
      <c r="BI5" s="71" t="s">
        <v>89</v>
      </c>
      <c r="BJ5" s="71" t="s">
        <v>90</v>
      </c>
      <c r="BK5" s="71" t="s">
        <v>91</v>
      </c>
      <c r="BL5" s="71" t="s">
        <v>93</v>
      </c>
      <c r="BM5" s="71" t="s">
        <v>94</v>
      </c>
      <c r="BN5" s="71" t="s">
        <v>95</v>
      </c>
      <c r="BO5" s="71" t="s">
        <v>96</v>
      </c>
      <c r="BP5" s="71" t="s">
        <v>92</v>
      </c>
      <c r="BQ5" s="71" t="s">
        <v>86</v>
      </c>
      <c r="BR5" s="71" t="s">
        <v>87</v>
      </c>
      <c r="BS5" s="71" t="s">
        <v>88</v>
      </c>
      <c r="BT5" s="71" t="s">
        <v>89</v>
      </c>
      <c r="BU5" s="71" t="s">
        <v>90</v>
      </c>
      <c r="BV5" s="71" t="s">
        <v>91</v>
      </c>
      <c r="BW5" s="71" t="s">
        <v>93</v>
      </c>
      <c r="BX5" s="71" t="s">
        <v>94</v>
      </c>
      <c r="BY5" s="71" t="s">
        <v>95</v>
      </c>
      <c r="BZ5" s="71" t="s">
        <v>96</v>
      </c>
      <c r="CA5" s="71" t="s">
        <v>92</v>
      </c>
      <c r="CB5" s="71" t="s">
        <v>86</v>
      </c>
      <c r="CC5" s="71" t="s">
        <v>87</v>
      </c>
      <c r="CD5" s="71" t="s">
        <v>88</v>
      </c>
      <c r="CE5" s="71" t="s">
        <v>89</v>
      </c>
      <c r="CF5" s="71" t="s">
        <v>90</v>
      </c>
      <c r="CG5" s="71" t="s">
        <v>91</v>
      </c>
      <c r="CH5" s="71" t="s">
        <v>93</v>
      </c>
      <c r="CI5" s="71" t="s">
        <v>94</v>
      </c>
      <c r="CJ5" s="71" t="s">
        <v>95</v>
      </c>
      <c r="CK5" s="71" t="s">
        <v>96</v>
      </c>
      <c r="CL5" s="71" t="s">
        <v>92</v>
      </c>
      <c r="CM5" s="71" t="s">
        <v>86</v>
      </c>
      <c r="CN5" s="71" t="s">
        <v>87</v>
      </c>
      <c r="CO5" s="71" t="s">
        <v>88</v>
      </c>
      <c r="CP5" s="71" t="s">
        <v>89</v>
      </c>
      <c r="CQ5" s="71" t="s">
        <v>90</v>
      </c>
      <c r="CR5" s="71" t="s">
        <v>91</v>
      </c>
      <c r="CS5" s="71" t="s">
        <v>93</v>
      </c>
      <c r="CT5" s="71" t="s">
        <v>94</v>
      </c>
      <c r="CU5" s="71" t="s">
        <v>95</v>
      </c>
      <c r="CV5" s="71" t="s">
        <v>96</v>
      </c>
      <c r="CW5" s="71" t="s">
        <v>92</v>
      </c>
      <c r="CX5" s="71" t="s">
        <v>86</v>
      </c>
      <c r="CY5" s="71" t="s">
        <v>87</v>
      </c>
      <c r="CZ5" s="71" t="s">
        <v>88</v>
      </c>
      <c r="DA5" s="71" t="s">
        <v>89</v>
      </c>
      <c r="DB5" s="71" t="s">
        <v>90</v>
      </c>
      <c r="DC5" s="71" t="s">
        <v>91</v>
      </c>
      <c r="DD5" s="71" t="s">
        <v>93</v>
      </c>
      <c r="DE5" s="71" t="s">
        <v>94</v>
      </c>
      <c r="DF5" s="71" t="s">
        <v>95</v>
      </c>
      <c r="DG5" s="71" t="s">
        <v>96</v>
      </c>
      <c r="DH5" s="71" t="s">
        <v>92</v>
      </c>
      <c r="DI5" s="71" t="s">
        <v>86</v>
      </c>
      <c r="DJ5" s="71" t="s">
        <v>87</v>
      </c>
      <c r="DK5" s="71" t="s">
        <v>88</v>
      </c>
      <c r="DL5" s="71" t="s">
        <v>89</v>
      </c>
      <c r="DM5" s="71" t="s">
        <v>90</v>
      </c>
      <c r="DN5" s="71" t="s">
        <v>91</v>
      </c>
      <c r="DO5" s="71" t="s">
        <v>93</v>
      </c>
      <c r="DP5" s="71" t="s">
        <v>94</v>
      </c>
      <c r="DQ5" s="71" t="s">
        <v>95</v>
      </c>
      <c r="DR5" s="71" t="s">
        <v>96</v>
      </c>
      <c r="DS5" s="71" t="s">
        <v>92</v>
      </c>
      <c r="DT5" s="71" t="s">
        <v>86</v>
      </c>
      <c r="DU5" s="71" t="s">
        <v>87</v>
      </c>
      <c r="DV5" s="71" t="s">
        <v>88</v>
      </c>
      <c r="DW5" s="71" t="s">
        <v>89</v>
      </c>
      <c r="DX5" s="71" t="s">
        <v>90</v>
      </c>
      <c r="DY5" s="71" t="s">
        <v>91</v>
      </c>
      <c r="DZ5" s="71" t="s">
        <v>93</v>
      </c>
      <c r="EA5" s="71" t="s">
        <v>94</v>
      </c>
      <c r="EB5" s="71" t="s">
        <v>95</v>
      </c>
      <c r="EC5" s="71" t="s">
        <v>96</v>
      </c>
      <c r="ED5" s="71" t="s">
        <v>92</v>
      </c>
      <c r="EE5" s="71" t="s">
        <v>86</v>
      </c>
      <c r="EF5" s="71" t="s">
        <v>87</v>
      </c>
      <c r="EG5" s="71" t="s">
        <v>88</v>
      </c>
      <c r="EH5" s="71" t="s">
        <v>89</v>
      </c>
      <c r="EI5" s="71" t="s">
        <v>90</v>
      </c>
      <c r="EJ5" s="71" t="s">
        <v>91</v>
      </c>
      <c r="EK5" s="71" t="s">
        <v>93</v>
      </c>
      <c r="EL5" s="71" t="s">
        <v>94</v>
      </c>
      <c r="EM5" s="71" t="s">
        <v>95</v>
      </c>
      <c r="EN5" s="71" t="s">
        <v>96</v>
      </c>
      <c r="EO5" s="71" t="s">
        <v>92</v>
      </c>
    </row>
    <row r="6" spans="1:145" s="59" customFormat="1">
      <c r="A6" s="60" t="s">
        <v>97</v>
      </c>
      <c r="B6" s="65">
        <f t="shared" ref="B6:X6" si="1">B7</f>
        <v>2019</v>
      </c>
      <c r="C6" s="65">
        <f t="shared" si="1"/>
        <v>313718</v>
      </c>
      <c r="D6" s="65">
        <f t="shared" si="1"/>
        <v>47</v>
      </c>
      <c r="E6" s="65">
        <f t="shared" si="1"/>
        <v>17</v>
      </c>
      <c r="F6" s="65">
        <f t="shared" si="1"/>
        <v>4</v>
      </c>
      <c r="G6" s="65">
        <f t="shared" si="1"/>
        <v>0</v>
      </c>
      <c r="H6" s="65" t="str">
        <f t="shared" si="1"/>
        <v>鳥取県　琴浦町</v>
      </c>
      <c r="I6" s="65" t="str">
        <f t="shared" si="1"/>
        <v>法非適用</v>
      </c>
      <c r="J6" s="65" t="str">
        <f t="shared" si="1"/>
        <v>下水道事業</v>
      </c>
      <c r="K6" s="65" t="str">
        <f t="shared" si="1"/>
        <v>特定環境保全公共下水道</v>
      </c>
      <c r="L6" s="65" t="str">
        <f t="shared" si="1"/>
        <v>D2</v>
      </c>
      <c r="M6" s="65" t="str">
        <f t="shared" si="1"/>
        <v>非設置</v>
      </c>
      <c r="N6" s="74" t="str">
        <f t="shared" si="1"/>
        <v>-</v>
      </c>
      <c r="O6" s="74" t="str">
        <f t="shared" si="1"/>
        <v>該当数値なし</v>
      </c>
      <c r="P6" s="74">
        <f t="shared" si="1"/>
        <v>33.81</v>
      </c>
      <c r="Q6" s="74">
        <f t="shared" si="1"/>
        <v>100</v>
      </c>
      <c r="R6" s="74">
        <f t="shared" si="1"/>
        <v>3850</v>
      </c>
      <c r="S6" s="74">
        <f t="shared" si="1"/>
        <v>17274</v>
      </c>
      <c r="T6" s="74">
        <f t="shared" si="1"/>
        <v>139.97</v>
      </c>
      <c r="U6" s="74">
        <f t="shared" si="1"/>
        <v>123.41</v>
      </c>
      <c r="V6" s="74">
        <f t="shared" si="1"/>
        <v>5806</v>
      </c>
      <c r="W6" s="74">
        <f t="shared" si="1"/>
        <v>2.42</v>
      </c>
      <c r="X6" s="74">
        <f t="shared" si="1"/>
        <v>2399.17</v>
      </c>
      <c r="Y6" s="82">
        <f t="shared" ref="Y6:AH6" si="2">IF(Y7="",NA(),Y7)</f>
        <v>95.84</v>
      </c>
      <c r="Z6" s="82">
        <f t="shared" si="2"/>
        <v>100</v>
      </c>
      <c r="AA6" s="82">
        <f t="shared" si="2"/>
        <v>100</v>
      </c>
      <c r="AB6" s="82">
        <f t="shared" si="2"/>
        <v>100</v>
      </c>
      <c r="AC6" s="82">
        <f t="shared" si="2"/>
        <v>100</v>
      </c>
      <c r="AD6" s="74" t="e">
        <f t="shared" si="2"/>
        <v>#N/A</v>
      </c>
      <c r="AE6" s="74" t="e">
        <f t="shared" si="2"/>
        <v>#N/A</v>
      </c>
      <c r="AF6" s="74" t="e">
        <f t="shared" si="2"/>
        <v>#N/A</v>
      </c>
      <c r="AG6" s="74" t="e">
        <f t="shared" si="2"/>
        <v>#N/A</v>
      </c>
      <c r="AH6" s="74" t="e">
        <f t="shared" si="2"/>
        <v>#N/A</v>
      </c>
      <c r="AI6" s="74" t="str">
        <f>IF(AI7="","",IF(AI7="-","【-】","【"&amp;SUBSTITUTE(TEXT(AI7,"#,##0.00"),"-","△")&amp;"】"))</f>
        <v/>
      </c>
      <c r="AJ6" s="74" t="e">
        <f t="shared" ref="AJ6:AS6" si="3">IF(AJ7="",NA(),AJ7)</f>
        <v>#N/A</v>
      </c>
      <c r="AK6" s="74" t="e">
        <f t="shared" si="3"/>
        <v>#N/A</v>
      </c>
      <c r="AL6" s="74" t="e">
        <f t="shared" si="3"/>
        <v>#N/A</v>
      </c>
      <c r="AM6" s="74" t="e">
        <f t="shared" si="3"/>
        <v>#N/A</v>
      </c>
      <c r="AN6" s="74" t="e">
        <f t="shared" si="3"/>
        <v>#N/A</v>
      </c>
      <c r="AO6" s="74" t="e">
        <f t="shared" si="3"/>
        <v>#N/A</v>
      </c>
      <c r="AP6" s="74" t="e">
        <f t="shared" si="3"/>
        <v>#N/A</v>
      </c>
      <c r="AQ6" s="74" t="e">
        <f t="shared" si="3"/>
        <v>#N/A</v>
      </c>
      <c r="AR6" s="74" t="e">
        <f t="shared" si="3"/>
        <v>#N/A</v>
      </c>
      <c r="AS6" s="74" t="e">
        <f t="shared" si="3"/>
        <v>#N/A</v>
      </c>
      <c r="AT6" s="74" t="str">
        <f>IF(AT7="","",IF(AT7="-","【-】","【"&amp;SUBSTITUTE(TEXT(AT7,"#,##0.00"),"-","△")&amp;"】"))</f>
        <v/>
      </c>
      <c r="AU6" s="74" t="e">
        <f t="shared" ref="AU6:BD6" si="4">IF(AU7="",NA(),AU7)</f>
        <v>#N/A</v>
      </c>
      <c r="AV6" s="74" t="e">
        <f t="shared" si="4"/>
        <v>#N/A</v>
      </c>
      <c r="AW6" s="74" t="e">
        <f t="shared" si="4"/>
        <v>#N/A</v>
      </c>
      <c r="AX6" s="74" t="e">
        <f t="shared" si="4"/>
        <v>#N/A</v>
      </c>
      <c r="AY6" s="74" t="e">
        <f t="shared" si="4"/>
        <v>#N/A</v>
      </c>
      <c r="AZ6" s="74" t="e">
        <f t="shared" si="4"/>
        <v>#N/A</v>
      </c>
      <c r="BA6" s="74" t="e">
        <f t="shared" si="4"/>
        <v>#N/A</v>
      </c>
      <c r="BB6" s="74" t="e">
        <f t="shared" si="4"/>
        <v>#N/A</v>
      </c>
      <c r="BC6" s="74" t="e">
        <f t="shared" si="4"/>
        <v>#N/A</v>
      </c>
      <c r="BD6" s="74" t="e">
        <f t="shared" si="4"/>
        <v>#N/A</v>
      </c>
      <c r="BE6" s="74" t="str">
        <f>IF(BE7="","",IF(BE7="-","【-】","【"&amp;SUBSTITUTE(TEXT(BE7,"#,##0.00"),"-","△")&amp;"】"))</f>
        <v/>
      </c>
      <c r="BF6" s="82">
        <f t="shared" ref="BF6:BO6" si="5">IF(BF7="",NA(),BF7)</f>
        <v>1849.03</v>
      </c>
      <c r="BG6" s="82">
        <f t="shared" si="5"/>
        <v>4620.3100000000004</v>
      </c>
      <c r="BH6" s="82">
        <f t="shared" si="5"/>
        <v>1373.35</v>
      </c>
      <c r="BI6" s="82">
        <f t="shared" si="5"/>
        <v>1119.3800000000001</v>
      </c>
      <c r="BJ6" s="82">
        <f t="shared" si="5"/>
        <v>880.68</v>
      </c>
      <c r="BK6" s="82">
        <f t="shared" si="5"/>
        <v>1673.47</v>
      </c>
      <c r="BL6" s="82">
        <f t="shared" si="5"/>
        <v>1592.72</v>
      </c>
      <c r="BM6" s="82">
        <f t="shared" si="5"/>
        <v>1243.71</v>
      </c>
      <c r="BN6" s="82">
        <f t="shared" si="5"/>
        <v>1194.1500000000001</v>
      </c>
      <c r="BO6" s="82">
        <f t="shared" si="5"/>
        <v>1206.79</v>
      </c>
      <c r="BP6" s="74" t="str">
        <f>IF(BP7="","",IF(BP7="-","【-】","【"&amp;SUBSTITUTE(TEXT(BP7,"#,##0.00"),"-","△")&amp;"】"))</f>
        <v>【1,218.70】</v>
      </c>
      <c r="BQ6" s="82">
        <f t="shared" ref="BQ6:BZ6" si="6">IF(BQ7="",NA(),BQ7)</f>
        <v>83.72</v>
      </c>
      <c r="BR6" s="82">
        <f t="shared" si="6"/>
        <v>93.53</v>
      </c>
      <c r="BS6" s="82">
        <f t="shared" si="6"/>
        <v>87.09</v>
      </c>
      <c r="BT6" s="82">
        <f t="shared" si="6"/>
        <v>90.69</v>
      </c>
      <c r="BU6" s="82">
        <f t="shared" si="6"/>
        <v>96.55</v>
      </c>
      <c r="BV6" s="82">
        <f t="shared" si="6"/>
        <v>49.22</v>
      </c>
      <c r="BW6" s="82">
        <f t="shared" si="6"/>
        <v>53.7</v>
      </c>
      <c r="BX6" s="82">
        <f t="shared" si="6"/>
        <v>74.3</v>
      </c>
      <c r="BY6" s="82">
        <f t="shared" si="6"/>
        <v>72.260000000000005</v>
      </c>
      <c r="BZ6" s="82">
        <f t="shared" si="6"/>
        <v>71.84</v>
      </c>
      <c r="CA6" s="74" t="str">
        <f>IF(CA7="","",IF(CA7="-","【-】","【"&amp;SUBSTITUTE(TEXT(CA7,"#,##0.00"),"-","△")&amp;"】"))</f>
        <v>【74.17】</v>
      </c>
      <c r="CB6" s="82">
        <f t="shared" ref="CB6:CK6" si="7">IF(CB7="",NA(),CB7)</f>
        <v>221.97</v>
      </c>
      <c r="CC6" s="82">
        <f t="shared" si="7"/>
        <v>198.84</v>
      </c>
      <c r="CD6" s="82">
        <f t="shared" si="7"/>
        <v>219.53</v>
      </c>
      <c r="CE6" s="82">
        <f t="shared" si="7"/>
        <v>210.52</v>
      </c>
      <c r="CF6" s="82">
        <f t="shared" si="7"/>
        <v>200.05</v>
      </c>
      <c r="CG6" s="82">
        <f t="shared" si="7"/>
        <v>332.02</v>
      </c>
      <c r="CH6" s="82">
        <f t="shared" si="7"/>
        <v>300.35000000000002</v>
      </c>
      <c r="CI6" s="82">
        <f t="shared" si="7"/>
        <v>221.81</v>
      </c>
      <c r="CJ6" s="82">
        <f t="shared" si="7"/>
        <v>230.02</v>
      </c>
      <c r="CK6" s="82">
        <f t="shared" si="7"/>
        <v>228.47</v>
      </c>
      <c r="CL6" s="74" t="str">
        <f>IF(CL7="","",IF(CL7="-","【-】","【"&amp;SUBSTITUTE(TEXT(CL7,"#,##0.00"),"-","△")&amp;"】"))</f>
        <v>【218.56】</v>
      </c>
      <c r="CM6" s="82">
        <f t="shared" ref="CM6:CV6" si="8">IF(CM7="",NA(),CM7)</f>
        <v>39.75</v>
      </c>
      <c r="CN6" s="82">
        <f t="shared" si="8"/>
        <v>42.21</v>
      </c>
      <c r="CO6" s="82">
        <f t="shared" si="8"/>
        <v>44</v>
      </c>
      <c r="CP6" s="82">
        <f t="shared" si="8"/>
        <v>45.5</v>
      </c>
      <c r="CQ6" s="82">
        <f t="shared" si="8"/>
        <v>47.25</v>
      </c>
      <c r="CR6" s="82">
        <f t="shared" si="8"/>
        <v>36.65</v>
      </c>
      <c r="CS6" s="82">
        <f t="shared" si="8"/>
        <v>37.72</v>
      </c>
      <c r="CT6" s="82">
        <f t="shared" si="8"/>
        <v>43.36</v>
      </c>
      <c r="CU6" s="82">
        <f t="shared" si="8"/>
        <v>42.56</v>
      </c>
      <c r="CV6" s="82">
        <f t="shared" si="8"/>
        <v>42.47</v>
      </c>
      <c r="CW6" s="74" t="str">
        <f>IF(CW7="","",IF(CW7="-","【-】","【"&amp;SUBSTITUTE(TEXT(CW7,"#,##0.00"),"-","△")&amp;"】"))</f>
        <v>【42.86】</v>
      </c>
      <c r="CX6" s="82">
        <f t="shared" ref="CX6:DG6" si="9">IF(CX7="",NA(),CX7)</f>
        <v>71.67</v>
      </c>
      <c r="CY6" s="82">
        <f t="shared" si="9"/>
        <v>74.34</v>
      </c>
      <c r="CZ6" s="82">
        <f t="shared" si="9"/>
        <v>72.2</v>
      </c>
      <c r="DA6" s="82">
        <f t="shared" si="9"/>
        <v>70.290000000000006</v>
      </c>
      <c r="DB6" s="82">
        <f t="shared" si="9"/>
        <v>77.23</v>
      </c>
      <c r="DC6" s="82">
        <f t="shared" si="9"/>
        <v>68.83</v>
      </c>
      <c r="DD6" s="82">
        <f t="shared" si="9"/>
        <v>68.459999999999994</v>
      </c>
      <c r="DE6" s="82">
        <f t="shared" si="9"/>
        <v>83.06</v>
      </c>
      <c r="DF6" s="82">
        <f t="shared" si="9"/>
        <v>83.32</v>
      </c>
      <c r="DG6" s="82">
        <f t="shared" si="9"/>
        <v>83.75</v>
      </c>
      <c r="DH6" s="74" t="str">
        <f>IF(DH7="","",IF(DH7="-","【-】","【"&amp;SUBSTITUTE(TEXT(DH7,"#,##0.00"),"-","△")&amp;"】"))</f>
        <v>【84.20】</v>
      </c>
      <c r="DI6" s="74" t="e">
        <f t="shared" ref="DI6:DR6" si="10">IF(DI7="",NA(),DI7)</f>
        <v>#N/A</v>
      </c>
      <c r="DJ6" s="74" t="e">
        <f t="shared" si="10"/>
        <v>#N/A</v>
      </c>
      <c r="DK6" s="74" t="e">
        <f t="shared" si="10"/>
        <v>#N/A</v>
      </c>
      <c r="DL6" s="74" t="e">
        <f t="shared" si="10"/>
        <v>#N/A</v>
      </c>
      <c r="DM6" s="74" t="e">
        <f t="shared" si="10"/>
        <v>#N/A</v>
      </c>
      <c r="DN6" s="74" t="e">
        <f t="shared" si="10"/>
        <v>#N/A</v>
      </c>
      <c r="DO6" s="74" t="e">
        <f t="shared" si="10"/>
        <v>#N/A</v>
      </c>
      <c r="DP6" s="74" t="e">
        <f t="shared" si="10"/>
        <v>#N/A</v>
      </c>
      <c r="DQ6" s="74" t="e">
        <f t="shared" si="10"/>
        <v>#N/A</v>
      </c>
      <c r="DR6" s="74" t="e">
        <f t="shared" si="10"/>
        <v>#N/A</v>
      </c>
      <c r="DS6" s="74" t="str">
        <f>IF(DS7="","",IF(DS7="-","【-】","【"&amp;SUBSTITUTE(TEXT(DS7,"#,##0.00"),"-","△")&amp;"】"))</f>
        <v/>
      </c>
      <c r="DT6" s="74" t="e">
        <f t="shared" ref="DT6:EC6" si="11">IF(DT7="",NA(),DT7)</f>
        <v>#N/A</v>
      </c>
      <c r="DU6" s="74" t="e">
        <f t="shared" si="11"/>
        <v>#N/A</v>
      </c>
      <c r="DV6" s="74" t="e">
        <f t="shared" si="11"/>
        <v>#N/A</v>
      </c>
      <c r="DW6" s="74" t="e">
        <f t="shared" si="11"/>
        <v>#N/A</v>
      </c>
      <c r="DX6" s="74" t="e">
        <f t="shared" si="11"/>
        <v>#N/A</v>
      </c>
      <c r="DY6" s="74" t="e">
        <f t="shared" si="11"/>
        <v>#N/A</v>
      </c>
      <c r="DZ6" s="74" t="e">
        <f t="shared" si="11"/>
        <v>#N/A</v>
      </c>
      <c r="EA6" s="74" t="e">
        <f t="shared" si="11"/>
        <v>#N/A</v>
      </c>
      <c r="EB6" s="74" t="e">
        <f t="shared" si="11"/>
        <v>#N/A</v>
      </c>
      <c r="EC6" s="74" t="e">
        <f t="shared" si="11"/>
        <v>#N/A</v>
      </c>
      <c r="ED6" s="74" t="str">
        <f>IF(ED7="","",IF(ED7="-","【-】","【"&amp;SUBSTITUTE(TEXT(ED7,"#,##0.00"),"-","△")&amp;"】"))</f>
        <v/>
      </c>
      <c r="EE6" s="82">
        <f t="shared" ref="EE6:EN6" si="12">IF(EE7="",NA(),EE7)</f>
        <v>4.51</v>
      </c>
      <c r="EF6" s="74">
        <f t="shared" si="12"/>
        <v>0</v>
      </c>
      <c r="EG6" s="74">
        <f t="shared" si="12"/>
        <v>0</v>
      </c>
      <c r="EH6" s="74">
        <f t="shared" si="12"/>
        <v>0</v>
      </c>
      <c r="EI6" s="74">
        <f t="shared" si="12"/>
        <v>0</v>
      </c>
      <c r="EJ6" s="82">
        <f t="shared" si="12"/>
        <v>0.26</v>
      </c>
      <c r="EK6" s="82">
        <f t="shared" si="12"/>
        <v>0.13</v>
      </c>
      <c r="EL6" s="82">
        <f t="shared" si="12"/>
        <v>9.e-002</v>
      </c>
      <c r="EM6" s="82">
        <f t="shared" si="12"/>
        <v>0.13</v>
      </c>
      <c r="EN6" s="82">
        <f t="shared" si="12"/>
        <v>0.36</v>
      </c>
      <c r="EO6" s="74" t="str">
        <f>IF(EO7="","",IF(EO7="-","【-】","【"&amp;SUBSTITUTE(TEXT(EO7,"#,##0.00"),"-","△")&amp;"】"))</f>
        <v>【0.28】</v>
      </c>
    </row>
    <row r="7" spans="1:145" s="59" customFormat="1">
      <c r="A7" s="60"/>
      <c r="B7" s="66">
        <v>2019</v>
      </c>
      <c r="C7" s="66">
        <v>313718</v>
      </c>
      <c r="D7" s="66">
        <v>47</v>
      </c>
      <c r="E7" s="66">
        <v>17</v>
      </c>
      <c r="F7" s="66">
        <v>4</v>
      </c>
      <c r="G7" s="66">
        <v>0</v>
      </c>
      <c r="H7" s="66" t="s">
        <v>98</v>
      </c>
      <c r="I7" s="66" t="s">
        <v>99</v>
      </c>
      <c r="J7" s="66" t="s">
        <v>100</v>
      </c>
      <c r="K7" s="66" t="s">
        <v>15</v>
      </c>
      <c r="L7" s="66" t="s">
        <v>101</v>
      </c>
      <c r="M7" s="66" t="s">
        <v>102</v>
      </c>
      <c r="N7" s="75" t="s">
        <v>40</v>
      </c>
      <c r="O7" s="75" t="s">
        <v>103</v>
      </c>
      <c r="P7" s="75">
        <v>33.81</v>
      </c>
      <c r="Q7" s="75">
        <v>100</v>
      </c>
      <c r="R7" s="75">
        <v>3850</v>
      </c>
      <c r="S7" s="75">
        <v>17274</v>
      </c>
      <c r="T7" s="75">
        <v>139.97</v>
      </c>
      <c r="U7" s="75">
        <v>123.41</v>
      </c>
      <c r="V7" s="75">
        <v>5806</v>
      </c>
      <c r="W7" s="75">
        <v>2.42</v>
      </c>
      <c r="X7" s="75">
        <v>2399.17</v>
      </c>
      <c r="Y7" s="75">
        <v>95.84</v>
      </c>
      <c r="Z7" s="75">
        <v>100</v>
      </c>
      <c r="AA7" s="75">
        <v>100</v>
      </c>
      <c r="AB7" s="75">
        <v>100</v>
      </c>
      <c r="AC7" s="75">
        <v>100</v>
      </c>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v>1849.03</v>
      </c>
      <c r="BG7" s="75">
        <v>4620.3100000000004</v>
      </c>
      <c r="BH7" s="75">
        <v>1373.35</v>
      </c>
      <c r="BI7" s="75">
        <v>1119.3800000000001</v>
      </c>
      <c r="BJ7" s="75">
        <v>880.68</v>
      </c>
      <c r="BK7" s="75">
        <v>1673.47</v>
      </c>
      <c r="BL7" s="75">
        <v>1592.72</v>
      </c>
      <c r="BM7" s="75">
        <v>1243.71</v>
      </c>
      <c r="BN7" s="75">
        <v>1194.1500000000001</v>
      </c>
      <c r="BO7" s="75">
        <v>1206.79</v>
      </c>
      <c r="BP7" s="75">
        <v>1218.7</v>
      </c>
      <c r="BQ7" s="75">
        <v>83.72</v>
      </c>
      <c r="BR7" s="75">
        <v>93.53</v>
      </c>
      <c r="BS7" s="75">
        <v>87.09</v>
      </c>
      <c r="BT7" s="75">
        <v>90.69</v>
      </c>
      <c r="BU7" s="75">
        <v>96.55</v>
      </c>
      <c r="BV7" s="75">
        <v>49.22</v>
      </c>
      <c r="BW7" s="75">
        <v>53.7</v>
      </c>
      <c r="BX7" s="75">
        <v>74.3</v>
      </c>
      <c r="BY7" s="75">
        <v>72.260000000000005</v>
      </c>
      <c r="BZ7" s="75">
        <v>71.84</v>
      </c>
      <c r="CA7" s="75">
        <v>74.17</v>
      </c>
      <c r="CB7" s="75">
        <v>221.97</v>
      </c>
      <c r="CC7" s="75">
        <v>198.84</v>
      </c>
      <c r="CD7" s="75">
        <v>219.53</v>
      </c>
      <c r="CE7" s="75">
        <v>210.52</v>
      </c>
      <c r="CF7" s="75">
        <v>200.05</v>
      </c>
      <c r="CG7" s="75">
        <v>332.02</v>
      </c>
      <c r="CH7" s="75">
        <v>300.35000000000002</v>
      </c>
      <c r="CI7" s="75">
        <v>221.81</v>
      </c>
      <c r="CJ7" s="75">
        <v>230.02</v>
      </c>
      <c r="CK7" s="75">
        <v>228.47</v>
      </c>
      <c r="CL7" s="75">
        <v>218.56</v>
      </c>
      <c r="CM7" s="75">
        <v>39.75</v>
      </c>
      <c r="CN7" s="75">
        <v>42.21</v>
      </c>
      <c r="CO7" s="75">
        <v>44</v>
      </c>
      <c r="CP7" s="75">
        <v>45.5</v>
      </c>
      <c r="CQ7" s="75">
        <v>47.25</v>
      </c>
      <c r="CR7" s="75">
        <v>36.65</v>
      </c>
      <c r="CS7" s="75">
        <v>37.72</v>
      </c>
      <c r="CT7" s="75">
        <v>43.36</v>
      </c>
      <c r="CU7" s="75">
        <v>42.56</v>
      </c>
      <c r="CV7" s="75">
        <v>42.47</v>
      </c>
      <c r="CW7" s="75">
        <v>42.86</v>
      </c>
      <c r="CX7" s="75">
        <v>71.67</v>
      </c>
      <c r="CY7" s="75">
        <v>74.34</v>
      </c>
      <c r="CZ7" s="75">
        <v>72.2</v>
      </c>
      <c r="DA7" s="75">
        <v>70.290000000000006</v>
      </c>
      <c r="DB7" s="75">
        <v>77.23</v>
      </c>
      <c r="DC7" s="75">
        <v>68.83</v>
      </c>
      <c r="DD7" s="75">
        <v>68.459999999999994</v>
      </c>
      <c r="DE7" s="75">
        <v>83.06</v>
      </c>
      <c r="DF7" s="75">
        <v>83.32</v>
      </c>
      <c r="DG7" s="75">
        <v>83.75</v>
      </c>
      <c r="DH7" s="75">
        <v>84.2</v>
      </c>
      <c r="DI7" s="75"/>
      <c r="DJ7" s="75"/>
      <c r="DK7" s="75"/>
      <c r="DL7" s="75"/>
      <c r="DM7" s="75"/>
      <c r="DN7" s="75"/>
      <c r="DO7" s="75"/>
      <c r="DP7" s="75"/>
      <c r="DQ7" s="75"/>
      <c r="DR7" s="75"/>
      <c r="DS7" s="75"/>
      <c r="DT7" s="75"/>
      <c r="DU7" s="75"/>
      <c r="DV7" s="75"/>
      <c r="DW7" s="75"/>
      <c r="DX7" s="75"/>
      <c r="DY7" s="75"/>
      <c r="DZ7" s="75"/>
      <c r="EA7" s="75"/>
      <c r="EB7" s="75"/>
      <c r="EC7" s="75"/>
      <c r="ED7" s="75"/>
      <c r="EE7" s="75">
        <v>4.51</v>
      </c>
      <c r="EF7" s="75">
        <v>0</v>
      </c>
      <c r="EG7" s="75">
        <v>0</v>
      </c>
      <c r="EH7" s="75">
        <v>0</v>
      </c>
      <c r="EI7" s="75">
        <v>0</v>
      </c>
      <c r="EJ7" s="75">
        <v>0.26</v>
      </c>
      <c r="EK7" s="75">
        <v>0.13</v>
      </c>
      <c r="EL7" s="75">
        <v>9.e-002</v>
      </c>
      <c r="EM7" s="75">
        <v>0.13</v>
      </c>
      <c r="EN7" s="75">
        <v>0.36</v>
      </c>
      <c r="EO7" s="75">
        <v>0.28000000000000003</v>
      </c>
    </row>
    <row r="8" spans="1:145">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row>
    <row r="9" spans="1:145">
      <c r="A9" s="61"/>
      <c r="B9" s="61" t="s">
        <v>104</v>
      </c>
      <c r="C9" s="61" t="s">
        <v>105</v>
      </c>
      <c r="D9" s="61" t="s">
        <v>106</v>
      </c>
      <c r="E9" s="61" t="s">
        <v>107</v>
      </c>
      <c r="F9" s="61" t="s">
        <v>108</v>
      </c>
      <c r="R9" s="76"/>
      <c r="Y9" s="76"/>
      <c r="Z9" s="76"/>
      <c r="AA9" s="76"/>
      <c r="AB9" s="76"/>
      <c r="AC9" s="76"/>
      <c r="AD9" s="76"/>
      <c r="AE9" s="76"/>
      <c r="AF9" s="76"/>
      <c r="AG9" s="76"/>
      <c r="AI9" s="76"/>
      <c r="AJ9" s="76"/>
      <c r="AK9" s="76"/>
      <c r="AL9" s="76"/>
      <c r="AM9" s="76"/>
      <c r="AN9" s="76"/>
      <c r="AO9" s="76"/>
      <c r="AP9" s="76"/>
      <c r="AQ9" s="76"/>
      <c r="AR9" s="76"/>
      <c r="AT9" s="76"/>
      <c r="AU9" s="76"/>
      <c r="AV9" s="76"/>
      <c r="AW9" s="76"/>
      <c r="AX9" s="76"/>
      <c r="AY9" s="76"/>
      <c r="AZ9" s="76"/>
      <c r="BA9" s="76"/>
      <c r="BB9" s="76"/>
      <c r="BC9" s="76"/>
      <c r="BE9" s="76"/>
      <c r="BF9" s="76"/>
      <c r="BG9" s="76"/>
      <c r="BH9" s="76"/>
      <c r="BI9" s="76"/>
      <c r="BJ9" s="76"/>
      <c r="BK9" s="76"/>
      <c r="BL9" s="76"/>
      <c r="BM9" s="76"/>
      <c r="BN9" s="76"/>
      <c r="BP9" s="76"/>
      <c r="BQ9" s="76"/>
      <c r="BR9" s="76"/>
      <c r="BS9" s="76"/>
      <c r="BT9" s="76"/>
      <c r="BU9" s="76"/>
      <c r="BV9" s="76"/>
      <c r="BW9" s="76"/>
      <c r="BX9" s="76"/>
      <c r="BY9" s="76"/>
      <c r="CA9" s="76"/>
      <c r="CB9" s="76"/>
      <c r="CC9" s="76"/>
      <c r="CD9" s="76"/>
      <c r="CE9" s="76"/>
      <c r="CF9" s="76"/>
      <c r="CG9" s="76"/>
      <c r="CH9" s="76"/>
      <c r="CI9" s="76"/>
      <c r="CJ9" s="76"/>
      <c r="CL9" s="76"/>
      <c r="CM9" s="76"/>
      <c r="CN9" s="76"/>
      <c r="CO9" s="76"/>
      <c r="CP9" s="76"/>
      <c r="CQ9" s="76"/>
      <c r="CR9" s="76"/>
      <c r="CS9" s="76"/>
      <c r="CT9" s="76"/>
      <c r="CU9" s="76"/>
      <c r="CW9" s="76"/>
      <c r="CX9" s="76"/>
      <c r="CY9" s="76"/>
      <c r="CZ9" s="76"/>
      <c r="DA9" s="76"/>
      <c r="DB9" s="76"/>
      <c r="DC9" s="76"/>
      <c r="DD9" s="76"/>
      <c r="DE9" s="76"/>
      <c r="DF9" s="76"/>
      <c r="DH9" s="76"/>
      <c r="DI9" s="76"/>
      <c r="DJ9" s="76"/>
      <c r="DK9" s="76"/>
      <c r="DL9" s="76"/>
      <c r="DM9" s="76"/>
      <c r="DN9" s="76"/>
      <c r="DO9" s="76"/>
      <c r="DP9" s="76"/>
      <c r="DQ9" s="76"/>
      <c r="DS9" s="76"/>
      <c r="DT9" s="76"/>
      <c r="DU9" s="76"/>
      <c r="DV9" s="76"/>
      <c r="DW9" s="76"/>
      <c r="DX9" s="76"/>
      <c r="DY9" s="76"/>
      <c r="DZ9" s="76"/>
      <c r="EA9" s="76"/>
      <c r="EB9" s="76"/>
      <c r="ED9" s="76"/>
      <c r="EE9" s="76"/>
      <c r="EF9" s="76"/>
      <c r="EG9" s="76"/>
      <c r="EH9" s="76"/>
      <c r="EI9" s="76"/>
      <c r="EJ9" s="76"/>
      <c r="EK9" s="76"/>
      <c r="EL9" s="76"/>
      <c r="EM9" s="76"/>
    </row>
    <row r="10" spans="1:145">
      <c r="A10" s="61" t="s">
        <v>33</v>
      </c>
      <c r="B10" s="67">
        <f>DATEVALUE($B7+12-B11&amp;"/1/"&amp;B12)</f>
        <v>46388</v>
      </c>
      <c r="C10" s="67">
        <f>DATEVALUE($B7+12-C11&amp;"/1/"&amp;C12)</f>
        <v>46753</v>
      </c>
      <c r="D10" s="67">
        <f>DATEVALUE($B7+12-D11&amp;"/1/"&amp;D12)</f>
        <v>47119</v>
      </c>
      <c r="E10" s="67">
        <f>DATEVALUE($B7+12-E11&amp;"/1/"&amp;E12)</f>
        <v>47484</v>
      </c>
      <c r="F10" s="68">
        <f>DATEVALUE($B7+12-F11&amp;"/1/"&amp;F12)</f>
        <v>47849</v>
      </c>
    </row>
    <row r="11" spans="1:145">
      <c r="B11">
        <v>4</v>
      </c>
      <c r="C11">
        <v>3</v>
      </c>
      <c r="D11">
        <v>2</v>
      </c>
      <c r="E11">
        <v>1</v>
      </c>
      <c r="F11">
        <v>0</v>
      </c>
      <c r="G11" t="s">
        <v>109</v>
      </c>
    </row>
    <row r="12" spans="1:145">
      <c r="B12">
        <v>1</v>
      </c>
      <c r="C12">
        <v>1</v>
      </c>
      <c r="D12">
        <v>1</v>
      </c>
      <c r="E12">
        <v>1</v>
      </c>
      <c r="F12">
        <v>1</v>
      </c>
      <c r="G12" t="s">
        <v>110</v>
      </c>
    </row>
    <row r="13" spans="1:145">
      <c r="B13" t="s">
        <v>111</v>
      </c>
      <c r="C13" t="s">
        <v>111</v>
      </c>
      <c r="D13" t="s">
        <v>111</v>
      </c>
      <c r="E13" t="s">
        <v>111</v>
      </c>
      <c r="F13" t="s">
        <v>112</v>
      </c>
      <c r="G13" t="s">
        <v>113</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2"/>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耒家 紀子</cp:lastModifiedBy>
  <dcterms:created xsi:type="dcterms:W3CDTF">2020-12-04T02:56:39Z</dcterms:created>
  <dcterms:modified xsi:type="dcterms:W3CDTF">2021-01-22T02:43:25Z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2021-01-22T02:43:25Z</vt:filetime>
  </property>
</Properties>
</file>