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6RY9tdldjjQj1tUBQ+O0G1xKuaqDEa/6ZW8IcALMV/P5roLv5jGfZwzk56yQCgeonFk6yvOKBQRMxDTp2Jw/g==" workbookSaltValue="b6EZPe8Uk+U1HvDweqf15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<sst xmlns="http://schemas.openxmlformats.org/spreadsheetml/2006/main" xmlns:r="http://schemas.openxmlformats.org/officeDocument/2006/relationships" count="116" uniqueCount="116">
  <si>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</si>
  <si>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</si>
  <si>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2"/>
  </si>
  <si>
    <t>⑤経費回収率(％)</t>
  </si>
  <si>
    <t>類似団体区分</t>
    <rPh sb="4" eb="6">
      <t>クブン</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</si>
  <si>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</si>
  <si>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</si>
  <si>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</si>
  <si>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</si>
  <si>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t>業務名</t>
    <rPh sb="2" eb="3">
      <t>メイ</t>
    </rPh>
    <phoneticPr fontId="2"/>
  </si>
  <si>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</si>
  <si>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</si>
  <si>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2"/>
  </si>
  <si>
    <t>1⑤</t>
  </si>
  <si>
    <t>業種名</t>
    <rPh sb="2" eb="3">
      <t>メイ</t>
    </rPh>
    <phoneticPr fontId="2"/>
  </si>
  <si>
    <t>■</t>
  </si>
  <si>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</si>
  <si>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</si>
  <si>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</si>
  <si>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</si>
  <si>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</si>
  <si>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自己資本構成比率(％)</t>
  </si>
  <si>
    <t>施設CD</t>
    <rPh sb="0" eb="2">
      <t>シセツ</t>
    </rPh>
    <phoneticPr fontId="2"/>
  </si>
  <si>
    <t>普及率(％)</t>
  </si>
  <si>
    <t>①収益的収支比率(％)</t>
    <rPh sb="1" eb="4">
      <t>シュウエキテキ</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</si>
  <si>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</si>
  <si>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</si>
  <si>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</si>
  <si>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</si>
  <si>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</si>
  <si>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</si>
  <si>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</si>
  <si>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</si>
  <si>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</si>
  <si>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</si>
  <si>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t>2①</t>
  </si>
  <si>
    <t>【】</t>
  </si>
  <si>
    <t>令和元年度全国平均</t>
    <rPh sb="0" eb="2">
      <t>レイワ</t>
    </rPh>
    <rPh sb="2" eb="4">
      <t>ガンネン</t>
    </rPh>
    <phoneticPr fontId="2"/>
  </si>
  <si>
    <t>分析欄</t>
    <rPh sb="0" eb="2">
      <t>ブンセキ</t>
    </rPh>
    <rPh sb="2" eb="3">
      <t>ラン</t>
    </rPh>
    <phoneticPr fontId="2"/>
  </si>
  <si>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</si>
  <si>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</si>
  <si>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</si>
  <si>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</si>
  <si>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</si>
  <si>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全国平均</t>
    <rPh sb="0" eb="2">
      <t>ゼンコク</t>
    </rPh>
    <rPh sb="2" eb="4">
      <t>ヘイキン</t>
    </rPh>
    <phoneticPr fontId="2"/>
  </si>
  <si>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</si>
  <si>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</si>
  <si>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</si>
  <si>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</si>
  <si>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</si>
  <si>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</si>
  <si>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</si>
  <si>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</si>
  <si>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2"/>
  </si>
  <si>
    <t>下水道事業(法非適用)</t>
    <rPh sb="3" eb="5">
      <t>ジギョウ</t>
    </rPh>
    <rPh sb="6" eb="7">
      <t>ホウ</t>
    </rPh>
    <rPh sb="7" eb="8">
      <t>ヒ</t>
    </rPh>
    <rPh sb="8" eb="10">
      <t>テキヨウ</t>
    </rPh>
    <phoneticPr fontId="2"/>
  </si>
  <si>
    <t>基本情報</t>
    <rPh sb="0" eb="2">
      <t>キホン</t>
    </rPh>
    <rPh sb="2" eb="4">
      <t>ジョウホウ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</si>
  <si>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</si>
  <si>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</si>
  <si>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</si>
  <si>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</si>
  <si>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</si>
  <si>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</si>
  <si>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</si>
  <si>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</si>
  <si>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</si>
  <si>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</si>
  <si>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</si>
  <si>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</si>
  <si>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</si>
  <si>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</si>
  <si>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</si>
  <si>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</si>
  <si>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</si>
  <si>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</si>
  <si>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</si>
  <si>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</si>
  <si>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</si>
  <si>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</si>
  <si>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</si>
  <si>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</si>
  <si>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</si>
  <si>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</si>
  <si>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</si>
  <si>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</si>
  <si>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</si>
  <si>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</si>
  <si>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</si>
  <si>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</si>
  <si>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</si>
  <si>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</si>
  <si>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</si>
  <si>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</si>
  <si>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</si>
  <si>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</si>
  <si>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</si>
  <si>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</si>
  <si>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鳥取県　琴浦町</t>
  </si>
  <si>
    <t>法非適用</t>
  </si>
  <si>
    <t>下水道事業</t>
  </si>
  <si>
    <t>公共下水道</t>
  </si>
  <si>
    <t>Cd2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</si>
  <si>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</si>
  <si>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</si>
  <si>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</si>
  <si>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</si>
  <si>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</si>
  <si>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</si>
  <si>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</si>
  <si>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</si>
  <si>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</si>
  <si>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</si>
  <si>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</si>
  <si>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</si>
  <si>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　供用開始は平成15年度であり管渠の計画的な更新は行っていない。処理施設は長寿命化計画をもとに電気設備、建具等を順次更新している。
　今後はストックマネジメント計画を策定し、維持修繕基準をもとに計画的な点検、調査、更新を行う。</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49">
      <t>デンキ</t>
    </rPh>
    <rPh sb="49" eb="51">
      <t>セツビ</t>
    </rPh>
    <rPh sb="52" eb="54">
      <t>タテグ</t>
    </rPh>
    <rPh sb="54" eb="55">
      <t>トウ</t>
    </rPh>
    <rPh sb="56" eb="58">
      <t>ジュンジ</t>
    </rPh>
    <rPh sb="58" eb="60">
      <t>コウシン</t>
    </rPh>
    <rPh sb="67" eb="69">
      <t>コンゴ</t>
    </rPh>
    <rPh sb="80" eb="82">
      <t>ケイカク</t>
    </rPh>
    <rPh sb="83" eb="85">
      <t>サクテイ</t>
    </rPh>
    <rPh sb="87" eb="89">
      <t>イジ</t>
    </rPh>
    <rPh sb="89" eb="91">
      <t>シュウゼン</t>
    </rPh>
    <rPh sb="91" eb="93">
      <t>キジュン</t>
    </rPh>
    <rPh sb="97" eb="100">
      <t>ケイカクテキ</t>
    </rPh>
    <rPh sb="101" eb="103">
      <t>テンケン</t>
    </rPh>
    <rPh sb="104" eb="106">
      <t>チョウサ</t>
    </rPh>
    <rPh sb="107" eb="109">
      <t>コウシン</t>
    </rPh>
    <rPh sb="110" eb="111">
      <t>オコナ</t>
    </rPh>
    <phoneticPr fontId="13"/>
  </si>
  <si>
    <t>　経営戦略にもとづき、経営改善に努める。
　使用料収入を増加させるため、未接続世帯に対する接続促進の取り組みを強化し水洗化率の向上を図る。
　施設のライフサイクルコストを低下させるため、施設の計画的な点検、調査を行い、施設更新を行う。その他、契約、物品購入、汚泥処理などを見直し費用の削減に努める。
　令和4年度を目標に公営企業会計への移行に向けた取り組みを進めており、移行に合わせて適正な使用料収入の水準の見直しを検討する。</t>
    <rPh sb="1" eb="3">
      <t>ケイエイ</t>
    </rPh>
    <rPh sb="3" eb="5">
      <t>センリャク</t>
    </rPh>
    <rPh sb="11" eb="13">
      <t>ケイエイ</t>
    </rPh>
    <rPh sb="13" eb="15">
      <t>カイゼン</t>
    </rPh>
    <rPh sb="16" eb="17">
      <t>ツト</t>
    </rPh>
    <rPh sb="36" eb="39">
      <t>ミセツゾク</t>
    </rPh>
    <rPh sb="39" eb="41">
      <t>セタイ</t>
    </rPh>
    <rPh sb="42" eb="43">
      <t>タイ</t>
    </rPh>
    <rPh sb="45" eb="47">
      <t>セツゾク</t>
    </rPh>
    <rPh sb="47" eb="49">
      <t>ソクシン</t>
    </rPh>
    <rPh sb="50" eb="51">
      <t>ト</t>
    </rPh>
    <rPh sb="52" eb="53">
      <t>ク</t>
    </rPh>
    <rPh sb="58" eb="61">
      <t>スイセンカ</t>
    </rPh>
    <rPh sb="61" eb="62">
      <t>リツ</t>
    </rPh>
    <rPh sb="63" eb="65">
      <t>コウジョウ</t>
    </rPh>
    <rPh sb="66" eb="67">
      <t>ハカ</t>
    </rPh>
    <rPh sb="71" eb="73">
      <t>シセツ</t>
    </rPh>
    <rPh sb="85" eb="87">
      <t>テイカ</t>
    </rPh>
    <rPh sb="109" eb="111">
      <t>シセツ</t>
    </rPh>
    <rPh sb="111" eb="113">
      <t>コウシン</t>
    </rPh>
    <rPh sb="114" eb="115">
      <t>オコナ</t>
    </rPh>
    <rPh sb="119" eb="120">
      <t>ホカ</t>
    </rPh>
    <rPh sb="121" eb="123">
      <t>ケイヤク</t>
    </rPh>
    <rPh sb="124" eb="126">
      <t>ブッピン</t>
    </rPh>
    <rPh sb="126" eb="128">
      <t>コウニュウ</t>
    </rPh>
    <rPh sb="129" eb="131">
      <t>オデイ</t>
    </rPh>
    <rPh sb="131" eb="133">
      <t>ショリ</t>
    </rPh>
    <rPh sb="136" eb="138">
      <t>ミナオ</t>
    </rPh>
    <rPh sb="139" eb="141">
      <t>ヒヨウ</t>
    </rPh>
    <rPh sb="142" eb="144">
      <t>サクゲン</t>
    </rPh>
    <rPh sb="145" eb="146">
      <t>ツト</t>
    </rPh>
    <rPh sb="151" eb="153">
      <t>レイワ</t>
    </rPh>
    <rPh sb="154" eb="156">
      <t>ネンド</t>
    </rPh>
    <rPh sb="157" eb="159">
      <t>モクヒョウ</t>
    </rPh>
    <rPh sb="160" eb="162">
      <t>コウエイ</t>
    </rPh>
    <rPh sb="162" eb="164">
      <t>キギョウ</t>
    </rPh>
    <rPh sb="164" eb="166">
      <t>カイケイ</t>
    </rPh>
    <rPh sb="168" eb="170">
      <t>イコウ</t>
    </rPh>
    <rPh sb="171" eb="172">
      <t>ム</t>
    </rPh>
    <rPh sb="174" eb="175">
      <t>ト</t>
    </rPh>
    <rPh sb="176" eb="177">
      <t>ク</t>
    </rPh>
    <rPh sb="179" eb="180">
      <t>スス</t>
    </rPh>
    <rPh sb="185" eb="187">
      <t>イコウ</t>
    </rPh>
    <rPh sb="188" eb="189">
      <t>ア</t>
    </rPh>
    <rPh sb="192" eb="194">
      <t>テキセイ</t>
    </rPh>
    <rPh sb="195" eb="197">
      <t>シヨウ</t>
    </rPh>
    <rPh sb="197" eb="198">
      <t>リョウ</t>
    </rPh>
    <rPh sb="198" eb="200">
      <t>シュウニュウ</t>
    </rPh>
    <rPh sb="201" eb="203">
      <t>スイジュン</t>
    </rPh>
    <rPh sb="204" eb="206">
      <t>ミナオ</t>
    </rPh>
    <rPh sb="208" eb="210">
      <t>ケントウ</t>
    </rPh>
    <phoneticPr fontId="13"/>
  </si>
  <si>
    <t>　経費回収率は、使用料収入の増に伴い増加傾向にあるが、100％を割り込んでいるため経営改善の必要がある。
　施設利用率は、新規整備による接続人口の増加に伴い、上昇している。
　整備人口の増加に比べ、接続人口の増加率が高く、水洗化率の伸びがあったが、まだまだ水洗化率は低い状態である。</t>
    <rPh sb="1" eb="3">
      <t>ケイヒ</t>
    </rPh>
    <rPh sb="3" eb="5">
      <t>カイシュウ</t>
    </rPh>
    <rPh sb="5" eb="6">
      <t>リツ</t>
    </rPh>
    <rPh sb="8" eb="10">
      <t>シヨウ</t>
    </rPh>
    <rPh sb="10" eb="11">
      <t>リョウ</t>
    </rPh>
    <rPh sb="11" eb="13">
      <t>シュウニュウ</t>
    </rPh>
    <rPh sb="14" eb="15">
      <t>ゾウ</t>
    </rPh>
    <rPh sb="16" eb="17">
      <t>トモナ</t>
    </rPh>
    <rPh sb="18" eb="20">
      <t>ゾウカ</t>
    </rPh>
    <rPh sb="20" eb="22">
      <t>ケイコウ</t>
    </rPh>
    <rPh sb="32" eb="33">
      <t>ワ</t>
    </rPh>
    <rPh sb="34" eb="35">
      <t>コ</t>
    </rPh>
    <rPh sb="41" eb="43">
      <t>ケイエイ</t>
    </rPh>
    <rPh sb="43" eb="45">
      <t>カイゼン</t>
    </rPh>
    <rPh sb="46" eb="48">
      <t>ヒツヨウ</t>
    </rPh>
    <rPh sb="54" eb="56">
      <t>シセツ</t>
    </rPh>
    <rPh sb="56" eb="59">
      <t>リヨウリツ</t>
    </rPh>
    <rPh sb="61" eb="63">
      <t>シンキ</t>
    </rPh>
    <rPh sb="63" eb="65">
      <t>セイビ</t>
    </rPh>
    <rPh sb="68" eb="70">
      <t>セツゾク</t>
    </rPh>
    <rPh sb="70" eb="72">
      <t>ジンコウ</t>
    </rPh>
    <rPh sb="73" eb="75">
      <t>ゾウカ</t>
    </rPh>
    <rPh sb="76" eb="77">
      <t>トモナ</t>
    </rPh>
    <rPh sb="79" eb="81">
      <t>ジョウショウ</t>
    </rPh>
    <rPh sb="88" eb="90">
      <t>セイビ</t>
    </rPh>
    <rPh sb="90" eb="92">
      <t>ジンコウ</t>
    </rPh>
    <rPh sb="93" eb="95">
      <t>ゾウカ</t>
    </rPh>
    <rPh sb="96" eb="97">
      <t>クラ</t>
    </rPh>
    <rPh sb="99" eb="101">
      <t>セツゾク</t>
    </rPh>
    <rPh sb="101" eb="103">
      <t>ジンコウ</t>
    </rPh>
    <rPh sb="104" eb="106">
      <t>ゾウカ</t>
    </rPh>
    <rPh sb="106" eb="107">
      <t>リツ</t>
    </rPh>
    <rPh sb="108" eb="109">
      <t>タカ</t>
    </rPh>
    <rPh sb="111" eb="114">
      <t>スイセンカ</t>
    </rPh>
    <rPh sb="114" eb="115">
      <t>リツ</t>
    </rPh>
    <rPh sb="116" eb="117">
      <t>ノ</t>
    </rPh>
    <rPh sb="128" eb="131">
      <t>スイセンカ</t>
    </rPh>
    <rPh sb="133" eb="134">
      <t>ヒク</t>
    </rPh>
    <rPh sb="135" eb="137">
      <t>ジョウタイ</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</si>
</sst>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2"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4" fillId="0" borderId="8"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2.71</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c:v>
                </c:pt>
                <c:pt idx="1">
                  <c:v>0.19</c:v>
                </c:pt>
                <c:pt idx="2">
                  <c:v>7.0000000000000007e-002</c:v>
                </c:pt>
                <c:pt idx="3">
                  <c:v>0.12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45.38</c:v>
                </c:pt>
                <c:pt idx="1">
                  <c:v>46.83</c:v>
                </c:pt>
                <c:pt idx="2">
                  <c:v>47.66</c:v>
                </c:pt>
                <c:pt idx="3">
                  <c:v>48.38</c:v>
                </c:pt>
                <c:pt idx="4">
                  <c:v>48.52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39.869999999999997</c:v>
                </c:pt>
                <c:pt idx="1">
                  <c:v>41.28</c:v>
                </c:pt>
                <c:pt idx="2">
                  <c:v>41.45</c:v>
                </c:pt>
                <c:pt idx="3">
                  <c:v>49.68</c:v>
                </c:pt>
                <c:pt idx="4">
                  <c:v>49.27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73.11</c:v>
                </c:pt>
                <c:pt idx="1">
                  <c:v>73.8</c:v>
                </c:pt>
                <c:pt idx="2">
                  <c:v>73.05</c:v>
                </c:pt>
                <c:pt idx="3">
                  <c:v>68.849999999999994</c:v>
                </c:pt>
                <c:pt idx="4">
                  <c:v>78.94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61.37</c:v>
                </c:pt>
                <c:pt idx="1">
                  <c:v>61.3</c:v>
                </c:pt>
                <c:pt idx="2">
                  <c:v>64.510000000000005</c:v>
                </c:pt>
                <c:pt idx="3">
                  <c:v>83.35</c:v>
                </c:pt>
                <c:pt idx="4">
                  <c:v>83.16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96.73</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2607.4699999999998</c:v>
                </c:pt>
                <c:pt idx="1">
                  <c:v>3820.32</c:v>
                </c:pt>
                <c:pt idx="2">
                  <c:v>1436.59</c:v>
                </c:pt>
                <c:pt idx="3">
                  <c:v>1221.1500000000001</c:v>
                </c:pt>
                <c:pt idx="4">
                  <c:v>1003.29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1824.34</c:v>
                </c:pt>
                <c:pt idx="1">
                  <c:v>1604.64</c:v>
                </c:pt>
                <c:pt idx="2">
                  <c:v>1217.7</c:v>
                </c:pt>
                <c:pt idx="3">
                  <c:v>1048.23</c:v>
                </c:pt>
                <c:pt idx="4">
                  <c:v>1130.42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88.52</c:v>
                </c:pt>
                <c:pt idx="1">
                  <c:v>95.12</c:v>
                </c:pt>
                <c:pt idx="2">
                  <c:v>89.58</c:v>
                </c:pt>
                <c:pt idx="3">
                  <c:v>92.51</c:v>
                </c:pt>
                <c:pt idx="4">
                  <c:v>97.24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54.16</c:v>
                </c:pt>
                <c:pt idx="1">
                  <c:v>60.01</c:v>
                </c:pt>
                <c:pt idx="2">
                  <c:v>66.680000000000007</c:v>
                </c:pt>
                <c:pt idx="3">
                  <c:v>78.92</c:v>
                </c:pt>
                <c:pt idx="4">
                  <c:v>74.17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207.84</c:v>
                </c:pt>
                <c:pt idx="1">
                  <c:v>195.23</c:v>
                </c:pt>
                <c:pt idx="2">
                  <c:v>209.75</c:v>
                </c:pt>
                <c:pt idx="3">
                  <c:v>205.51</c:v>
                </c:pt>
                <c:pt idx="4">
                  <c:v>203.32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307.56</c:v>
                </c:pt>
                <c:pt idx="1">
                  <c:v>277.67</c:v>
                </c:pt>
                <c:pt idx="2">
                  <c:v>260.11</c:v>
                </c:pt>
                <c:pt idx="3">
                  <c:v>220.31</c:v>
                </c:pt>
                <c:pt idx="4">
                  <c:v>230.95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M10"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17274</v>
      </c>
      <c r="AM8" s="22"/>
      <c r="AN8" s="22"/>
      <c r="AO8" s="22"/>
      <c r="AP8" s="22"/>
      <c r="AQ8" s="22"/>
      <c r="AR8" s="22"/>
      <c r="AS8" s="22"/>
      <c r="AT8" s="7">
        <f>データ!T6</f>
        <v>139.97</v>
      </c>
      <c r="AU8" s="7"/>
      <c r="AV8" s="7"/>
      <c r="AW8" s="7"/>
      <c r="AX8" s="7"/>
      <c r="AY8" s="7"/>
      <c r="AZ8" s="7"/>
      <c r="BA8" s="7"/>
      <c r="BB8" s="7">
        <f>データ!U6</f>
        <v>123.41</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38.630000000000003</v>
      </c>
      <c r="Q10" s="7"/>
      <c r="R10" s="7"/>
      <c r="S10" s="7"/>
      <c r="T10" s="7"/>
      <c r="U10" s="7"/>
      <c r="V10" s="7"/>
      <c r="W10" s="7">
        <f>データ!Q6</f>
        <v>100</v>
      </c>
      <c r="X10" s="7"/>
      <c r="Y10" s="7"/>
      <c r="Z10" s="7"/>
      <c r="AA10" s="7"/>
      <c r="AB10" s="7"/>
      <c r="AC10" s="7"/>
      <c r="AD10" s="22">
        <f>データ!R6</f>
        <v>3850</v>
      </c>
      <c r="AE10" s="22"/>
      <c r="AF10" s="22"/>
      <c r="AG10" s="22"/>
      <c r="AH10" s="22"/>
      <c r="AI10" s="22"/>
      <c r="AJ10" s="22"/>
      <c r="AK10" s="2"/>
      <c r="AL10" s="22">
        <f>データ!V6</f>
        <v>6634</v>
      </c>
      <c r="AM10" s="22"/>
      <c r="AN10" s="22"/>
      <c r="AO10" s="22"/>
      <c r="AP10" s="22"/>
      <c r="AQ10" s="22"/>
      <c r="AR10" s="22"/>
      <c r="AS10" s="22"/>
      <c r="AT10" s="7">
        <f>データ!W6</f>
        <v>2.91</v>
      </c>
      <c r="AU10" s="7"/>
      <c r="AV10" s="7"/>
      <c r="AW10" s="7"/>
      <c r="AX10" s="7"/>
      <c r="AY10" s="7"/>
      <c r="AZ10" s="7"/>
      <c r="BA10" s="7"/>
      <c r="BB10" s="7">
        <f>データ!X6</f>
        <v>2279.73</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42</v>
      </c>
      <c r="I85" s="12" t="s">
        <v>13</v>
      </c>
      <c r="J85" s="12" t="s">
        <v>49</v>
      </c>
      <c r="K85" s="12" t="s">
        <v>50</v>
      </c>
      <c r="L85" s="12" t="s">
        <v>31</v>
      </c>
      <c r="M85" s="12" t="s">
        <v>35</v>
      </c>
      <c r="N85" s="12" t="s">
        <v>51</v>
      </c>
      <c r="O85" s="12" t="s">
        <v>52</v>
      </c>
    </row>
    <row r="86" spans="1:78" hidden="1">
      <c r="B86" s="12"/>
      <c r="C86" s="12"/>
      <c r="D86" s="12"/>
      <c r="E86" s="12" t="str">
        <f>データ!AI6</f>
        <v/>
      </c>
      <c r="F86" s="12" t="s">
        <v>39</v>
      </c>
      <c r="G86" s="12" t="s">
        <v>39</v>
      </c>
      <c r="H86" s="12" t="str">
        <f>データ!BP6</f>
        <v>【682.51】</v>
      </c>
      <c r="I86" s="12" t="str">
        <f>データ!CA6</f>
        <v>【100.34】</v>
      </c>
      <c r="J86" s="12" t="str">
        <f>データ!CL6</f>
        <v>【136.15】</v>
      </c>
      <c r="K86" s="12" t="str">
        <f>データ!CW6</f>
        <v>【59.64】</v>
      </c>
      <c r="L86" s="12" t="str">
        <f>データ!DH6</f>
        <v>【95.35】</v>
      </c>
      <c r="M86" s="12" t="s">
        <v>39</v>
      </c>
      <c r="N86" s="12" t="s">
        <v>39</v>
      </c>
      <c r="O86" s="12" t="str">
        <f>データ!EO6</f>
        <v>【0.22】</v>
      </c>
    </row>
  </sheetData>
  <sheetProtection algorithmName="SHA-512" hashValue="agq1PbAzlFvp3+BBkDsZA8CkkVOXQdrUSl+owSsBFuLHTEEKrU6UCkJKf1CTYcDGptch7xVmZZjobhpZIHZMcw==" saltValue="Wuuta1//NLeEyhl71h+iP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7</v>
      </c>
      <c r="F3" s="62" t="s">
        <v>6</v>
      </c>
      <c r="G3" s="62" t="s">
        <v>22</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3</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8</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2019</v>
      </c>
      <c r="C6" s="65">
        <f t="shared" si="1"/>
        <v>313718</v>
      </c>
      <c r="D6" s="65">
        <f t="shared" si="1"/>
        <v>47</v>
      </c>
      <c r="E6" s="65">
        <f t="shared" si="1"/>
        <v>17</v>
      </c>
      <c r="F6" s="65">
        <f t="shared" si="1"/>
        <v>1</v>
      </c>
      <c r="G6" s="65">
        <f t="shared" si="1"/>
        <v>0</v>
      </c>
      <c r="H6" s="65" t="str">
        <f t="shared" si="1"/>
        <v>鳥取県　琴浦町</v>
      </c>
      <c r="I6" s="65" t="str">
        <f t="shared" si="1"/>
        <v>法非適用</v>
      </c>
      <c r="J6" s="65" t="str">
        <f t="shared" si="1"/>
        <v>下水道事業</v>
      </c>
      <c r="K6" s="65" t="str">
        <f t="shared" si="1"/>
        <v>公共下水道</v>
      </c>
      <c r="L6" s="65" t="str">
        <f t="shared" si="1"/>
        <v>Cd2</v>
      </c>
      <c r="M6" s="65" t="str">
        <f t="shared" si="1"/>
        <v>非設置</v>
      </c>
      <c r="N6" s="74" t="str">
        <f t="shared" si="1"/>
        <v>-</v>
      </c>
      <c r="O6" s="74" t="str">
        <f t="shared" si="1"/>
        <v>該当数値なし</v>
      </c>
      <c r="P6" s="74">
        <f t="shared" si="1"/>
        <v>38.630000000000003</v>
      </c>
      <c r="Q6" s="74">
        <f t="shared" si="1"/>
        <v>100</v>
      </c>
      <c r="R6" s="74">
        <f t="shared" si="1"/>
        <v>3850</v>
      </c>
      <c r="S6" s="74">
        <f t="shared" si="1"/>
        <v>17274</v>
      </c>
      <c r="T6" s="74">
        <f t="shared" si="1"/>
        <v>139.97</v>
      </c>
      <c r="U6" s="74">
        <f t="shared" si="1"/>
        <v>123.41</v>
      </c>
      <c r="V6" s="74">
        <f t="shared" si="1"/>
        <v>6634</v>
      </c>
      <c r="W6" s="74">
        <f t="shared" si="1"/>
        <v>2.91</v>
      </c>
      <c r="X6" s="74">
        <f t="shared" si="1"/>
        <v>2279.73</v>
      </c>
      <c r="Y6" s="82">
        <f t="shared" ref="Y6:AH6" si="2">IF(Y7="",NA(),Y7)</f>
        <v>96.73</v>
      </c>
      <c r="Z6" s="82">
        <f t="shared" si="2"/>
        <v>100</v>
      </c>
      <c r="AA6" s="82">
        <f t="shared" si="2"/>
        <v>100</v>
      </c>
      <c r="AB6" s="82">
        <f t="shared" si="2"/>
        <v>100</v>
      </c>
      <c r="AC6" s="82">
        <f t="shared" si="2"/>
        <v>100</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2607.4699999999998</v>
      </c>
      <c r="BG6" s="82">
        <f t="shared" si="5"/>
        <v>3820.32</v>
      </c>
      <c r="BH6" s="82">
        <f t="shared" si="5"/>
        <v>1436.59</v>
      </c>
      <c r="BI6" s="82">
        <f t="shared" si="5"/>
        <v>1221.1500000000001</v>
      </c>
      <c r="BJ6" s="82">
        <f t="shared" si="5"/>
        <v>1003.29</v>
      </c>
      <c r="BK6" s="82">
        <f t="shared" si="5"/>
        <v>1824.34</v>
      </c>
      <c r="BL6" s="82">
        <f t="shared" si="5"/>
        <v>1604.64</v>
      </c>
      <c r="BM6" s="82">
        <f t="shared" si="5"/>
        <v>1217.7</v>
      </c>
      <c r="BN6" s="82">
        <f t="shared" si="5"/>
        <v>1048.23</v>
      </c>
      <c r="BO6" s="82">
        <f t="shared" si="5"/>
        <v>1130.42</v>
      </c>
      <c r="BP6" s="74" t="str">
        <f>IF(BP7="","",IF(BP7="-","【-】","【"&amp;SUBSTITUTE(TEXT(BP7,"#,##0.00"),"-","△")&amp;"】"))</f>
        <v>【682.51】</v>
      </c>
      <c r="BQ6" s="82">
        <f t="shared" ref="BQ6:BZ6" si="6">IF(BQ7="",NA(),BQ7)</f>
        <v>88.52</v>
      </c>
      <c r="BR6" s="82">
        <f t="shared" si="6"/>
        <v>95.12</v>
      </c>
      <c r="BS6" s="82">
        <f t="shared" si="6"/>
        <v>89.58</v>
      </c>
      <c r="BT6" s="82">
        <f t="shared" si="6"/>
        <v>92.51</v>
      </c>
      <c r="BU6" s="82">
        <f t="shared" si="6"/>
        <v>97.24</v>
      </c>
      <c r="BV6" s="82">
        <f t="shared" si="6"/>
        <v>54.16</v>
      </c>
      <c r="BW6" s="82">
        <f t="shared" si="6"/>
        <v>60.01</v>
      </c>
      <c r="BX6" s="82">
        <f t="shared" si="6"/>
        <v>66.680000000000007</v>
      </c>
      <c r="BY6" s="82">
        <f t="shared" si="6"/>
        <v>78.92</v>
      </c>
      <c r="BZ6" s="82">
        <f t="shared" si="6"/>
        <v>74.17</v>
      </c>
      <c r="CA6" s="74" t="str">
        <f>IF(CA7="","",IF(CA7="-","【-】","【"&amp;SUBSTITUTE(TEXT(CA7,"#,##0.00"),"-","△")&amp;"】"))</f>
        <v>【100.34】</v>
      </c>
      <c r="CB6" s="82">
        <f t="shared" ref="CB6:CK6" si="7">IF(CB7="",NA(),CB7)</f>
        <v>207.84</v>
      </c>
      <c r="CC6" s="82">
        <f t="shared" si="7"/>
        <v>195.23</v>
      </c>
      <c r="CD6" s="82">
        <f t="shared" si="7"/>
        <v>209.75</v>
      </c>
      <c r="CE6" s="82">
        <f t="shared" si="7"/>
        <v>205.51</v>
      </c>
      <c r="CF6" s="82">
        <f t="shared" si="7"/>
        <v>203.32</v>
      </c>
      <c r="CG6" s="82">
        <f t="shared" si="7"/>
        <v>307.56</v>
      </c>
      <c r="CH6" s="82">
        <f t="shared" si="7"/>
        <v>277.67</v>
      </c>
      <c r="CI6" s="82">
        <f t="shared" si="7"/>
        <v>260.11</v>
      </c>
      <c r="CJ6" s="82">
        <f t="shared" si="7"/>
        <v>220.31</v>
      </c>
      <c r="CK6" s="82">
        <f t="shared" si="7"/>
        <v>230.95</v>
      </c>
      <c r="CL6" s="74" t="str">
        <f>IF(CL7="","",IF(CL7="-","【-】","【"&amp;SUBSTITUTE(TEXT(CL7,"#,##0.00"),"-","△")&amp;"】"))</f>
        <v>【136.15】</v>
      </c>
      <c r="CM6" s="82">
        <f t="shared" ref="CM6:CV6" si="8">IF(CM7="",NA(),CM7)</f>
        <v>45.38</v>
      </c>
      <c r="CN6" s="82">
        <f t="shared" si="8"/>
        <v>46.83</v>
      </c>
      <c r="CO6" s="82">
        <f t="shared" si="8"/>
        <v>47.66</v>
      </c>
      <c r="CP6" s="82">
        <f t="shared" si="8"/>
        <v>48.38</v>
      </c>
      <c r="CQ6" s="82">
        <f t="shared" si="8"/>
        <v>48.52</v>
      </c>
      <c r="CR6" s="82">
        <f t="shared" si="8"/>
        <v>39.869999999999997</v>
      </c>
      <c r="CS6" s="82">
        <f t="shared" si="8"/>
        <v>41.28</v>
      </c>
      <c r="CT6" s="82">
        <f t="shared" si="8"/>
        <v>41.45</v>
      </c>
      <c r="CU6" s="82">
        <f t="shared" si="8"/>
        <v>49.68</v>
      </c>
      <c r="CV6" s="82">
        <f t="shared" si="8"/>
        <v>49.27</v>
      </c>
      <c r="CW6" s="74" t="str">
        <f>IF(CW7="","",IF(CW7="-","【-】","【"&amp;SUBSTITUTE(TEXT(CW7,"#,##0.00"),"-","△")&amp;"】"))</f>
        <v>【59.64】</v>
      </c>
      <c r="CX6" s="82">
        <f t="shared" ref="CX6:DG6" si="9">IF(CX7="",NA(),CX7)</f>
        <v>73.11</v>
      </c>
      <c r="CY6" s="82">
        <f t="shared" si="9"/>
        <v>73.8</v>
      </c>
      <c r="CZ6" s="82">
        <f t="shared" si="9"/>
        <v>73.05</v>
      </c>
      <c r="DA6" s="82">
        <f t="shared" si="9"/>
        <v>68.849999999999994</v>
      </c>
      <c r="DB6" s="82">
        <f t="shared" si="9"/>
        <v>78.94</v>
      </c>
      <c r="DC6" s="82">
        <f t="shared" si="9"/>
        <v>61.37</v>
      </c>
      <c r="DD6" s="82">
        <f t="shared" si="9"/>
        <v>61.3</v>
      </c>
      <c r="DE6" s="82">
        <f t="shared" si="9"/>
        <v>64.510000000000005</v>
      </c>
      <c r="DF6" s="82">
        <f t="shared" si="9"/>
        <v>83.35</v>
      </c>
      <c r="DG6" s="82">
        <f t="shared" si="9"/>
        <v>83.16</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f t="shared" ref="EE6:EN6" si="12">IF(EE7="",NA(),EE7)</f>
        <v>2.71</v>
      </c>
      <c r="EF6" s="74">
        <f t="shared" si="12"/>
        <v>0</v>
      </c>
      <c r="EG6" s="74">
        <f t="shared" si="12"/>
        <v>0</v>
      </c>
      <c r="EH6" s="74">
        <f t="shared" si="12"/>
        <v>0</v>
      </c>
      <c r="EI6" s="74">
        <f t="shared" si="12"/>
        <v>0</v>
      </c>
      <c r="EJ6" s="82">
        <f t="shared" si="12"/>
        <v>0.2</v>
      </c>
      <c r="EK6" s="82">
        <f t="shared" si="12"/>
        <v>0.19</v>
      </c>
      <c r="EL6" s="82">
        <f t="shared" si="12"/>
        <v>7.0000000000000007e-002</v>
      </c>
      <c r="EM6" s="82">
        <f t="shared" si="12"/>
        <v>0.12</v>
      </c>
      <c r="EN6" s="82">
        <f t="shared" si="12"/>
        <v>0.1</v>
      </c>
      <c r="EO6" s="74" t="str">
        <f>IF(EO7="","",IF(EO7="-","【-】","【"&amp;SUBSTITUTE(TEXT(EO7,"#,##0.00"),"-","△")&amp;"】"))</f>
        <v>【0.22】</v>
      </c>
    </row>
    <row r="7" spans="1:145" s="59" customFormat="1">
      <c r="A7" s="60"/>
      <c r="B7" s="66">
        <v>2019</v>
      </c>
      <c r="C7" s="66">
        <v>313718</v>
      </c>
      <c r="D7" s="66">
        <v>47</v>
      </c>
      <c r="E7" s="66">
        <v>17</v>
      </c>
      <c r="F7" s="66">
        <v>1</v>
      </c>
      <c r="G7" s="66">
        <v>0</v>
      </c>
      <c r="H7" s="66" t="s">
        <v>96</v>
      </c>
      <c r="I7" s="66" t="s">
        <v>97</v>
      </c>
      <c r="J7" s="66" t="s">
        <v>98</v>
      </c>
      <c r="K7" s="66" t="s">
        <v>99</v>
      </c>
      <c r="L7" s="66" t="s">
        <v>100</v>
      </c>
      <c r="M7" s="66" t="s">
        <v>101</v>
      </c>
      <c r="N7" s="75" t="s">
        <v>39</v>
      </c>
      <c r="O7" s="75" t="s">
        <v>102</v>
      </c>
      <c r="P7" s="75">
        <v>38.630000000000003</v>
      </c>
      <c r="Q7" s="75">
        <v>100</v>
      </c>
      <c r="R7" s="75">
        <v>3850</v>
      </c>
      <c r="S7" s="75">
        <v>17274</v>
      </c>
      <c r="T7" s="75">
        <v>139.97</v>
      </c>
      <c r="U7" s="75">
        <v>123.41</v>
      </c>
      <c r="V7" s="75">
        <v>6634</v>
      </c>
      <c r="W7" s="75">
        <v>2.91</v>
      </c>
      <c r="X7" s="75">
        <v>2279.73</v>
      </c>
      <c r="Y7" s="75">
        <v>96.73</v>
      </c>
      <c r="Z7" s="75">
        <v>100</v>
      </c>
      <c r="AA7" s="75">
        <v>100</v>
      </c>
      <c r="AB7" s="75">
        <v>100</v>
      </c>
      <c r="AC7" s="75">
        <v>100</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2607.4699999999998</v>
      </c>
      <c r="BG7" s="75">
        <v>3820.32</v>
      </c>
      <c r="BH7" s="75">
        <v>1436.59</v>
      </c>
      <c r="BI7" s="75">
        <v>1221.1500000000001</v>
      </c>
      <c r="BJ7" s="75">
        <v>1003.29</v>
      </c>
      <c r="BK7" s="75">
        <v>1824.34</v>
      </c>
      <c r="BL7" s="75">
        <v>1604.64</v>
      </c>
      <c r="BM7" s="75">
        <v>1217.7</v>
      </c>
      <c r="BN7" s="75">
        <v>1048.23</v>
      </c>
      <c r="BO7" s="75">
        <v>1130.42</v>
      </c>
      <c r="BP7" s="75">
        <v>682.51</v>
      </c>
      <c r="BQ7" s="75">
        <v>88.52</v>
      </c>
      <c r="BR7" s="75">
        <v>95.12</v>
      </c>
      <c r="BS7" s="75">
        <v>89.58</v>
      </c>
      <c r="BT7" s="75">
        <v>92.51</v>
      </c>
      <c r="BU7" s="75">
        <v>97.24</v>
      </c>
      <c r="BV7" s="75">
        <v>54.16</v>
      </c>
      <c r="BW7" s="75">
        <v>60.01</v>
      </c>
      <c r="BX7" s="75">
        <v>66.680000000000007</v>
      </c>
      <c r="BY7" s="75">
        <v>78.92</v>
      </c>
      <c r="BZ7" s="75">
        <v>74.17</v>
      </c>
      <c r="CA7" s="75">
        <v>100.34</v>
      </c>
      <c r="CB7" s="75">
        <v>207.84</v>
      </c>
      <c r="CC7" s="75">
        <v>195.23</v>
      </c>
      <c r="CD7" s="75">
        <v>209.75</v>
      </c>
      <c r="CE7" s="75">
        <v>205.51</v>
      </c>
      <c r="CF7" s="75">
        <v>203.32</v>
      </c>
      <c r="CG7" s="75">
        <v>307.56</v>
      </c>
      <c r="CH7" s="75">
        <v>277.67</v>
      </c>
      <c r="CI7" s="75">
        <v>260.11</v>
      </c>
      <c r="CJ7" s="75">
        <v>220.31</v>
      </c>
      <c r="CK7" s="75">
        <v>230.95</v>
      </c>
      <c r="CL7" s="75">
        <v>136.15</v>
      </c>
      <c r="CM7" s="75">
        <v>45.38</v>
      </c>
      <c r="CN7" s="75">
        <v>46.83</v>
      </c>
      <c r="CO7" s="75">
        <v>47.66</v>
      </c>
      <c r="CP7" s="75">
        <v>48.38</v>
      </c>
      <c r="CQ7" s="75">
        <v>48.52</v>
      </c>
      <c r="CR7" s="75">
        <v>39.869999999999997</v>
      </c>
      <c r="CS7" s="75">
        <v>41.28</v>
      </c>
      <c r="CT7" s="75">
        <v>41.45</v>
      </c>
      <c r="CU7" s="75">
        <v>49.68</v>
      </c>
      <c r="CV7" s="75">
        <v>49.27</v>
      </c>
      <c r="CW7" s="75">
        <v>59.64</v>
      </c>
      <c r="CX7" s="75">
        <v>73.11</v>
      </c>
      <c r="CY7" s="75">
        <v>73.8</v>
      </c>
      <c r="CZ7" s="75">
        <v>73.05</v>
      </c>
      <c r="DA7" s="75">
        <v>68.849999999999994</v>
      </c>
      <c r="DB7" s="75">
        <v>78.94</v>
      </c>
      <c r="DC7" s="75">
        <v>61.37</v>
      </c>
      <c r="DD7" s="75">
        <v>61.3</v>
      </c>
      <c r="DE7" s="75">
        <v>64.510000000000005</v>
      </c>
      <c r="DF7" s="75">
        <v>83.35</v>
      </c>
      <c r="DG7" s="75">
        <v>83.16</v>
      </c>
      <c r="DH7" s="75">
        <v>95.35</v>
      </c>
      <c r="DI7" s="75"/>
      <c r="DJ7" s="75"/>
      <c r="DK7" s="75"/>
      <c r="DL7" s="75"/>
      <c r="DM7" s="75"/>
      <c r="DN7" s="75"/>
      <c r="DO7" s="75"/>
      <c r="DP7" s="75"/>
      <c r="DQ7" s="75"/>
      <c r="DR7" s="75"/>
      <c r="DS7" s="75"/>
      <c r="DT7" s="75"/>
      <c r="DU7" s="75"/>
      <c r="DV7" s="75"/>
      <c r="DW7" s="75"/>
      <c r="DX7" s="75"/>
      <c r="DY7" s="75"/>
      <c r="DZ7" s="75"/>
      <c r="EA7" s="75"/>
      <c r="EB7" s="75"/>
      <c r="EC7" s="75"/>
      <c r="ED7" s="75"/>
      <c r="EE7" s="75">
        <v>2.71</v>
      </c>
      <c r="EF7" s="75">
        <v>0</v>
      </c>
      <c r="EG7" s="75">
        <v>0</v>
      </c>
      <c r="EH7" s="75">
        <v>0</v>
      </c>
      <c r="EI7" s="75">
        <v>0</v>
      </c>
      <c r="EJ7" s="75">
        <v>0.2</v>
      </c>
      <c r="EK7" s="75">
        <v>0.19</v>
      </c>
      <c r="EL7" s="75">
        <v>7.0000000000000007e-002</v>
      </c>
      <c r="EM7" s="75">
        <v>0.12</v>
      </c>
      <c r="EN7" s="75">
        <v>0.1</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耒家 紀子</cp:lastModifiedBy>
  <dcterms:created xsi:type="dcterms:W3CDTF">2020-12-04T02:48:25Z</dcterms:created>
  <dcterms:modified xsi:type="dcterms:W3CDTF">2021-01-22T02:46:44Z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2021-01-22T02:46:44Z</vt:filetime>
  </property>
</Properties>
</file>