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24KYVh5w9WgEx+yo5osgLY+BhNu2BF7btPhEQQrLUI3Ck+RntaTRQh6OuUnF9eHVXJKnAJsPE3YtYUA0KS1ow==" workbookSaltValue="ErGQq6v10Ii0J34YlZl/f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<sst xmlns="http://schemas.openxmlformats.org/spreadsheetml/2006/main" xmlns:r="http://schemas.openxmlformats.org/officeDocument/2006/relationships" count="112" uniqueCount="112">
  <si>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</si>
  <si>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</si>
  <si>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</si>
  <si>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</si>
  <si>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</si>
  <si>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</si>
  <si>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</si>
  <si>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</si>
  <si>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</si>
  <si>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</si>
  <si>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</si>
  <si>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</si>
  <si>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</si>
  <si>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</si>
  <si>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</si>
  <si>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</si>
  <si>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</si>
  <si>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</si>
  <si>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</si>
  <si>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</si>
  <si>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</si>
  <si>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</si>
  <si>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</si>
  <si>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</si>
  <si>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</si>
  <si>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</si>
  <si>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</si>
  <si>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</si>
  <si>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</si>
  <si>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</si>
  <si>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</si>
  <si>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</si>
  <si>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</si>
  <si>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</si>
  <si>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</si>
  <si>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令和元年度全国平均</t>
    <rPh sb="0" eb="2">
      <t>レイワ</t>
    </rPh>
    <rPh sb="2" eb="4">
      <t>ガンネン</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</si>
  <si>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</si>
  <si>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</si>
  <si>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</si>
  <si>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</si>
  <si>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</si>
  <si>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</si>
  <si>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</si>
  <si>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</si>
  <si>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</si>
  <si>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</si>
  <si>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</si>
  <si>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</si>
  <si>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</si>
  <si>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</si>
  <si>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</si>
  <si>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</si>
  <si>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</si>
  <si>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　施設、管路の老朽化が進んでおり、有形固定資産減価償却率は年々、増加傾向にある。
　また、類似団体と比較して管路経年化率が非常に高く、法定耐用年数を超えた管路がかなり多いことが分かる。
　今後も新規整備以上に、耐用年数を超える管路が増加していくことになるため、経営戦略に基づき、計画的に老朽施設と管路の更新を行っていく。</t>
    <rPh sb="1" eb="3">
      <t>シセツ</t>
    </rPh>
    <rPh sb="4" eb="6">
      <t>カンロ</t>
    </rPh>
    <rPh sb="7" eb="10">
      <t>ロウキュウカ</t>
    </rPh>
    <rPh sb="11" eb="12">
      <t>スス</t>
    </rPh>
    <rPh sb="17" eb="19">
      <t>ユウケイ</t>
    </rPh>
    <rPh sb="19" eb="21">
      <t>コテイ</t>
    </rPh>
    <rPh sb="21" eb="23">
      <t>シサン</t>
    </rPh>
    <rPh sb="23" eb="25">
      <t>ゲンカ</t>
    </rPh>
    <rPh sb="25" eb="27">
      <t>ショウキャク</t>
    </rPh>
    <rPh sb="27" eb="28">
      <t>リツ</t>
    </rPh>
    <rPh sb="29" eb="31">
      <t>ネンネン</t>
    </rPh>
    <rPh sb="32" eb="34">
      <t>ゾウカ</t>
    </rPh>
    <rPh sb="34" eb="36">
      <t>ケイコウ</t>
    </rPh>
    <rPh sb="45" eb="49">
      <t>ルイジダンタイ</t>
    </rPh>
    <rPh sb="50" eb="52">
      <t>ヒカク</t>
    </rPh>
    <rPh sb="54" eb="56">
      <t>カンロ</t>
    </rPh>
    <rPh sb="56" eb="59">
      <t>ケイネンカ</t>
    </rPh>
    <rPh sb="59" eb="60">
      <t>リツ</t>
    </rPh>
    <rPh sb="61" eb="63">
      <t>ヒジョウ</t>
    </rPh>
    <rPh sb="64" eb="65">
      <t>タカ</t>
    </rPh>
    <rPh sb="67" eb="73">
      <t>ホウテイタイヨウネンスウ</t>
    </rPh>
    <rPh sb="74" eb="75">
      <t>コ</t>
    </rPh>
    <rPh sb="77" eb="79">
      <t>カンロ</t>
    </rPh>
    <rPh sb="83" eb="84">
      <t>オオ</t>
    </rPh>
    <rPh sb="88" eb="89">
      <t>ワ</t>
    </rPh>
    <rPh sb="94" eb="96">
      <t>コンゴ</t>
    </rPh>
    <rPh sb="97" eb="99">
      <t>シンキ</t>
    </rPh>
    <rPh sb="99" eb="101">
      <t>セイビ</t>
    </rPh>
    <rPh sb="101" eb="103">
      <t>イジョウ</t>
    </rPh>
    <rPh sb="105" eb="109">
      <t>タイヨウネンスウ</t>
    </rPh>
    <rPh sb="110" eb="111">
      <t>コ</t>
    </rPh>
    <rPh sb="113" eb="115">
      <t>カンロ</t>
    </rPh>
    <rPh sb="116" eb="118">
      <t>ゾウカ</t>
    </rPh>
    <rPh sb="139" eb="142">
      <t>ケイカクテキ</t>
    </rPh>
    <rPh sb="143" eb="145">
      <t>ロウキュウ</t>
    </rPh>
    <rPh sb="145" eb="147">
      <t>シセツ</t>
    </rPh>
    <rPh sb="148" eb="150">
      <t>カンロ</t>
    </rPh>
    <rPh sb="151" eb="153">
      <t>コウシン</t>
    </rPh>
    <rPh sb="154" eb="155">
      <t>オコナ</t>
    </rPh>
    <phoneticPr fontId="1"/>
  </si>
  <si>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</si>
  <si>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</si>
  <si>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</si>
  <si>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</si>
  <si>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</si>
  <si>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</si>
  <si>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</si>
  <si>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</si>
  <si>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</si>
  <si>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</si>
  <si>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</si>
  <si>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</si>
  <si>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</si>
  <si>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</si>
  <si>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 xml:space="preserve"> 琴浦町の水道事業は、経常収支比率及び料金回収率が全国平均、類似団体の平均値を上回っており、健全な経営を確保していると言える。
　流動比率は類似団体の平均値より低いものの、差が縮まりつつある。これは企業債残高対給水収益比率が徐々に減少していることからも、企業債残高のピークを過ぎたことが影響していると考えられる。
　施設利用率においては、例年同様、類似団体の平均値を大きく下回る数値となっている。施設更新と併せて、統廃合やダウンサイジングを検討していく必要がある。
　また、有収率については漏水箇所の発見・修繕を行った結果、前年度よりも改善した。しかし、類似団体の数値と比較すると、まだ大きく下回っている。引き続き漏水箇所の発見、修繕に注力していく必要がある。</t>
    <rPh sb="1" eb="4">
      <t>コトウラチョウ</t>
    </rPh>
    <rPh sb="5" eb="7">
      <t>スイドウ</t>
    </rPh>
    <rPh sb="7" eb="9">
      <t>ジギョウ</t>
    </rPh>
    <rPh sb="11" eb="13">
      <t>ケイジョウ</t>
    </rPh>
    <rPh sb="13" eb="15">
      <t>シュウシ</t>
    </rPh>
    <rPh sb="15" eb="17">
      <t>ヒリツ</t>
    </rPh>
    <rPh sb="17" eb="18">
      <t>オヨ</t>
    </rPh>
    <rPh sb="19" eb="21">
      <t>リョウキン</t>
    </rPh>
    <rPh sb="21" eb="23">
      <t>カイシュウ</t>
    </rPh>
    <rPh sb="23" eb="24">
      <t>リツ</t>
    </rPh>
    <rPh sb="25" eb="27">
      <t>ゼンコク</t>
    </rPh>
    <rPh sb="27" eb="29">
      <t>ヘイキン</t>
    </rPh>
    <rPh sb="30" eb="32">
      <t>ルイジ</t>
    </rPh>
    <rPh sb="32" eb="34">
      <t>ダンタイ</t>
    </rPh>
    <rPh sb="35" eb="38">
      <t>ヘイキンチ</t>
    </rPh>
    <rPh sb="39" eb="41">
      <t>ウワマワ</t>
    </rPh>
    <rPh sb="46" eb="48">
      <t>ケンゼン</t>
    </rPh>
    <rPh sb="49" eb="51">
      <t>ケイエイ</t>
    </rPh>
    <rPh sb="52" eb="54">
      <t>カクホ</t>
    </rPh>
    <rPh sb="59" eb="60">
      <t>イ</t>
    </rPh>
    <rPh sb="65" eb="67">
      <t>リュウドウ</t>
    </rPh>
    <rPh sb="67" eb="69">
      <t>ヒリツ</t>
    </rPh>
    <rPh sb="70" eb="72">
      <t>ルイジ</t>
    </rPh>
    <rPh sb="72" eb="74">
      <t>ダンタイ</t>
    </rPh>
    <rPh sb="75" eb="78">
      <t>ヘイキンチ</t>
    </rPh>
    <rPh sb="80" eb="81">
      <t>ヒク</t>
    </rPh>
    <rPh sb="86" eb="87">
      <t>サ</t>
    </rPh>
    <rPh sb="88" eb="89">
      <t>チヂ</t>
    </rPh>
    <rPh sb="99" eb="101">
      <t>キギョウ</t>
    </rPh>
    <rPh sb="101" eb="102">
      <t>サイ</t>
    </rPh>
    <rPh sb="102" eb="104">
      <t>ザンダカ</t>
    </rPh>
    <rPh sb="104" eb="105">
      <t>タイ</t>
    </rPh>
    <rPh sb="105" eb="107">
      <t>キュウスイ</t>
    </rPh>
    <rPh sb="107" eb="109">
      <t>シュウエキ</t>
    </rPh>
    <rPh sb="109" eb="111">
      <t>ヒリツ</t>
    </rPh>
    <rPh sb="112" eb="114">
      <t>ジョジョ</t>
    </rPh>
    <rPh sb="115" eb="117">
      <t>ゲンショウ</t>
    </rPh>
    <rPh sb="127" eb="129">
      <t>キギョウ</t>
    </rPh>
    <rPh sb="129" eb="130">
      <t>サイ</t>
    </rPh>
    <rPh sb="130" eb="132">
      <t>ザンダカ</t>
    </rPh>
    <rPh sb="137" eb="138">
      <t>ス</t>
    </rPh>
    <rPh sb="143" eb="145">
      <t>エイキョウ</t>
    </rPh>
    <rPh sb="150" eb="151">
      <t>カンガ</t>
    </rPh>
    <rPh sb="158" eb="160">
      <t>シセツ</t>
    </rPh>
    <rPh sb="160" eb="163">
      <t>リヨウリツ</t>
    </rPh>
    <rPh sb="169" eb="171">
      <t>レイネン</t>
    </rPh>
    <rPh sb="171" eb="173">
      <t>ドウヨウ</t>
    </rPh>
    <rPh sb="174" eb="178">
      <t>ルイジダンタイ</t>
    </rPh>
    <rPh sb="179" eb="182">
      <t>ヘイキンチ</t>
    </rPh>
    <rPh sb="183" eb="184">
      <t>オオ</t>
    </rPh>
    <rPh sb="186" eb="188">
      <t>シタマワ</t>
    </rPh>
    <rPh sb="189" eb="191">
      <t>スウチ</t>
    </rPh>
    <rPh sb="198" eb="200">
      <t>シセツ</t>
    </rPh>
    <rPh sb="200" eb="202">
      <t>コウシン</t>
    </rPh>
    <rPh sb="203" eb="204">
      <t>アワ</t>
    </rPh>
    <rPh sb="207" eb="210">
      <t>トウハイゴウ</t>
    </rPh>
    <rPh sb="220" eb="222">
      <t>ケントウ</t>
    </rPh>
    <rPh sb="226" eb="228">
      <t>ヒツヨウ</t>
    </rPh>
    <rPh sb="237" eb="240">
      <t>ユウシュウリツ</t>
    </rPh>
    <rPh sb="245" eb="247">
      <t>ロウスイ</t>
    </rPh>
    <rPh sb="247" eb="249">
      <t>カショ</t>
    </rPh>
    <rPh sb="250" eb="252">
      <t>ハッケン</t>
    </rPh>
    <rPh sb="253" eb="255">
      <t>シュウゼン</t>
    </rPh>
    <rPh sb="256" eb="257">
      <t>オコナ</t>
    </rPh>
    <rPh sb="259" eb="261">
      <t>ケッカ</t>
    </rPh>
    <rPh sb="262" eb="265">
      <t>ゼンネンド</t>
    </rPh>
    <rPh sb="268" eb="270">
      <t>カイゼン</t>
    </rPh>
    <rPh sb="277" eb="281">
      <t>ルイジダンタイ</t>
    </rPh>
    <rPh sb="282" eb="284">
      <t>スウチ</t>
    </rPh>
    <rPh sb="285" eb="287">
      <t>ヒカク</t>
    </rPh>
    <rPh sb="293" eb="294">
      <t>オオ</t>
    </rPh>
    <rPh sb="296" eb="298">
      <t>シタマワ</t>
    </rPh>
    <rPh sb="303" eb="304">
      <t>ヒ</t>
    </rPh>
    <rPh sb="305" eb="306">
      <t>ツヅ</t>
    </rPh>
    <rPh sb="307" eb="309">
      <t>ロウスイ</t>
    </rPh>
    <rPh sb="309" eb="311">
      <t>カショ</t>
    </rPh>
    <rPh sb="312" eb="314">
      <t>ハッケン</t>
    </rPh>
    <rPh sb="315" eb="317">
      <t>シュウゼン</t>
    </rPh>
    <rPh sb="318" eb="320">
      <t>チュウリョク</t>
    </rPh>
    <rPh sb="324" eb="326">
      <t>ヒツヨウ</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</si>
  <si>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</si>
  <si>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</si>
  <si>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</si>
  <si>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</si>
  <si>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</si>
  <si>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</si>
  <si>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</si>
  <si>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</si>
  <si>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</si>
  <si>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</si>
  <si>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</si>
  <si>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</si>
  <si>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</si>
  <si>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</si>
  <si>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</si>
  <si>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</si>
  <si>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</si>
  <si>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</si>
  <si>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</si>
  <si>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</si>
  <si>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</si>
  <si>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</si>
  <si>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</si>
  <si>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</si>
  <si>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</si>
  <si>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</si>
  <si>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鳥取県　琴浦町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</si>
  <si>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</si>
  <si>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</si>
  <si>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</si>
  <si>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</si>
  <si>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</si>
  <si>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</si>
  <si>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</si>
  <si>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</si>
  <si>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</si>
  <si>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</si>
  <si>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</si>
  <si>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</si>
  <si>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</si>
  <si>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</si>
  <si>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</si>
  <si>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平成27年に実施した料金改定により、現状では大きな問題はなく、健全な経営を行っていると判断できる。
　しかし、給水収益の減少により経常収支比率は減少しつつあり、今後も給水人口の減少、節水機器の普及により減収が見込まれる。
　今後は経営戦略に基づき、中長期的な視野に立ち、効率的な水道事業経営を行っていく。</t>
    <rPh sb="1" eb="3">
      <t>ヘイセイ</t>
    </rPh>
    <rPh sb="5" eb="6">
      <t>ネン</t>
    </rPh>
    <rPh sb="7" eb="9">
      <t>ジッシ</t>
    </rPh>
    <rPh sb="11" eb="15">
      <t>リョウキンカイテイ</t>
    </rPh>
    <rPh sb="19" eb="21">
      <t>ゲンジョウ</t>
    </rPh>
    <rPh sb="23" eb="24">
      <t>オオ</t>
    </rPh>
    <rPh sb="26" eb="28">
      <t>モンダイ</t>
    </rPh>
    <rPh sb="32" eb="34">
      <t>ケンゼン</t>
    </rPh>
    <rPh sb="35" eb="37">
      <t>ケイエイ</t>
    </rPh>
    <rPh sb="38" eb="39">
      <t>オコナ</t>
    </rPh>
    <rPh sb="44" eb="46">
      <t>ハンダン</t>
    </rPh>
    <rPh sb="56" eb="58">
      <t>キュウスイ</t>
    </rPh>
    <rPh sb="58" eb="60">
      <t>シュウエキ</t>
    </rPh>
    <rPh sb="61" eb="63">
      <t>ゲンショウ</t>
    </rPh>
    <rPh sb="66" eb="68">
      <t>ケイジョウ</t>
    </rPh>
    <rPh sb="68" eb="70">
      <t>シュウシ</t>
    </rPh>
    <rPh sb="70" eb="72">
      <t>ヒリツ</t>
    </rPh>
    <rPh sb="73" eb="75">
      <t>ゲンショウ</t>
    </rPh>
    <rPh sb="81" eb="83">
      <t>コンゴ</t>
    </rPh>
    <rPh sb="84" eb="86">
      <t>キュウスイ</t>
    </rPh>
    <rPh sb="86" eb="88">
      <t>ジンコウ</t>
    </rPh>
    <rPh sb="89" eb="91">
      <t>ゲンショウ</t>
    </rPh>
    <rPh sb="92" eb="94">
      <t>セッスイ</t>
    </rPh>
    <rPh sb="94" eb="96">
      <t>キキ</t>
    </rPh>
    <rPh sb="97" eb="99">
      <t>フキュウ</t>
    </rPh>
    <rPh sb="102" eb="104">
      <t>ゲンシュウ</t>
    </rPh>
    <rPh sb="105" eb="107">
      <t>ミコ</t>
    </rPh>
    <rPh sb="113" eb="115">
      <t>コンゴ</t>
    </rPh>
    <rPh sb="116" eb="120">
      <t>ケイエイセンリャク</t>
    </rPh>
    <rPh sb="121" eb="122">
      <t>モト</t>
    </rPh>
    <rPh sb="125" eb="129">
      <t>チュウチョウキテキ</t>
    </rPh>
    <rPh sb="130" eb="132">
      <t>シヤ</t>
    </rPh>
    <rPh sb="133" eb="134">
      <t>タ</t>
    </rPh>
    <rPh sb="136" eb="139">
      <t>コウリツテキ</t>
    </rPh>
    <rPh sb="140" eb="142">
      <t>スイドウ</t>
    </rPh>
    <rPh sb="142" eb="144">
      <t>ジギョウ</t>
    </rPh>
    <rPh sb="144" eb="146">
      <t>ケイエイ</t>
    </rPh>
    <rPh sb="147" eb="148">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</si>
</sst>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1.46</c:v>
                </c:pt>
                <c:pt idx="1">
                  <c:v>1.18</c:v>
                </c:pt>
                <c:pt idx="2">
                  <c:v>2.0099999999999998</c:v>
                </c:pt>
                <c:pt idx="3">
                  <c:v>0.81</c:v>
                </c:pt>
                <c:pt idx="4">
                  <c:v>1.07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27.15</c:v>
                </c:pt>
                <c:pt idx="1">
                  <c:v>29.3</c:v>
                </c:pt>
                <c:pt idx="2">
                  <c:v>29.5</c:v>
                </c:pt>
                <c:pt idx="3">
                  <c:v>30.77</c:v>
                </c:pt>
                <c:pt idx="4">
                  <c:v>29.68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55.03</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86.61</c:v>
                </c:pt>
                <c:pt idx="1">
                  <c:v>80.709999999999994</c:v>
                </c:pt>
                <c:pt idx="2">
                  <c:v>80.430000000000007</c:v>
                </c:pt>
                <c:pt idx="3">
                  <c:v>74.86</c:v>
                </c:pt>
                <c:pt idx="4">
                  <c:v>76.37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81.900000000000006</c:v>
                </c:pt>
                <c:pt idx="4">
                  <c:v>81.39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110.18</c:v>
                </c:pt>
                <c:pt idx="1">
                  <c:v>124.3</c:v>
                </c:pt>
                <c:pt idx="2">
                  <c:v>125.65</c:v>
                </c:pt>
                <c:pt idx="3">
                  <c:v>117.91</c:v>
                </c:pt>
                <c:pt idx="4">
                  <c:v>117.01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108.87</c:v>
                </c:pt>
                <c:pt idx="4">
                  <c:v>108.61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39.29</c:v>
                </c:pt>
                <c:pt idx="1">
                  <c:v>40.68</c:v>
                </c:pt>
                <c:pt idx="2">
                  <c:v>41.95</c:v>
                </c:pt>
                <c:pt idx="3">
                  <c:v>43.42</c:v>
                </c:pt>
                <c:pt idx="4">
                  <c:v>45.06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48.87</c:v>
                </c:pt>
                <c:pt idx="4">
                  <c:v>49.92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7.14</c:v>
                </c:pt>
                <c:pt idx="1">
                  <c:v>6.46</c:v>
                </c:pt>
                <c:pt idx="2" formatCode="#,##0.00;&quot;△&quot;#,##0.00">
                  <c:v>0</c:v>
                </c:pt>
                <c:pt idx="3">
                  <c:v>72.180000000000007</c:v>
                </c:pt>
                <c:pt idx="4">
                  <c:v>72.260000000000005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14.85</c:v>
                </c:pt>
                <c:pt idx="4">
                  <c:v>16.88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3.16</c:v>
                </c:pt>
                <c:pt idx="4">
                  <c:v>3.59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143.65</c:v>
                </c:pt>
                <c:pt idx="1">
                  <c:v>167.46</c:v>
                </c:pt>
                <c:pt idx="2">
                  <c:v>181.34</c:v>
                </c:pt>
                <c:pt idx="3">
                  <c:v>229.35</c:v>
                </c:pt>
                <c:pt idx="4">
                  <c:v>250.62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369.69</c:v>
                </c:pt>
                <c:pt idx="4">
                  <c:v>379.08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629.88</c:v>
                </c:pt>
                <c:pt idx="1">
                  <c:v>556.35</c:v>
                </c:pt>
                <c:pt idx="2">
                  <c:v>526.92999999999995</c:v>
                </c:pt>
                <c:pt idx="3">
                  <c:v>516.4</c:v>
                </c:pt>
                <c:pt idx="4">
                  <c:v>501.89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402.99</c:v>
                </c:pt>
                <c:pt idx="4">
                  <c:v>398.98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109.05</c:v>
                </c:pt>
                <c:pt idx="1">
                  <c:v>125.07</c:v>
                </c:pt>
                <c:pt idx="2">
                  <c:v>126.88</c:v>
                </c:pt>
                <c:pt idx="3">
                  <c:v>117.33</c:v>
                </c:pt>
                <c:pt idx="4">
                  <c:v>117.33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98.66</c:v>
                </c:pt>
                <c:pt idx="4">
                  <c:v>98.64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150.93</c:v>
                </c:pt>
                <c:pt idx="1">
                  <c:v>143.68</c:v>
                </c:pt>
                <c:pt idx="2">
                  <c:v>141.61000000000001</c:v>
                </c:pt>
                <c:pt idx="3">
                  <c:v>153.41</c:v>
                </c:pt>
                <c:pt idx="4">
                  <c:v>153.63999999999999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178.59</c:v>
                </c:pt>
                <c:pt idx="4">
                  <c:v>178.92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CE69" sqref="CE6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鳥取県　琴浦町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4"/>
      <c r="P7" s="27" t="s">
        <v>2</v>
      </c>
      <c r="Q7" s="27"/>
      <c r="R7" s="27"/>
      <c r="S7" s="27"/>
      <c r="T7" s="27"/>
      <c r="U7" s="27"/>
      <c r="V7" s="27"/>
      <c r="W7" s="27" t="s">
        <v>12</v>
      </c>
      <c r="X7" s="27"/>
      <c r="Y7" s="27"/>
      <c r="Z7" s="27"/>
      <c r="AA7" s="27"/>
      <c r="AB7" s="27"/>
      <c r="AC7" s="27"/>
      <c r="AD7" s="27" t="s">
        <v>5</v>
      </c>
      <c r="AE7" s="27"/>
      <c r="AF7" s="27"/>
      <c r="AG7" s="27"/>
      <c r="AH7" s="27"/>
      <c r="AI7" s="27"/>
      <c r="AJ7" s="27"/>
      <c r="AK7" s="18"/>
      <c r="AL7" s="27" t="s">
        <v>13</v>
      </c>
      <c r="AM7" s="27"/>
      <c r="AN7" s="27"/>
      <c r="AO7" s="27"/>
      <c r="AP7" s="27"/>
      <c r="AQ7" s="27"/>
      <c r="AR7" s="27"/>
      <c r="AS7" s="27"/>
      <c r="AT7" s="5" t="s">
        <v>6</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17274</v>
      </c>
      <c r="AM8" s="31"/>
      <c r="AN8" s="31"/>
      <c r="AO8" s="31"/>
      <c r="AP8" s="31"/>
      <c r="AQ8" s="31"/>
      <c r="AR8" s="31"/>
      <c r="AS8" s="31"/>
      <c r="AT8" s="7">
        <f>データ!$S$6</f>
        <v>139.97</v>
      </c>
      <c r="AU8" s="15"/>
      <c r="AV8" s="15"/>
      <c r="AW8" s="15"/>
      <c r="AX8" s="15"/>
      <c r="AY8" s="15"/>
      <c r="AZ8" s="15"/>
      <c r="BA8" s="15"/>
      <c r="BB8" s="29">
        <f>データ!$T$6</f>
        <v>123.41</v>
      </c>
      <c r="BC8" s="29"/>
      <c r="BD8" s="29"/>
      <c r="BE8" s="29"/>
      <c r="BF8" s="29"/>
      <c r="BG8" s="29"/>
      <c r="BH8" s="29"/>
      <c r="BI8" s="29"/>
      <c r="BJ8" s="3"/>
      <c r="BK8" s="3"/>
      <c r="BL8" s="38" t="s">
        <v>11</v>
      </c>
      <c r="BM8" s="48"/>
      <c r="BN8" s="55" t="s">
        <v>19</v>
      </c>
      <c r="BO8" s="58"/>
      <c r="BP8" s="58"/>
      <c r="BQ8" s="58"/>
      <c r="BR8" s="58"/>
      <c r="BS8" s="58"/>
      <c r="BT8" s="58"/>
      <c r="BU8" s="58"/>
      <c r="BV8" s="58"/>
      <c r="BW8" s="58"/>
      <c r="BX8" s="58"/>
      <c r="BY8" s="62"/>
    </row>
    <row r="9" spans="1:78" ht="18.75" customHeight="1">
      <c r="A9" s="2"/>
      <c r="B9" s="5" t="s">
        <v>20</v>
      </c>
      <c r="C9" s="13"/>
      <c r="D9" s="13"/>
      <c r="E9" s="13"/>
      <c r="F9" s="13"/>
      <c r="G9" s="13"/>
      <c r="H9" s="13"/>
      <c r="I9" s="5" t="s">
        <v>22</v>
      </c>
      <c r="J9" s="13"/>
      <c r="K9" s="13"/>
      <c r="L9" s="13"/>
      <c r="M9" s="13"/>
      <c r="N9" s="13"/>
      <c r="O9" s="24"/>
      <c r="P9" s="27" t="s">
        <v>23</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28</v>
      </c>
      <c r="AU9" s="13"/>
      <c r="AV9" s="13"/>
      <c r="AW9" s="13"/>
      <c r="AX9" s="13"/>
      <c r="AY9" s="13"/>
      <c r="AZ9" s="13"/>
      <c r="BA9" s="13"/>
      <c r="BB9" s="27" t="s">
        <v>15</v>
      </c>
      <c r="BC9" s="27"/>
      <c r="BD9" s="27"/>
      <c r="BE9" s="27"/>
      <c r="BF9" s="27"/>
      <c r="BG9" s="27"/>
      <c r="BH9" s="27"/>
      <c r="BI9" s="27"/>
      <c r="BJ9" s="3"/>
      <c r="BK9" s="3"/>
      <c r="BL9" s="39" t="s">
        <v>30</v>
      </c>
      <c r="BM9" s="49"/>
      <c r="BN9" s="56" t="s">
        <v>31</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64.36</v>
      </c>
      <c r="J10" s="15"/>
      <c r="K10" s="15"/>
      <c r="L10" s="15"/>
      <c r="M10" s="15"/>
      <c r="N10" s="15"/>
      <c r="O10" s="26"/>
      <c r="P10" s="29">
        <f>データ!$P$6</f>
        <v>91.32</v>
      </c>
      <c r="Q10" s="29"/>
      <c r="R10" s="29"/>
      <c r="S10" s="29"/>
      <c r="T10" s="29"/>
      <c r="U10" s="29"/>
      <c r="V10" s="29"/>
      <c r="W10" s="31">
        <f>データ!$Q$6</f>
        <v>3585</v>
      </c>
      <c r="X10" s="31"/>
      <c r="Y10" s="31"/>
      <c r="Z10" s="31"/>
      <c r="AA10" s="31"/>
      <c r="AB10" s="31"/>
      <c r="AC10" s="31"/>
      <c r="AD10" s="2"/>
      <c r="AE10" s="2"/>
      <c r="AF10" s="2"/>
      <c r="AG10" s="2"/>
      <c r="AH10" s="18"/>
      <c r="AI10" s="18"/>
      <c r="AJ10" s="18"/>
      <c r="AK10" s="18"/>
      <c r="AL10" s="31">
        <f>データ!$U$6</f>
        <v>15682</v>
      </c>
      <c r="AM10" s="31"/>
      <c r="AN10" s="31"/>
      <c r="AO10" s="31"/>
      <c r="AP10" s="31"/>
      <c r="AQ10" s="31"/>
      <c r="AR10" s="31"/>
      <c r="AS10" s="31"/>
      <c r="AT10" s="7">
        <f>データ!$V$6</f>
        <v>13.42</v>
      </c>
      <c r="AU10" s="15"/>
      <c r="AV10" s="15"/>
      <c r="AW10" s="15"/>
      <c r="AX10" s="15"/>
      <c r="AY10" s="15"/>
      <c r="AZ10" s="15"/>
      <c r="BA10" s="15"/>
      <c r="BB10" s="29">
        <f>データ!$W$6</f>
        <v>1168.55</v>
      </c>
      <c r="BC10" s="29"/>
      <c r="BD10" s="29"/>
      <c r="BE10" s="29"/>
      <c r="BF10" s="29"/>
      <c r="BG10" s="29"/>
      <c r="BH10" s="29"/>
      <c r="BI10" s="29"/>
      <c r="BJ10" s="2"/>
      <c r="BK10" s="2"/>
      <c r="BL10" s="40" t="s">
        <v>33</v>
      </c>
      <c r="BM10" s="50"/>
      <c r="BN10" s="57"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68</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40</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53</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8</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42</v>
      </c>
      <c r="C84" s="12"/>
      <c r="D84" s="12"/>
      <c r="E84" s="12" t="s">
        <v>43</v>
      </c>
      <c r="F84" s="12" t="s">
        <v>45</v>
      </c>
      <c r="G84" s="12" t="s">
        <v>47</v>
      </c>
      <c r="H84" s="12" t="s">
        <v>41</v>
      </c>
      <c r="I84" s="12" t="s">
        <v>7</v>
      </c>
      <c r="J84" s="12" t="s">
        <v>25</v>
      </c>
      <c r="K84" s="12" t="s">
        <v>48</v>
      </c>
      <c r="L84" s="12" t="s">
        <v>49</v>
      </c>
      <c r="M84" s="12" t="s">
        <v>32</v>
      </c>
      <c r="N84" s="12" t="s">
        <v>51</v>
      </c>
      <c r="O84" s="12" t="s">
        <v>54</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pXZTqG2ODxZpCJoNWGHpalJsvJnQeUveD7EEX3IUPNNoEe1jENOrEsH6Mo0Wb1Mb0YIc4fTP3Wb6JoHO3yqzmg==" saltValue="LxoHNN3823KLfhEsnoMeQ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56</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50</v>
      </c>
      <c r="C3" s="72" t="s">
        <v>58</v>
      </c>
      <c r="D3" s="72" t="s">
        <v>59</v>
      </c>
      <c r="E3" s="72" t="s">
        <v>4</v>
      </c>
      <c r="F3" s="72" t="s">
        <v>3</v>
      </c>
      <c r="G3" s="72" t="s">
        <v>24</v>
      </c>
      <c r="H3" s="80" t="s">
        <v>29</v>
      </c>
      <c r="I3" s="83"/>
      <c r="J3" s="83"/>
      <c r="K3" s="83"/>
      <c r="L3" s="83"/>
      <c r="M3" s="83"/>
      <c r="N3" s="83"/>
      <c r="O3" s="83"/>
      <c r="P3" s="83"/>
      <c r="Q3" s="83"/>
      <c r="R3" s="83"/>
      <c r="S3" s="83"/>
      <c r="T3" s="83"/>
      <c r="U3" s="83"/>
      <c r="V3" s="83"/>
      <c r="W3" s="87"/>
      <c r="X3" s="89" t="s">
        <v>55</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52</v>
      </c>
      <c r="Y4" s="90"/>
      <c r="Z4" s="90"/>
      <c r="AA4" s="90"/>
      <c r="AB4" s="90"/>
      <c r="AC4" s="90"/>
      <c r="AD4" s="90"/>
      <c r="AE4" s="90"/>
      <c r="AF4" s="90"/>
      <c r="AG4" s="90"/>
      <c r="AH4" s="90"/>
      <c r="AI4" s="90" t="s">
        <v>44</v>
      </c>
      <c r="AJ4" s="90"/>
      <c r="AK4" s="90"/>
      <c r="AL4" s="90"/>
      <c r="AM4" s="90"/>
      <c r="AN4" s="90"/>
      <c r="AO4" s="90"/>
      <c r="AP4" s="90"/>
      <c r="AQ4" s="90"/>
      <c r="AR4" s="90"/>
      <c r="AS4" s="90"/>
      <c r="AT4" s="90" t="s">
        <v>38</v>
      </c>
      <c r="AU4" s="90"/>
      <c r="AV4" s="90"/>
      <c r="AW4" s="90"/>
      <c r="AX4" s="90"/>
      <c r="AY4" s="90"/>
      <c r="AZ4" s="90"/>
      <c r="BA4" s="90"/>
      <c r="BB4" s="90"/>
      <c r="BC4" s="90"/>
      <c r="BD4" s="90"/>
      <c r="BE4" s="90" t="s">
        <v>61</v>
      </c>
      <c r="BF4" s="90"/>
      <c r="BG4" s="90"/>
      <c r="BH4" s="90"/>
      <c r="BI4" s="90"/>
      <c r="BJ4" s="90"/>
      <c r="BK4" s="90"/>
      <c r="BL4" s="90"/>
      <c r="BM4" s="90"/>
      <c r="BN4" s="90"/>
      <c r="BO4" s="90"/>
      <c r="BP4" s="90" t="s">
        <v>34</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62</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27</v>
      </c>
      <c r="B5" s="74"/>
      <c r="C5" s="74"/>
      <c r="D5" s="74"/>
      <c r="E5" s="74"/>
      <c r="F5" s="74"/>
      <c r="G5" s="74"/>
      <c r="H5" s="82" t="s">
        <v>57</v>
      </c>
      <c r="I5" s="82" t="s">
        <v>70</v>
      </c>
      <c r="J5" s="82" t="s">
        <v>71</v>
      </c>
      <c r="K5" s="82" t="s">
        <v>72</v>
      </c>
      <c r="L5" s="82" t="s">
        <v>73</v>
      </c>
      <c r="M5" s="82" t="s">
        <v>5</v>
      </c>
      <c r="N5" s="82" t="s">
        <v>74</v>
      </c>
      <c r="O5" s="82" t="s">
        <v>75</v>
      </c>
      <c r="P5" s="82" t="s">
        <v>76</v>
      </c>
      <c r="Q5" s="82" t="s">
        <v>77</v>
      </c>
      <c r="R5" s="82" t="s">
        <v>78</v>
      </c>
      <c r="S5" s="82" t="s">
        <v>79</v>
      </c>
      <c r="T5" s="82" t="s">
        <v>64</v>
      </c>
      <c r="U5" s="82" t="s">
        <v>80</v>
      </c>
      <c r="V5" s="82" t="s">
        <v>81</v>
      </c>
      <c r="W5" s="82" t="s">
        <v>82</v>
      </c>
      <c r="X5" s="82" t="s">
        <v>83</v>
      </c>
      <c r="Y5" s="82" t="s">
        <v>84</v>
      </c>
      <c r="Z5" s="82" t="s">
        <v>85</v>
      </c>
      <c r="AA5" s="82" t="s">
        <v>86</v>
      </c>
      <c r="AB5" s="82" t="s">
        <v>87</v>
      </c>
      <c r="AC5" s="82" t="s">
        <v>88</v>
      </c>
      <c r="AD5" s="82" t="s">
        <v>90</v>
      </c>
      <c r="AE5" s="82" t="s">
        <v>91</v>
      </c>
      <c r="AF5" s="82" t="s">
        <v>92</v>
      </c>
      <c r="AG5" s="82" t="s">
        <v>93</v>
      </c>
      <c r="AH5" s="82" t="s">
        <v>42</v>
      </c>
      <c r="AI5" s="82" t="s">
        <v>83</v>
      </c>
      <c r="AJ5" s="82" t="s">
        <v>84</v>
      </c>
      <c r="AK5" s="82" t="s">
        <v>85</v>
      </c>
      <c r="AL5" s="82" t="s">
        <v>86</v>
      </c>
      <c r="AM5" s="82" t="s">
        <v>87</v>
      </c>
      <c r="AN5" s="82" t="s">
        <v>88</v>
      </c>
      <c r="AO5" s="82" t="s">
        <v>90</v>
      </c>
      <c r="AP5" s="82" t="s">
        <v>91</v>
      </c>
      <c r="AQ5" s="82" t="s">
        <v>92</v>
      </c>
      <c r="AR5" s="82" t="s">
        <v>93</v>
      </c>
      <c r="AS5" s="82" t="s">
        <v>89</v>
      </c>
      <c r="AT5" s="82" t="s">
        <v>83</v>
      </c>
      <c r="AU5" s="82" t="s">
        <v>84</v>
      </c>
      <c r="AV5" s="82" t="s">
        <v>85</v>
      </c>
      <c r="AW5" s="82" t="s">
        <v>86</v>
      </c>
      <c r="AX5" s="82" t="s">
        <v>87</v>
      </c>
      <c r="AY5" s="82" t="s">
        <v>88</v>
      </c>
      <c r="AZ5" s="82" t="s">
        <v>90</v>
      </c>
      <c r="BA5" s="82" t="s">
        <v>91</v>
      </c>
      <c r="BB5" s="82" t="s">
        <v>92</v>
      </c>
      <c r="BC5" s="82" t="s">
        <v>93</v>
      </c>
      <c r="BD5" s="82" t="s">
        <v>89</v>
      </c>
      <c r="BE5" s="82" t="s">
        <v>83</v>
      </c>
      <c r="BF5" s="82" t="s">
        <v>84</v>
      </c>
      <c r="BG5" s="82" t="s">
        <v>85</v>
      </c>
      <c r="BH5" s="82" t="s">
        <v>86</v>
      </c>
      <c r="BI5" s="82" t="s">
        <v>87</v>
      </c>
      <c r="BJ5" s="82" t="s">
        <v>88</v>
      </c>
      <c r="BK5" s="82" t="s">
        <v>90</v>
      </c>
      <c r="BL5" s="82" t="s">
        <v>91</v>
      </c>
      <c r="BM5" s="82" t="s">
        <v>92</v>
      </c>
      <c r="BN5" s="82" t="s">
        <v>93</v>
      </c>
      <c r="BO5" s="82" t="s">
        <v>89</v>
      </c>
      <c r="BP5" s="82" t="s">
        <v>83</v>
      </c>
      <c r="BQ5" s="82" t="s">
        <v>84</v>
      </c>
      <c r="BR5" s="82" t="s">
        <v>85</v>
      </c>
      <c r="BS5" s="82" t="s">
        <v>86</v>
      </c>
      <c r="BT5" s="82" t="s">
        <v>87</v>
      </c>
      <c r="BU5" s="82" t="s">
        <v>88</v>
      </c>
      <c r="BV5" s="82" t="s">
        <v>90</v>
      </c>
      <c r="BW5" s="82" t="s">
        <v>91</v>
      </c>
      <c r="BX5" s="82" t="s">
        <v>92</v>
      </c>
      <c r="BY5" s="82" t="s">
        <v>93</v>
      </c>
      <c r="BZ5" s="82" t="s">
        <v>89</v>
      </c>
      <c r="CA5" s="82" t="s">
        <v>83</v>
      </c>
      <c r="CB5" s="82" t="s">
        <v>84</v>
      </c>
      <c r="CC5" s="82" t="s">
        <v>85</v>
      </c>
      <c r="CD5" s="82" t="s">
        <v>86</v>
      </c>
      <c r="CE5" s="82" t="s">
        <v>87</v>
      </c>
      <c r="CF5" s="82" t="s">
        <v>88</v>
      </c>
      <c r="CG5" s="82" t="s">
        <v>90</v>
      </c>
      <c r="CH5" s="82" t="s">
        <v>91</v>
      </c>
      <c r="CI5" s="82" t="s">
        <v>92</v>
      </c>
      <c r="CJ5" s="82" t="s">
        <v>93</v>
      </c>
      <c r="CK5" s="82" t="s">
        <v>89</v>
      </c>
      <c r="CL5" s="82" t="s">
        <v>83</v>
      </c>
      <c r="CM5" s="82" t="s">
        <v>84</v>
      </c>
      <c r="CN5" s="82" t="s">
        <v>85</v>
      </c>
      <c r="CO5" s="82" t="s">
        <v>86</v>
      </c>
      <c r="CP5" s="82" t="s">
        <v>87</v>
      </c>
      <c r="CQ5" s="82" t="s">
        <v>88</v>
      </c>
      <c r="CR5" s="82" t="s">
        <v>90</v>
      </c>
      <c r="CS5" s="82" t="s">
        <v>91</v>
      </c>
      <c r="CT5" s="82" t="s">
        <v>92</v>
      </c>
      <c r="CU5" s="82" t="s">
        <v>93</v>
      </c>
      <c r="CV5" s="82" t="s">
        <v>89</v>
      </c>
      <c r="CW5" s="82" t="s">
        <v>83</v>
      </c>
      <c r="CX5" s="82" t="s">
        <v>84</v>
      </c>
      <c r="CY5" s="82" t="s">
        <v>85</v>
      </c>
      <c r="CZ5" s="82" t="s">
        <v>86</v>
      </c>
      <c r="DA5" s="82" t="s">
        <v>87</v>
      </c>
      <c r="DB5" s="82" t="s">
        <v>88</v>
      </c>
      <c r="DC5" s="82" t="s">
        <v>90</v>
      </c>
      <c r="DD5" s="82" t="s">
        <v>91</v>
      </c>
      <c r="DE5" s="82" t="s">
        <v>92</v>
      </c>
      <c r="DF5" s="82" t="s">
        <v>93</v>
      </c>
      <c r="DG5" s="82" t="s">
        <v>89</v>
      </c>
      <c r="DH5" s="82" t="s">
        <v>83</v>
      </c>
      <c r="DI5" s="82" t="s">
        <v>84</v>
      </c>
      <c r="DJ5" s="82" t="s">
        <v>85</v>
      </c>
      <c r="DK5" s="82" t="s">
        <v>86</v>
      </c>
      <c r="DL5" s="82" t="s">
        <v>87</v>
      </c>
      <c r="DM5" s="82" t="s">
        <v>88</v>
      </c>
      <c r="DN5" s="82" t="s">
        <v>90</v>
      </c>
      <c r="DO5" s="82" t="s">
        <v>91</v>
      </c>
      <c r="DP5" s="82" t="s">
        <v>92</v>
      </c>
      <c r="DQ5" s="82" t="s">
        <v>93</v>
      </c>
      <c r="DR5" s="82" t="s">
        <v>89</v>
      </c>
      <c r="DS5" s="82" t="s">
        <v>83</v>
      </c>
      <c r="DT5" s="82" t="s">
        <v>84</v>
      </c>
      <c r="DU5" s="82" t="s">
        <v>85</v>
      </c>
      <c r="DV5" s="82" t="s">
        <v>86</v>
      </c>
      <c r="DW5" s="82" t="s">
        <v>87</v>
      </c>
      <c r="DX5" s="82" t="s">
        <v>88</v>
      </c>
      <c r="DY5" s="82" t="s">
        <v>90</v>
      </c>
      <c r="DZ5" s="82" t="s">
        <v>91</v>
      </c>
      <c r="EA5" s="82" t="s">
        <v>92</v>
      </c>
      <c r="EB5" s="82" t="s">
        <v>93</v>
      </c>
      <c r="EC5" s="82" t="s">
        <v>89</v>
      </c>
      <c r="ED5" s="82" t="s">
        <v>83</v>
      </c>
      <c r="EE5" s="82" t="s">
        <v>84</v>
      </c>
      <c r="EF5" s="82" t="s">
        <v>85</v>
      </c>
      <c r="EG5" s="82" t="s">
        <v>86</v>
      </c>
      <c r="EH5" s="82" t="s">
        <v>87</v>
      </c>
      <c r="EI5" s="82" t="s">
        <v>88</v>
      </c>
      <c r="EJ5" s="82" t="s">
        <v>90</v>
      </c>
      <c r="EK5" s="82" t="s">
        <v>91</v>
      </c>
      <c r="EL5" s="82" t="s">
        <v>92</v>
      </c>
      <c r="EM5" s="82" t="s">
        <v>93</v>
      </c>
      <c r="EN5" s="82" t="s">
        <v>89</v>
      </c>
    </row>
    <row r="6" spans="1:144" s="69" customFormat="1">
      <c r="A6" s="70" t="s">
        <v>94</v>
      </c>
      <c r="B6" s="75">
        <f t="shared" ref="B6:W6" si="1">B7</f>
        <v>2019</v>
      </c>
      <c r="C6" s="75">
        <f t="shared" si="1"/>
        <v>313718</v>
      </c>
      <c r="D6" s="75">
        <f t="shared" si="1"/>
        <v>46</v>
      </c>
      <c r="E6" s="75">
        <f t="shared" si="1"/>
        <v>1</v>
      </c>
      <c r="F6" s="75">
        <f t="shared" si="1"/>
        <v>0</v>
      </c>
      <c r="G6" s="75">
        <f t="shared" si="1"/>
        <v>1</v>
      </c>
      <c r="H6" s="75" t="str">
        <f t="shared" si="1"/>
        <v>鳥取県　琴浦町</v>
      </c>
      <c r="I6" s="75" t="str">
        <f t="shared" si="1"/>
        <v>法適用</v>
      </c>
      <c r="J6" s="75" t="str">
        <f t="shared" si="1"/>
        <v>水道事業</v>
      </c>
      <c r="K6" s="75" t="str">
        <f t="shared" si="1"/>
        <v>末端給水事業</v>
      </c>
      <c r="L6" s="75" t="str">
        <f t="shared" si="1"/>
        <v>A6</v>
      </c>
      <c r="M6" s="75" t="str">
        <f t="shared" si="1"/>
        <v>非設置</v>
      </c>
      <c r="N6" s="85" t="str">
        <f t="shared" si="1"/>
        <v>-</v>
      </c>
      <c r="O6" s="85">
        <f t="shared" si="1"/>
        <v>64.36</v>
      </c>
      <c r="P6" s="85">
        <f t="shared" si="1"/>
        <v>91.32</v>
      </c>
      <c r="Q6" s="85">
        <f t="shared" si="1"/>
        <v>3585</v>
      </c>
      <c r="R6" s="85">
        <f t="shared" si="1"/>
        <v>17274</v>
      </c>
      <c r="S6" s="85">
        <f t="shared" si="1"/>
        <v>139.97</v>
      </c>
      <c r="T6" s="85">
        <f t="shared" si="1"/>
        <v>123.41</v>
      </c>
      <c r="U6" s="85">
        <f t="shared" si="1"/>
        <v>15682</v>
      </c>
      <c r="V6" s="85">
        <f t="shared" si="1"/>
        <v>13.42</v>
      </c>
      <c r="W6" s="85">
        <f t="shared" si="1"/>
        <v>1168.55</v>
      </c>
      <c r="X6" s="91">
        <f t="shared" ref="X6:AG6" si="2">IF(X7="",NA(),X7)</f>
        <v>110.18</v>
      </c>
      <c r="Y6" s="91">
        <f t="shared" si="2"/>
        <v>124.3</v>
      </c>
      <c r="Z6" s="91">
        <f t="shared" si="2"/>
        <v>125.65</v>
      </c>
      <c r="AA6" s="91">
        <f t="shared" si="2"/>
        <v>117.91</v>
      </c>
      <c r="AB6" s="91">
        <f t="shared" si="2"/>
        <v>117.01</v>
      </c>
      <c r="AC6" s="91">
        <f t="shared" si="2"/>
        <v>111.21</v>
      </c>
      <c r="AD6" s="91">
        <f t="shared" si="2"/>
        <v>111.71</v>
      </c>
      <c r="AE6" s="91">
        <f t="shared" si="2"/>
        <v>110.05</v>
      </c>
      <c r="AF6" s="91">
        <f t="shared" si="2"/>
        <v>108.87</v>
      </c>
      <c r="AG6" s="91">
        <f t="shared" si="2"/>
        <v>108.61</v>
      </c>
      <c r="AH6" s="85" t="str">
        <f>IF(AH7="","",IF(AH7="-","【-】","【"&amp;SUBSTITUTE(TEXT(AH7,"#,##0.00"),"-","△")&amp;"】"))</f>
        <v>【112.01】</v>
      </c>
      <c r="AI6" s="85">
        <f t="shared" ref="AI6:AR6" si="3">IF(AI7="",NA(),AI7)</f>
        <v>0</v>
      </c>
      <c r="AJ6" s="85">
        <f t="shared" si="3"/>
        <v>0</v>
      </c>
      <c r="AK6" s="85">
        <f t="shared" si="3"/>
        <v>0</v>
      </c>
      <c r="AL6" s="85">
        <f t="shared" si="3"/>
        <v>0</v>
      </c>
      <c r="AM6" s="85">
        <f t="shared" si="3"/>
        <v>0</v>
      </c>
      <c r="AN6" s="91">
        <f t="shared" si="3"/>
        <v>1.9300000000000002</v>
      </c>
      <c r="AO6" s="91">
        <f t="shared" si="3"/>
        <v>1.72</v>
      </c>
      <c r="AP6" s="91">
        <f t="shared" si="3"/>
        <v>2.64</v>
      </c>
      <c r="AQ6" s="91">
        <f t="shared" si="3"/>
        <v>3.16</v>
      </c>
      <c r="AR6" s="91">
        <f t="shared" si="3"/>
        <v>3.59</v>
      </c>
      <c r="AS6" s="85" t="str">
        <f>IF(AS7="","",IF(AS7="-","【-】","【"&amp;SUBSTITUTE(TEXT(AS7,"#,##0.00"),"-","△")&amp;"】"))</f>
        <v>【1.08】</v>
      </c>
      <c r="AT6" s="91">
        <f t="shared" ref="AT6:BC6" si="4">IF(AT7="",NA(),AT7)</f>
        <v>143.65</v>
      </c>
      <c r="AU6" s="91">
        <f t="shared" si="4"/>
        <v>167.46</v>
      </c>
      <c r="AV6" s="91">
        <f t="shared" si="4"/>
        <v>181.34</v>
      </c>
      <c r="AW6" s="91">
        <f t="shared" si="4"/>
        <v>229.35</v>
      </c>
      <c r="AX6" s="91">
        <f t="shared" si="4"/>
        <v>250.62</v>
      </c>
      <c r="AY6" s="91">
        <f t="shared" si="4"/>
        <v>391.54</v>
      </c>
      <c r="AZ6" s="91">
        <f t="shared" si="4"/>
        <v>384.34</v>
      </c>
      <c r="BA6" s="91">
        <f t="shared" si="4"/>
        <v>359.47</v>
      </c>
      <c r="BB6" s="91">
        <f t="shared" si="4"/>
        <v>369.69</v>
      </c>
      <c r="BC6" s="91">
        <f t="shared" si="4"/>
        <v>379.08</v>
      </c>
      <c r="BD6" s="85" t="str">
        <f>IF(BD7="","",IF(BD7="-","【-】","【"&amp;SUBSTITUTE(TEXT(BD7,"#,##0.00"),"-","△")&amp;"】"))</f>
        <v>【264.97】</v>
      </c>
      <c r="BE6" s="91">
        <f t="shared" ref="BE6:BN6" si="5">IF(BE7="",NA(),BE7)</f>
        <v>629.88</v>
      </c>
      <c r="BF6" s="91">
        <f t="shared" si="5"/>
        <v>556.35</v>
      </c>
      <c r="BG6" s="91">
        <f t="shared" si="5"/>
        <v>526.92999999999995</v>
      </c>
      <c r="BH6" s="91">
        <f t="shared" si="5"/>
        <v>516.4</v>
      </c>
      <c r="BI6" s="91">
        <f t="shared" si="5"/>
        <v>501.89</v>
      </c>
      <c r="BJ6" s="91">
        <f t="shared" si="5"/>
        <v>386.97</v>
      </c>
      <c r="BK6" s="91">
        <f t="shared" si="5"/>
        <v>380.58</v>
      </c>
      <c r="BL6" s="91">
        <f t="shared" si="5"/>
        <v>401.79</v>
      </c>
      <c r="BM6" s="91">
        <f t="shared" si="5"/>
        <v>402.99</v>
      </c>
      <c r="BN6" s="91">
        <f t="shared" si="5"/>
        <v>398.98</v>
      </c>
      <c r="BO6" s="85" t="str">
        <f>IF(BO7="","",IF(BO7="-","【-】","【"&amp;SUBSTITUTE(TEXT(BO7,"#,##0.00"),"-","△")&amp;"】"))</f>
        <v>【266.61】</v>
      </c>
      <c r="BP6" s="91">
        <f t="shared" ref="BP6:BY6" si="6">IF(BP7="",NA(),BP7)</f>
        <v>109.05</v>
      </c>
      <c r="BQ6" s="91">
        <f t="shared" si="6"/>
        <v>125.07</v>
      </c>
      <c r="BR6" s="91">
        <f t="shared" si="6"/>
        <v>126.88</v>
      </c>
      <c r="BS6" s="91">
        <f t="shared" si="6"/>
        <v>117.33</v>
      </c>
      <c r="BT6" s="91">
        <f t="shared" si="6"/>
        <v>117.33</v>
      </c>
      <c r="BU6" s="91">
        <f t="shared" si="6"/>
        <v>101.72</v>
      </c>
      <c r="BV6" s="91">
        <f t="shared" si="6"/>
        <v>102.38</v>
      </c>
      <c r="BW6" s="91">
        <f t="shared" si="6"/>
        <v>100.12</v>
      </c>
      <c r="BX6" s="91">
        <f t="shared" si="6"/>
        <v>98.66</v>
      </c>
      <c r="BY6" s="91">
        <f t="shared" si="6"/>
        <v>98.64</v>
      </c>
      <c r="BZ6" s="85" t="str">
        <f>IF(BZ7="","",IF(BZ7="-","【-】","【"&amp;SUBSTITUTE(TEXT(BZ7,"#,##0.00"),"-","△")&amp;"】"))</f>
        <v>【103.24】</v>
      </c>
      <c r="CA6" s="91">
        <f t="shared" ref="CA6:CJ6" si="7">IF(CA7="",NA(),CA7)</f>
        <v>150.93</v>
      </c>
      <c r="CB6" s="91">
        <f t="shared" si="7"/>
        <v>143.68</v>
      </c>
      <c r="CC6" s="91">
        <f t="shared" si="7"/>
        <v>141.61000000000001</v>
      </c>
      <c r="CD6" s="91">
        <f t="shared" si="7"/>
        <v>153.41</v>
      </c>
      <c r="CE6" s="91">
        <f t="shared" si="7"/>
        <v>153.63999999999999</v>
      </c>
      <c r="CF6" s="91">
        <f t="shared" si="7"/>
        <v>168.2</v>
      </c>
      <c r="CG6" s="91">
        <f t="shared" si="7"/>
        <v>168.67</v>
      </c>
      <c r="CH6" s="91">
        <f t="shared" si="7"/>
        <v>174.97</v>
      </c>
      <c r="CI6" s="91">
        <f t="shared" si="7"/>
        <v>178.59</v>
      </c>
      <c r="CJ6" s="91">
        <f t="shared" si="7"/>
        <v>178.92</v>
      </c>
      <c r="CK6" s="85" t="str">
        <f>IF(CK7="","",IF(CK7="-","【-】","【"&amp;SUBSTITUTE(TEXT(CK7,"#,##0.00"),"-","△")&amp;"】"))</f>
        <v>【168.38】</v>
      </c>
      <c r="CL6" s="91">
        <f t="shared" ref="CL6:CU6" si="8">IF(CL7="",NA(),CL7)</f>
        <v>27.15</v>
      </c>
      <c r="CM6" s="91">
        <f t="shared" si="8"/>
        <v>29.3</v>
      </c>
      <c r="CN6" s="91">
        <f t="shared" si="8"/>
        <v>29.5</v>
      </c>
      <c r="CO6" s="91">
        <f t="shared" si="8"/>
        <v>30.77</v>
      </c>
      <c r="CP6" s="91">
        <f t="shared" si="8"/>
        <v>29.68</v>
      </c>
      <c r="CQ6" s="91">
        <f t="shared" si="8"/>
        <v>54.77</v>
      </c>
      <c r="CR6" s="91">
        <f t="shared" si="8"/>
        <v>54.92</v>
      </c>
      <c r="CS6" s="91">
        <f t="shared" si="8"/>
        <v>55.63</v>
      </c>
      <c r="CT6" s="91">
        <f t="shared" si="8"/>
        <v>55.03</v>
      </c>
      <c r="CU6" s="91">
        <f t="shared" si="8"/>
        <v>55.14</v>
      </c>
      <c r="CV6" s="85" t="str">
        <f>IF(CV7="","",IF(CV7="-","【-】","【"&amp;SUBSTITUTE(TEXT(CV7,"#,##0.00"),"-","△")&amp;"】"))</f>
        <v>【60.00】</v>
      </c>
      <c r="CW6" s="91">
        <f t="shared" ref="CW6:DF6" si="9">IF(CW7="",NA(),CW7)</f>
        <v>86.61</v>
      </c>
      <c r="CX6" s="91">
        <f t="shared" si="9"/>
        <v>80.709999999999994</v>
      </c>
      <c r="CY6" s="91">
        <f t="shared" si="9"/>
        <v>80.430000000000007</v>
      </c>
      <c r="CZ6" s="91">
        <f t="shared" si="9"/>
        <v>74.86</v>
      </c>
      <c r="DA6" s="91">
        <f t="shared" si="9"/>
        <v>76.37</v>
      </c>
      <c r="DB6" s="91">
        <f t="shared" si="9"/>
        <v>82.89</v>
      </c>
      <c r="DC6" s="91">
        <f t="shared" si="9"/>
        <v>82.66</v>
      </c>
      <c r="DD6" s="91">
        <f t="shared" si="9"/>
        <v>82.04</v>
      </c>
      <c r="DE6" s="91">
        <f t="shared" si="9"/>
        <v>81.900000000000006</v>
      </c>
      <c r="DF6" s="91">
        <f t="shared" si="9"/>
        <v>81.39</v>
      </c>
      <c r="DG6" s="85" t="str">
        <f>IF(DG7="","",IF(DG7="-","【-】","【"&amp;SUBSTITUTE(TEXT(DG7,"#,##0.00"),"-","△")&amp;"】"))</f>
        <v>【89.80】</v>
      </c>
      <c r="DH6" s="91">
        <f t="shared" ref="DH6:DQ6" si="10">IF(DH7="",NA(),DH7)</f>
        <v>39.29</v>
      </c>
      <c r="DI6" s="91">
        <f t="shared" si="10"/>
        <v>40.68</v>
      </c>
      <c r="DJ6" s="91">
        <f t="shared" si="10"/>
        <v>41.95</v>
      </c>
      <c r="DK6" s="91">
        <f t="shared" si="10"/>
        <v>43.42</v>
      </c>
      <c r="DL6" s="91">
        <f t="shared" si="10"/>
        <v>45.06</v>
      </c>
      <c r="DM6" s="91">
        <f t="shared" si="10"/>
        <v>47.46</v>
      </c>
      <c r="DN6" s="91">
        <f t="shared" si="10"/>
        <v>48.49</v>
      </c>
      <c r="DO6" s="91">
        <f t="shared" si="10"/>
        <v>48.05</v>
      </c>
      <c r="DP6" s="91">
        <f t="shared" si="10"/>
        <v>48.87</v>
      </c>
      <c r="DQ6" s="91">
        <f t="shared" si="10"/>
        <v>49.92</v>
      </c>
      <c r="DR6" s="85" t="str">
        <f>IF(DR7="","",IF(DR7="-","【-】","【"&amp;SUBSTITUTE(TEXT(DR7,"#,##0.00"),"-","△")&amp;"】"))</f>
        <v>【49.59】</v>
      </c>
      <c r="DS6" s="91">
        <f t="shared" ref="DS6:EB6" si="11">IF(DS7="",NA(),DS7)</f>
        <v>7.14</v>
      </c>
      <c r="DT6" s="91">
        <f t="shared" si="11"/>
        <v>6.46</v>
      </c>
      <c r="DU6" s="85">
        <f t="shared" si="11"/>
        <v>0</v>
      </c>
      <c r="DV6" s="91">
        <f t="shared" si="11"/>
        <v>72.180000000000007</v>
      </c>
      <c r="DW6" s="91">
        <f t="shared" si="11"/>
        <v>72.260000000000005</v>
      </c>
      <c r="DX6" s="91">
        <f t="shared" si="11"/>
        <v>9.7100000000000009</v>
      </c>
      <c r="DY6" s="91">
        <f t="shared" si="11"/>
        <v>12.79</v>
      </c>
      <c r="DZ6" s="91">
        <f t="shared" si="11"/>
        <v>13.39</v>
      </c>
      <c r="EA6" s="91">
        <f t="shared" si="11"/>
        <v>14.85</v>
      </c>
      <c r="EB6" s="91">
        <f t="shared" si="11"/>
        <v>16.88</v>
      </c>
      <c r="EC6" s="85" t="str">
        <f>IF(EC7="","",IF(EC7="-","【-】","【"&amp;SUBSTITUTE(TEXT(EC7,"#,##0.00"),"-","△")&amp;"】"))</f>
        <v>【19.44】</v>
      </c>
      <c r="ED6" s="91">
        <f t="shared" ref="ED6:EM6" si="12">IF(ED7="",NA(),ED7)</f>
        <v>1.46</v>
      </c>
      <c r="EE6" s="91">
        <f t="shared" si="12"/>
        <v>1.18</v>
      </c>
      <c r="EF6" s="91">
        <f t="shared" si="12"/>
        <v>2.0099999999999998</v>
      </c>
      <c r="EG6" s="91">
        <f t="shared" si="12"/>
        <v>0.81</v>
      </c>
      <c r="EH6" s="91">
        <f t="shared" si="12"/>
        <v>1.07</v>
      </c>
      <c r="EI6" s="91">
        <f t="shared" si="12"/>
        <v>0.99</v>
      </c>
      <c r="EJ6" s="91">
        <f t="shared" si="12"/>
        <v>0.71</v>
      </c>
      <c r="EK6" s="91">
        <f t="shared" si="12"/>
        <v>0.54</v>
      </c>
      <c r="EL6" s="91">
        <f t="shared" si="12"/>
        <v>0.5</v>
      </c>
      <c r="EM6" s="91">
        <f t="shared" si="12"/>
        <v>0.52</v>
      </c>
      <c r="EN6" s="85" t="str">
        <f>IF(EN7="","",IF(EN7="-","【-】","【"&amp;SUBSTITUTE(TEXT(EN7,"#,##0.00"),"-","△")&amp;"】"))</f>
        <v>【0.68】</v>
      </c>
    </row>
    <row r="7" spans="1:144" s="69" customFormat="1">
      <c r="A7" s="70"/>
      <c r="B7" s="76">
        <v>2019</v>
      </c>
      <c r="C7" s="76">
        <v>313718</v>
      </c>
      <c r="D7" s="76">
        <v>46</v>
      </c>
      <c r="E7" s="76">
        <v>1</v>
      </c>
      <c r="F7" s="76">
        <v>0</v>
      </c>
      <c r="G7" s="76">
        <v>1</v>
      </c>
      <c r="H7" s="76" t="s">
        <v>95</v>
      </c>
      <c r="I7" s="76" t="s">
        <v>96</v>
      </c>
      <c r="J7" s="76" t="s">
        <v>97</v>
      </c>
      <c r="K7" s="76" t="s">
        <v>98</v>
      </c>
      <c r="L7" s="76" t="s">
        <v>99</v>
      </c>
      <c r="M7" s="76" t="s">
        <v>14</v>
      </c>
      <c r="N7" s="86" t="s">
        <v>100</v>
      </c>
      <c r="O7" s="86">
        <v>64.36</v>
      </c>
      <c r="P7" s="86">
        <v>91.32</v>
      </c>
      <c r="Q7" s="86">
        <v>3585</v>
      </c>
      <c r="R7" s="86">
        <v>17274</v>
      </c>
      <c r="S7" s="86">
        <v>139.97</v>
      </c>
      <c r="T7" s="86">
        <v>123.41</v>
      </c>
      <c r="U7" s="86">
        <v>15682</v>
      </c>
      <c r="V7" s="86">
        <v>13.42</v>
      </c>
      <c r="W7" s="86">
        <v>1168.55</v>
      </c>
      <c r="X7" s="86">
        <v>110.18</v>
      </c>
      <c r="Y7" s="86">
        <v>124.3</v>
      </c>
      <c r="Z7" s="86">
        <v>125.65</v>
      </c>
      <c r="AA7" s="86">
        <v>117.91</v>
      </c>
      <c r="AB7" s="86">
        <v>117.01</v>
      </c>
      <c r="AC7" s="86">
        <v>111.21</v>
      </c>
      <c r="AD7" s="86">
        <v>111.71</v>
      </c>
      <c r="AE7" s="86">
        <v>110.05</v>
      </c>
      <c r="AF7" s="86">
        <v>108.87</v>
      </c>
      <c r="AG7" s="86">
        <v>108.61</v>
      </c>
      <c r="AH7" s="86">
        <v>112.01</v>
      </c>
      <c r="AI7" s="86">
        <v>0</v>
      </c>
      <c r="AJ7" s="86">
        <v>0</v>
      </c>
      <c r="AK7" s="86">
        <v>0</v>
      </c>
      <c r="AL7" s="86">
        <v>0</v>
      </c>
      <c r="AM7" s="86">
        <v>0</v>
      </c>
      <c r="AN7" s="86">
        <v>1.9300000000000002</v>
      </c>
      <c r="AO7" s="86">
        <v>1.72</v>
      </c>
      <c r="AP7" s="86">
        <v>2.64</v>
      </c>
      <c r="AQ7" s="86">
        <v>3.16</v>
      </c>
      <c r="AR7" s="86">
        <v>3.59</v>
      </c>
      <c r="AS7" s="86">
        <v>1.08</v>
      </c>
      <c r="AT7" s="86">
        <v>143.65</v>
      </c>
      <c r="AU7" s="86">
        <v>167.46</v>
      </c>
      <c r="AV7" s="86">
        <v>181.34</v>
      </c>
      <c r="AW7" s="86">
        <v>229.35</v>
      </c>
      <c r="AX7" s="86">
        <v>250.62</v>
      </c>
      <c r="AY7" s="86">
        <v>391.54</v>
      </c>
      <c r="AZ7" s="86">
        <v>384.34</v>
      </c>
      <c r="BA7" s="86">
        <v>359.47</v>
      </c>
      <c r="BB7" s="86">
        <v>369.69</v>
      </c>
      <c r="BC7" s="86">
        <v>379.08</v>
      </c>
      <c r="BD7" s="86">
        <v>264.97000000000003</v>
      </c>
      <c r="BE7" s="86">
        <v>629.88</v>
      </c>
      <c r="BF7" s="86">
        <v>556.35</v>
      </c>
      <c r="BG7" s="86">
        <v>526.92999999999995</v>
      </c>
      <c r="BH7" s="86">
        <v>516.4</v>
      </c>
      <c r="BI7" s="86">
        <v>501.89</v>
      </c>
      <c r="BJ7" s="86">
        <v>386.97</v>
      </c>
      <c r="BK7" s="86">
        <v>380.58</v>
      </c>
      <c r="BL7" s="86">
        <v>401.79</v>
      </c>
      <c r="BM7" s="86">
        <v>402.99</v>
      </c>
      <c r="BN7" s="86">
        <v>398.98</v>
      </c>
      <c r="BO7" s="86">
        <v>266.61</v>
      </c>
      <c r="BP7" s="86">
        <v>109.05</v>
      </c>
      <c r="BQ7" s="86">
        <v>125.07</v>
      </c>
      <c r="BR7" s="86">
        <v>126.88</v>
      </c>
      <c r="BS7" s="86">
        <v>117.33</v>
      </c>
      <c r="BT7" s="86">
        <v>117.33</v>
      </c>
      <c r="BU7" s="86">
        <v>101.72</v>
      </c>
      <c r="BV7" s="86">
        <v>102.38</v>
      </c>
      <c r="BW7" s="86">
        <v>100.12</v>
      </c>
      <c r="BX7" s="86">
        <v>98.66</v>
      </c>
      <c r="BY7" s="86">
        <v>98.64</v>
      </c>
      <c r="BZ7" s="86">
        <v>103.24</v>
      </c>
      <c r="CA7" s="86">
        <v>150.93</v>
      </c>
      <c r="CB7" s="86">
        <v>143.68</v>
      </c>
      <c r="CC7" s="86">
        <v>141.61000000000001</v>
      </c>
      <c r="CD7" s="86">
        <v>153.41</v>
      </c>
      <c r="CE7" s="86">
        <v>153.63999999999999</v>
      </c>
      <c r="CF7" s="86">
        <v>168.2</v>
      </c>
      <c r="CG7" s="86">
        <v>168.67</v>
      </c>
      <c r="CH7" s="86">
        <v>174.97</v>
      </c>
      <c r="CI7" s="86">
        <v>178.59</v>
      </c>
      <c r="CJ7" s="86">
        <v>178.92</v>
      </c>
      <c r="CK7" s="86">
        <v>168.38</v>
      </c>
      <c r="CL7" s="86">
        <v>27.15</v>
      </c>
      <c r="CM7" s="86">
        <v>29.3</v>
      </c>
      <c r="CN7" s="86">
        <v>29.5</v>
      </c>
      <c r="CO7" s="86">
        <v>30.77</v>
      </c>
      <c r="CP7" s="86">
        <v>29.68</v>
      </c>
      <c r="CQ7" s="86">
        <v>54.77</v>
      </c>
      <c r="CR7" s="86">
        <v>54.92</v>
      </c>
      <c r="CS7" s="86">
        <v>55.63</v>
      </c>
      <c r="CT7" s="86">
        <v>55.03</v>
      </c>
      <c r="CU7" s="86">
        <v>55.14</v>
      </c>
      <c r="CV7" s="86">
        <v>60</v>
      </c>
      <c r="CW7" s="86">
        <v>86.61</v>
      </c>
      <c r="CX7" s="86">
        <v>80.709999999999994</v>
      </c>
      <c r="CY7" s="86">
        <v>80.430000000000007</v>
      </c>
      <c r="CZ7" s="86">
        <v>74.86</v>
      </c>
      <c r="DA7" s="86">
        <v>76.37</v>
      </c>
      <c r="DB7" s="86">
        <v>82.89</v>
      </c>
      <c r="DC7" s="86">
        <v>82.66</v>
      </c>
      <c r="DD7" s="86">
        <v>82.04</v>
      </c>
      <c r="DE7" s="86">
        <v>81.900000000000006</v>
      </c>
      <c r="DF7" s="86">
        <v>81.39</v>
      </c>
      <c r="DG7" s="86">
        <v>89.8</v>
      </c>
      <c r="DH7" s="86">
        <v>39.29</v>
      </c>
      <c r="DI7" s="86">
        <v>40.68</v>
      </c>
      <c r="DJ7" s="86">
        <v>41.95</v>
      </c>
      <c r="DK7" s="86">
        <v>43.42</v>
      </c>
      <c r="DL7" s="86">
        <v>45.06</v>
      </c>
      <c r="DM7" s="86">
        <v>47.46</v>
      </c>
      <c r="DN7" s="86">
        <v>48.49</v>
      </c>
      <c r="DO7" s="86">
        <v>48.05</v>
      </c>
      <c r="DP7" s="86">
        <v>48.87</v>
      </c>
      <c r="DQ7" s="86">
        <v>49.92</v>
      </c>
      <c r="DR7" s="86">
        <v>49.59</v>
      </c>
      <c r="DS7" s="86">
        <v>7.14</v>
      </c>
      <c r="DT7" s="86">
        <v>6.46</v>
      </c>
      <c r="DU7" s="86">
        <v>0</v>
      </c>
      <c r="DV7" s="86">
        <v>72.180000000000007</v>
      </c>
      <c r="DW7" s="86">
        <v>72.260000000000005</v>
      </c>
      <c r="DX7" s="86">
        <v>9.7100000000000009</v>
      </c>
      <c r="DY7" s="86">
        <v>12.79</v>
      </c>
      <c r="DZ7" s="86">
        <v>13.39</v>
      </c>
      <c r="EA7" s="86">
        <v>14.85</v>
      </c>
      <c r="EB7" s="86">
        <v>16.88</v>
      </c>
      <c r="EC7" s="86">
        <v>19.440000000000001</v>
      </c>
      <c r="ED7" s="86">
        <v>1.46</v>
      </c>
      <c r="EE7" s="86">
        <v>1.18</v>
      </c>
      <c r="EF7" s="86">
        <v>2.0099999999999998</v>
      </c>
      <c r="EG7" s="86">
        <v>0.81</v>
      </c>
      <c r="EH7" s="86">
        <v>1.07</v>
      </c>
      <c r="EI7" s="86">
        <v>0.99</v>
      </c>
      <c r="EJ7" s="86">
        <v>0.71</v>
      </c>
      <c r="EK7" s="86">
        <v>0.54</v>
      </c>
      <c r="EL7" s="86">
        <v>0.5</v>
      </c>
      <c r="EM7" s="86">
        <v>0.52</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101</v>
      </c>
      <c r="C9" s="71" t="s">
        <v>102</v>
      </c>
      <c r="D9" s="71" t="s">
        <v>103</v>
      </c>
      <c r="E9" s="71" t="s">
        <v>104</v>
      </c>
      <c r="F9" s="71" t="s">
        <v>105</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50</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106</v>
      </c>
    </row>
    <row r="12" spans="1:144">
      <c r="B12">
        <v>1</v>
      </c>
      <c r="C12">
        <v>1</v>
      </c>
      <c r="D12">
        <v>1</v>
      </c>
      <c r="E12">
        <v>1</v>
      </c>
      <c r="F12">
        <v>1</v>
      </c>
      <c r="G12" t="s">
        <v>107</v>
      </c>
    </row>
    <row r="13" spans="1:144">
      <c r="B13" t="s">
        <v>108</v>
      </c>
      <c r="C13" t="s">
        <v>108</v>
      </c>
      <c r="D13" t="s">
        <v>108</v>
      </c>
      <c r="E13" t="s">
        <v>108</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難波 明菜</cp:lastModifiedBy>
  <dcterms:created xsi:type="dcterms:W3CDTF">2020-12-04T02:12:56Z</dcterms:created>
  <dcterms:modified xsi:type="dcterms:W3CDTF">2021-01-22T00:18:30Z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2021-01-22T00:18:30Z</vt:filetime>
  </property>
</Properties>
</file>