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F:\バックアップ\財政全般\11 公営企業\R2\20210112【期限0129】公営企業に係る経営比較分析表（令和元年度決算）の分析等について\★提出\"/>
    </mc:Choice>
  </mc:AlternateContent>
  <xr:revisionPtr revIDLastSave="0" documentId="13_ncr:1_{F7360B92-8319-4878-B2EF-5769BD0A344A}" xr6:coauthVersionLast="36" xr6:coauthVersionMax="36" xr10:uidLastSave="{00000000-0000-0000-0000-000000000000}"/>
  <workbookProtection workbookAlgorithmName="SHA-512" workbookHashValue="sa5v6cv5vjawvC75cvr4YXiwjYpmEdnrEFHm7AxZuHAINflj/NwLnKs4bxwP7xuymoXKJ8YW/+g+uttjqqsFOg==" workbookSaltValue="lXE8s8QHHDbfaTWKRtgQoA==" workbookSpinCount="100000" lockStructure="1"/>
  <bookViews>
    <workbookView xWindow="0" yWindow="0" windowWidth="28800" windowHeight="1222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AD8" i="4"/>
  <c r="P8" i="4"/>
  <c r="I8" i="4"/>
  <c r="B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<sst xmlns="http://schemas.openxmlformats.org/spreadsheetml/2006/main" count="236" uniqueCount="121">
  <si>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</si>
  <si>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</si>
  <si>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</si>
  <si>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</si>
  <si>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</si>
  <si>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</si>
  <si>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</si>
  <si>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</si>
  <si>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</si>
  <si>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</si>
  <si>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</si>
  <si>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</si>
  <si>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</si>
  <si>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</si>
  <si>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</si>
  <si>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</si>
  <si>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</si>
  <si>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</si>
  <si>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</si>
  <si>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</si>
  <si>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</si>
  <si>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</si>
  <si>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</si>
  <si>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</si>
  <si>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</si>
  <si>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</si>
  <si>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</si>
  <si>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</si>
  <si>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</si>
  <si>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</si>
  <si>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</si>
  <si>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</si>
  <si>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</si>
  <si>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</si>
  <si>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</si>
  <si>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</si>
  <si>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</si>
  <si>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</si>
  <si>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</si>
  <si>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</si>
  <si>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</si>
  <si>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</si>
  <si>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</si>
  <si>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</si>
  <si>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</si>
  <si>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</si>
  <si>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</si>
  <si>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</si>
  <si>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</si>
  <si>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</si>
  <si>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</si>
  <si>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</si>
  <si>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</si>
  <si>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</si>
  <si>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</si>
  <si>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</si>
  <si>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</si>
  <si>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</si>
  <si>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</si>
  <si>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</si>
  <si>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</si>
  <si>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</si>
  <si>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</si>
  <si>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</si>
  <si>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</si>
  <si>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</si>
  <si>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</si>
  <si>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</si>
  <si>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</si>
  <si>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</si>
  <si>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</si>
  <si>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</si>
  <si>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</si>
  <si>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</si>
  <si>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</si>
  <si>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</si>
  <si>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</si>
  <si>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</si>
  <si>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</si>
  <si>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</si>
  <si>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</si>
  <si>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</si>
  <si>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</si>
  <si>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</si>
  <si>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</si>
  <si>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</si>
  <si>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</si>
  <si>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</si>
  <si>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</si>
  <si>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</si>
  <si>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</si>
  <si>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</si>
  <si>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</si>
  <si>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</si>
  <si>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</si>
  <si>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</si>
  <si>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</si>
  <si>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</si>
  <si>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</si>
  <si>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</si>
  <si>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</si>
  <si>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</si>
  <si>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</si>
  <si>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</si>
  <si>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</si>
  <si>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</si>
  <si>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</si>
  <si>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</si>
  <si>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</si>
  <si>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</si>
  <si>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</si>
  <si>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</si>
  <si>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</si>
  <si>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</si>
  <si>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</si>
  <si>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</si>
  <si>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</si>
  <si>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</si>
  <si>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管渠については、下水道事業開始以後、一部を除き耐用年数を迎えておらず、これまで緊急的に更新する必要性がなかったため、管渠改善率は0で推移している。しかし、現在は耐用年数を迎えた管渠の一部及び処理施設の機械・電気設備で老朽化が特に目立ってきている状況にある。処理施設の設備更新事業は、今後の経営状況に多大な影響を与えるほどの事業規模ではないものの、事業費の平準化を図りながら計画的な施設更新等を行っていく必要がある。</t>
    <phoneticPr fontId="4"/>
  </si>
  <si>
    <t>●収益的収支比率は、近年高い数値を示しており、R1は7.84ポイント増となった。維持管理費の減少や料金収入の増加が要因として考えられる。今後は、支払利息・地方債償還金は横ばいの状況が続き、人口減少による料金収入の減少、また、施設の老朽化に伴う修繕経費の増大等による維持管理費の増加が予想されるため、令和元年度上下水道運営審議会の答申に基づく料金の引上げなど、収益的収支比率の更なる改善に向けた対策を行っていく。●企業債残高対事業規模比率は、既発債の着実な償還によって減少傾向にあり、R1は類似団体と比較して173.92％下回った。全国平均数値をも下回っていることから、比較的健全な状況であると言える。今後も地方債残高は着実に減少し、長寿命化事業等の建設改良事業の規模も比較的小さいことから数値に与える影響は少なく、これまでと同様に減少していく見込みである。●経費回収率については、ここ数年は高い水準で推移しており、R1は前年度比で13.41ポイント増加し、類似団体と比較しても数値は12.54％上回っている。今後も継続的な徴収対策の強化や維持管理費の抑制、また、長寿命化事業等による計画的な施設更新を行うとともに、料金の見直しによる更なる健全性の向上を図っていかなければならない。●汚水処理原価については、近年数値が改善傾向あり、R1は前年度比で23.15円減少し、類似団体と比較して25.42円下回っている。今後も維持管理費の抑制等を通じて効率性の更なる向上を図りたい。●施設利用率は、類似団体より3.27％下回っているが、水洗化率がすでに高い水準に達していることから、今後の更なる利用率向上は見込めない状態にある。今後、人口減少による処理水量の減少も予想されるため、隣接する農業集落排水処理区との統合を含め、事業運営の見直しを行っていく必要がある。</t>
    <rPh sb="10" eb="12">
      <t>キンネン</t>
    </rPh>
    <rPh sb="34" eb="35">
      <t>ゾウ</t>
    </rPh>
    <rPh sb="40" eb="44">
      <t>イジカンリ</t>
    </rPh>
    <rPh sb="44" eb="45">
      <t>ヒ</t>
    </rPh>
    <rPh sb="46" eb="48">
      <t>ゲンショウ</t>
    </rPh>
    <rPh sb="54" eb="56">
      <t>ゾウカ</t>
    </rPh>
    <rPh sb="149" eb="151">
      <t>レイワ</t>
    </rPh>
    <rPh sb="151" eb="152">
      <t>ガン</t>
    </rPh>
    <rPh sb="152" eb="154">
      <t>ネンド</t>
    </rPh>
    <rPh sb="187" eb="188">
      <t>サラ</t>
    </rPh>
    <rPh sb="424" eb="426">
      <t>ゾウカ</t>
    </rPh>
    <rPh sb="447" eb="448">
      <t>ウワ</t>
    </rPh>
    <rPh sb="454" eb="456">
      <t>コンゴ</t>
    </rPh>
    <rPh sb="475" eb="477">
      <t>ヨクセイ</t>
    </rPh>
    <rPh sb="597" eb="598">
      <t>エン</t>
    </rPh>
    <rPh sb="598" eb="599">
      <t>シタ</t>
    </rPh>
    <rPh sb="689" eb="690">
      <t>サラ</t>
    </rPh>
    <phoneticPr fontId="4"/>
  </si>
  <si>
    <t>　今後、維持管理費の更なる抑制を図ることは当然ながら、人口減少による料金収入の減少、老朽化施設の更新費用の増大等に対応していくためには、運営審議会の答申に沿った料金の見直し等の対策を進めていくことが重要である。
　また、本処理区（特定環境保全公共下水道）が有する余剰処理能力を活用し、下水道事業全体としてた効率的なの運営を行っていくため、近隣の農業集落排水処理区との統合等の事業運営の見直しについても引き続き検討や実施を進めていかなければならない。
　管渠についてはまだ大半が耐用年数に達していないものの、車道部のマンホール蓋については耐用年数を経過し、随所で経年劣化が見られるため、長寿命化事業等により計画的に更新事業を実施していく必要がある。耐用年数を迎えている一部の管渠及び処理施設の機械・電気設備の計画的な更新を行い、事業費の平準化を図りながら、健全な事業経営へ向けた努力を行っていきたい。</t>
    <rPh sb="207" eb="20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</si>
</sst>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71-4DC7-AE19-184522CB9C8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F771-4DC7-AE19-184522CB9C8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41</c:v>
                </c:pt>
                <c:pt idx="1">
                  <c:v>42.9</c:v>
                </c:pt>
                <c:pt idx="2">
                  <c:v>42</c:v>
                </c:pt>
                <c:pt idx="3">
                  <c:v>41.7</c:v>
                </c:pt>
                <c:pt idx="4">
                  <c:v>39.200000000000003</c:v>
                </c:pt>
              </c:numCache>
            </c:numRef>
          </c:val>
          <c:extLst>
            <c:ext xmlns:c16="http://schemas.microsoft.com/office/drawing/2014/chart" uri="{C3380CC4-5D6E-409C-BE32-E72D297353CC}">
              <c16:uniqueId val="{00000000-4F8D-4D64-B21E-DD902DE0AD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4F8D-4D64-B21E-DD902DE0AD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88.9</c:v>
                </c:pt>
                <c:pt idx="1">
                  <c:v>89.74</c:v>
                </c:pt>
                <c:pt idx="2">
                  <c:v>90.56</c:v>
                </c:pt>
                <c:pt idx="3">
                  <c:v>90</c:v>
                </c:pt>
                <c:pt idx="4">
                  <c:v>90.67</c:v>
                </c:pt>
              </c:numCache>
            </c:numRef>
          </c:val>
          <c:extLst>
            <c:ext xmlns:c16="http://schemas.microsoft.com/office/drawing/2014/chart" uri="{C3380CC4-5D6E-409C-BE32-E72D297353CC}">
              <c16:uniqueId val="{00000000-30E1-4A57-8A8B-3FDF074D3D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30E1-4A57-8A8B-3FDF074D3D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68.400000000000006</c:v>
                </c:pt>
                <c:pt idx="1">
                  <c:v>90.53</c:v>
                </c:pt>
                <c:pt idx="2">
                  <c:v>91.29</c:v>
                </c:pt>
                <c:pt idx="3">
                  <c:v>86.75</c:v>
                </c:pt>
                <c:pt idx="4">
                  <c:v>94.59</c:v>
                </c:pt>
              </c:numCache>
            </c:numRef>
          </c:val>
          <c:extLst>
            <c:ext xmlns:c16="http://schemas.microsoft.com/office/drawing/2014/chart" uri="{C3380CC4-5D6E-409C-BE32-E72D297353CC}">
              <c16:uniqueId val="{00000000-4DE9-4EC4-995A-550094C1E16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E9-4EC4-995A-550094C1E16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56-424B-A63C-1EC537743C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56-424B-A63C-1EC537743C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23-4D9C-A575-A1240B2763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23-4D9C-A575-A1240B2763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7E-4254-96BB-141DFDDBAEB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7E-4254-96BB-141DFDDBAEB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32-4F16-9D9D-B6E3BF6024E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32-4F16-9D9D-B6E3BF6024E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1337.13</c:v>
                </c:pt>
                <c:pt idx="1">
                  <c:v>1253.26</c:v>
                </c:pt>
                <c:pt idx="2">
                  <c:v>1190.49</c:v>
                </c:pt>
                <c:pt idx="3">
                  <c:v>1101.21</c:v>
                </c:pt>
                <c:pt idx="4">
                  <c:v>1032.8699999999999</c:v>
                </c:pt>
              </c:numCache>
            </c:numRef>
          </c:val>
          <c:extLst>
            <c:ext xmlns:c16="http://schemas.microsoft.com/office/drawing/2014/chart" uri="{C3380CC4-5D6E-409C-BE32-E72D297353CC}">
              <c16:uniqueId val="{00000000-0827-4DCF-86B3-BA67B16A910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0827-4DCF-86B3-BA67B16A910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53.32</c:v>
                </c:pt>
                <c:pt idx="1">
                  <c:v>81.03</c:v>
                </c:pt>
                <c:pt idx="2">
                  <c:v>82.31</c:v>
                </c:pt>
                <c:pt idx="3">
                  <c:v>70.97</c:v>
                </c:pt>
                <c:pt idx="4">
                  <c:v>84.38</c:v>
                </c:pt>
              </c:numCache>
            </c:numRef>
          </c:val>
          <c:extLst>
            <c:ext xmlns:c16="http://schemas.microsoft.com/office/drawing/2014/chart" uri="{C3380CC4-5D6E-409C-BE32-E72D297353CC}">
              <c16:uniqueId val="{00000000-7192-42EB-89DF-9858E420404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7192-42EB-89DF-9858E420404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315.31</c:v>
                </c:pt>
                <c:pt idx="1">
                  <c:v>196.42</c:v>
                </c:pt>
                <c:pt idx="2">
                  <c:v>194.51</c:v>
                </c:pt>
                <c:pt idx="3">
                  <c:v>226.2</c:v>
                </c:pt>
                <c:pt idx="4">
                  <c:v>203.05</c:v>
                </c:pt>
              </c:numCache>
            </c:numRef>
          </c:val>
          <c:extLst>
            <c:ext xmlns:c16="http://schemas.microsoft.com/office/drawing/2014/chart" uri="{C3380CC4-5D6E-409C-BE32-E72D297353CC}">
              <c16:uniqueId val="{00000000-9173-4492-9833-DFFFBF7A78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9173-4492-9833-DFFFBF7A78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鳥取県　八頭町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16920</v>
      </c>
      <c r="AM8" s="51"/>
      <c r="AN8" s="51"/>
      <c r="AO8" s="51"/>
      <c r="AP8" s="51"/>
      <c r="AQ8" s="51"/>
      <c r="AR8" s="51"/>
      <c r="AS8" s="51"/>
      <c r="AT8" s="46">
        <f>データ!T6</f>
        <v>206.71</v>
      </c>
      <c r="AU8" s="46"/>
      <c r="AV8" s="46"/>
      <c r="AW8" s="46"/>
      <c r="AX8" s="46"/>
      <c r="AY8" s="46"/>
      <c r="AZ8" s="46"/>
      <c r="BA8" s="46"/>
      <c r="BB8" s="46">
        <f>データ!U6</f>
        <v>81.849999999999994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8.48</v>
      </c>
      <c r="Q10" s="46"/>
      <c r="R10" s="46"/>
      <c r="S10" s="46"/>
      <c r="T10" s="46"/>
      <c r="U10" s="46"/>
      <c r="V10" s="46"/>
      <c r="W10" s="46">
        <f>データ!Q6</f>
        <v>90</v>
      </c>
      <c r="X10" s="46"/>
      <c r="Y10" s="46"/>
      <c r="Z10" s="46"/>
      <c r="AA10" s="46"/>
      <c r="AB10" s="46"/>
      <c r="AC10" s="46"/>
      <c r="AD10" s="51">
        <f>データ!R6</f>
        <v>3620</v>
      </c>
      <c r="AE10" s="51"/>
      <c r="AF10" s="51"/>
      <c r="AG10" s="51"/>
      <c r="AH10" s="51"/>
      <c r="AI10" s="51"/>
      <c r="AJ10" s="51"/>
      <c r="AK10" s="2"/>
      <c r="AL10" s="51">
        <f>データ!V6</f>
        <v>1425</v>
      </c>
      <c r="AM10" s="51"/>
      <c r="AN10" s="51"/>
      <c r="AO10" s="51"/>
      <c r="AP10" s="51"/>
      <c r="AQ10" s="51"/>
      <c r="AR10" s="51"/>
      <c r="AS10" s="51"/>
      <c r="AT10" s="46">
        <f>データ!W6</f>
        <v>0.55000000000000004</v>
      </c>
      <c r="AU10" s="46"/>
      <c r="AV10" s="46"/>
      <c r="AW10" s="46"/>
      <c r="AX10" s="46"/>
      <c r="AY10" s="46"/>
      <c r="AZ10" s="46"/>
      <c r="BA10" s="46"/>
      <c r="BB10" s="46">
        <f>データ!X6</f>
        <v>2590.91</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119</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DAffJmS/k8ZjvUeOwv0PwpytY98EHTe2qhM55jkSYZ2exo9ihsTx7IS9xelklmhg2t4TZu4BPqTaeLQdxvSP/g==" saltValue="urBYJdQmy2PmdV3R3Mfi4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9" t="s">
        <v>54</v>
      </c>
      <c r="I3" s="90"/>
      <c r="J3" s="90"/>
      <c r="K3" s="90"/>
      <c r="L3" s="90"/>
      <c r="M3" s="90"/>
      <c r="N3" s="90"/>
      <c r="O3" s="90"/>
      <c r="P3" s="90"/>
      <c r="Q3" s="90"/>
      <c r="R3" s="90"/>
      <c r="S3" s="90"/>
      <c r="T3" s="90"/>
      <c r="U3" s="90"/>
      <c r="V3" s="90"/>
      <c r="W3" s="90"/>
      <c r="X3" s="91"/>
      <c r="Y3" s="95"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313297</v>
      </c>
      <c r="D6" s="33">
        <f t="shared" si="3"/>
        <v>47</v>
      </c>
      <c r="E6" s="33">
        <f t="shared" si="3"/>
        <v>17</v>
      </c>
      <c r="F6" s="33">
        <f t="shared" si="3"/>
        <v>4</v>
      </c>
      <c r="G6" s="33">
        <f t="shared" si="3"/>
        <v>0</v>
      </c>
      <c r="H6" s="33" t="str">
        <f t="shared" si="3"/>
        <v>鳥取県　八頭町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8.48</v>
      </c>
      <c r="Q6" s="34">
        <f t="shared" si="3"/>
        <v>90</v>
      </c>
      <c r="R6" s="34">
        <f t="shared" si="3"/>
        <v>3620</v>
      </c>
      <c r="S6" s="34">
        <f t="shared" si="3"/>
        <v>16920</v>
      </c>
      <c r="T6" s="34">
        <f t="shared" si="3"/>
        <v>206.71</v>
      </c>
      <c r="U6" s="34">
        <f t="shared" si="3"/>
        <v>81.849999999999994</v>
      </c>
      <c r="V6" s="34">
        <f t="shared" si="3"/>
        <v>1425</v>
      </c>
      <c r="W6" s="34">
        <f t="shared" si="3"/>
        <v>0.55000000000000004</v>
      </c>
      <c r="X6" s="34">
        <f t="shared" si="3"/>
        <v>2590.91</v>
      </c>
      <c r="Y6" s="35">
        <f>IF(Y7="",NA(),Y7)</f>
        <v>68.400000000000006</v>
      </c>
      <c r="Z6" s="35">
        <f t="shared" ref="Z6:AH6" si="4">IF(Z7="",NA(),Z7)</f>
        <v>90.53</v>
      </c>
      <c r="AA6" s="35">
        <f t="shared" si="4"/>
        <v>91.29</v>
      </c>
      <c r="AB6" s="35">
        <f t="shared" si="4"/>
        <v>86.75</v>
      </c>
      <c r="AC6" s="35">
        <f t="shared" si="4"/>
        <v>94.59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1337.13</v>
      </c>
      <c r="BG6" s="35">
        <f t="shared" ref="BG6:BO6" si="7">IF(BG7="",NA(),BG7)</f>
        <v>1253.26</v>
      </c>
      <c r="BH6" s="35">
        <f t="shared" si="7"/>
        <v>1190.49</v>
      </c>
      <c r="BI6" s="35">
        <f t="shared" si="7"/>
        <v>1101.21</v>
      </c>
      <c r="BJ6" s="35">
        <f t="shared" si="7"/>
        <v>1032.8699999999999</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53.32</v>
      </c>
      <c r="BR6" s="35">
        <f t="shared" ref="BR6:BZ6" si="8">IF(BR7="",NA(),BR7)</f>
        <v>81.03</v>
      </c>
      <c r="BS6" s="35">
        <f t="shared" si="8"/>
        <v>82.31</v>
      </c>
      <c r="BT6" s="35">
        <f t="shared" si="8"/>
        <v>70.97</v>
      </c>
      <c r="BU6" s="35">
        <f t="shared" si="8"/>
        <v>84.38</v>
      </c>
      <c r="BV6" s="35">
        <f t="shared" si="8"/>
        <v>66.22</v>
      </c>
      <c r="BW6" s="35">
        <f t="shared" si="8"/>
        <v>69.87</v>
      </c>
      <c r="BX6" s="35">
        <f t="shared" si="8"/>
        <v>74.3</v>
      </c>
      <c r="BY6" s="35">
        <f t="shared" si="8"/>
        <v>72.260000000000005</v>
      </c>
      <c r="BZ6" s="35">
        <f t="shared" si="8"/>
        <v>71.84</v>
      </c>
      <c r="CA6" s="34" t="str">
        <f>IF(CA7="","",IF(CA7="-","【-】","【"&amp;SUBSTITUTE(TEXT(CA7,"#,##0.00"),"-","△")&amp;"】"))</f>
        <v>【74.17】</v>
      </c>
      <c r="CB6" s="35">
        <f>IF(CB7="",NA(),CB7)</f>
        <v>315.31</v>
      </c>
      <c r="CC6" s="35">
        <f t="shared" ref="CC6:CK6" si="9">IF(CC7="",NA(),CC7)</f>
        <v>196.42</v>
      </c>
      <c r="CD6" s="35">
        <f t="shared" si="9"/>
        <v>194.51</v>
      </c>
      <c r="CE6" s="35">
        <f t="shared" si="9"/>
        <v>226.2</v>
      </c>
      <c r="CF6" s="35">
        <f t="shared" si="9"/>
        <v>203.05</v>
      </c>
      <c r="CG6" s="35">
        <f t="shared" si="9"/>
        <v>246.72</v>
      </c>
      <c r="CH6" s="35">
        <f t="shared" si="9"/>
        <v>234.96</v>
      </c>
      <c r="CI6" s="35">
        <f t="shared" si="9"/>
        <v>221.81</v>
      </c>
      <c r="CJ6" s="35">
        <f t="shared" si="9"/>
        <v>230.02</v>
      </c>
      <c r="CK6" s="35">
        <f t="shared" si="9"/>
        <v>228.47</v>
      </c>
      <c r="CL6" s="34" t="str">
        <f>IF(CL7="","",IF(CL7="-","【-】","【"&amp;SUBSTITUTE(TEXT(CL7,"#,##0.00"),"-","△")&amp;"】"))</f>
        <v>【218.56】</v>
      </c>
      <c r="CM6" s="35">
        <f>IF(CM7="",NA(),CM7)</f>
        <v>41</v>
      </c>
      <c r="CN6" s="35">
        <f t="shared" ref="CN6:CV6" si="10">IF(CN7="",NA(),CN7)</f>
        <v>42.9</v>
      </c>
      <c r="CO6" s="35">
        <f t="shared" si="10"/>
        <v>42</v>
      </c>
      <c r="CP6" s="35">
        <f t="shared" si="10"/>
        <v>41.7</v>
      </c>
      <c r="CQ6" s="35">
        <f t="shared" si="10"/>
        <v>39.200000000000003</v>
      </c>
      <c r="CR6" s="35">
        <f t="shared" si="10"/>
        <v>41.35</v>
      </c>
      <c r="CS6" s="35">
        <f t="shared" si="10"/>
        <v>42.9</v>
      </c>
      <c r="CT6" s="35">
        <f t="shared" si="10"/>
        <v>43.36</v>
      </c>
      <c r="CU6" s="35">
        <f t="shared" si="10"/>
        <v>42.56</v>
      </c>
      <c r="CV6" s="35">
        <f t="shared" si="10"/>
        <v>42.47</v>
      </c>
      <c r="CW6" s="34" t="str">
        <f>IF(CW7="","",IF(CW7="-","【-】","【"&amp;SUBSTITUTE(TEXT(CW7,"#,##0.00"),"-","△")&amp;"】"))</f>
        <v>【42.86】</v>
      </c>
      <c r="CX6" s="35">
        <f>IF(CX7="",NA(),CX7)</f>
        <v>88.9</v>
      </c>
      <c r="CY6" s="35">
        <f t="shared" ref="CY6:DG6" si="11">IF(CY7="",NA(),CY7)</f>
        <v>89.74</v>
      </c>
      <c r="CZ6" s="35">
        <f t="shared" si="11"/>
        <v>90.56</v>
      </c>
      <c r="DA6" s="35">
        <f t="shared" si="11"/>
        <v>90</v>
      </c>
      <c r="DB6" s="35">
        <f t="shared" si="11"/>
        <v>90.67</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313297</v>
      </c>
      <c r="D7" s="37">
        <v>47</v>
      </c>
      <c r="E7" s="37">
        <v>17</v>
      </c>
      <c r="F7" s="37">
        <v>4</v>
      </c>
      <c r="G7" s="37">
        <v>0</v>
      </c>
      <c r="H7" s="37" t="s">
        <v>98</v>
      </c>
      <c r="I7" s="37" t="s">
        <v>99</v>
      </c>
      <c r="J7" s="37" t="s">
        <v>100</v>
      </c>
      <c r="K7" s="37" t="s">
        <v>101</v>
      </c>
      <c r="L7" s="37" t="s">
        <v>102</v>
      </c>
      <c r="M7" s="37" t="s">
        <v>103</v>
      </c>
      <c r="N7" s="38" t="s">
        <v>104</v>
      </c>
      <c r="O7" s="38" t="s">
        <v>105</v>
      </c>
      <c r="P7" s="38">
        <v>8.48</v>
      </c>
      <c r="Q7" s="38">
        <v>90</v>
      </c>
      <c r="R7" s="38">
        <v>3620</v>
      </c>
      <c r="S7" s="38">
        <v>16920</v>
      </c>
      <c r="T7" s="38">
        <v>206.71</v>
      </c>
      <c r="U7" s="38">
        <v>81.849999999999994</v>
      </c>
      <c r="V7" s="38">
        <v>1425</v>
      </c>
      <c r="W7" s="38">
        <v>0.55000000000000004</v>
      </c>
      <c r="X7" s="38">
        <v>2590.91</v>
      </c>
      <c r="Y7" s="38">
        <v>68.400000000000006</v>
      </c>
      <c r="Z7" s="38">
        <v>90.53</v>
      </c>
      <c r="AA7" s="38">
        <v>91.29</v>
      </c>
      <c r="AB7" s="38">
        <v>86.75</v>
      </c>
      <c r="AC7" s="38">
        <v>94.59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1337.13</v>
      </c>
      <c r="BG7" s="38">
        <v>1253.26</v>
      </c>
      <c r="BH7" s="38">
        <v>1190.49</v>
      </c>
      <c r="BI7" s="38">
        <v>1101.21</v>
      </c>
      <c r="BJ7" s="38">
        <v>1032.8699999999999</v>
      </c>
      <c r="BK7" s="38">
        <v>1434.89</v>
      </c>
      <c r="BL7" s="38">
        <v>1298.9100000000001</v>
      </c>
      <c r="BM7" s="38">
        <v>1243.71</v>
      </c>
      <c r="BN7" s="38">
        <v>1194.1500000000001</v>
      </c>
      <c r="BO7" s="38">
        <v>1206.79</v>
      </c>
      <c r="BP7" s="38">
        <v>1218.7</v>
      </c>
      <c r="BQ7" s="38">
        <v>53.32</v>
      </c>
      <c r="BR7" s="38">
        <v>81.03</v>
      </c>
      <c r="BS7" s="38">
        <v>82.31</v>
      </c>
      <c r="BT7" s="38">
        <v>70.97</v>
      </c>
      <c r="BU7" s="38">
        <v>84.38</v>
      </c>
      <c r="BV7" s="38">
        <v>66.22</v>
      </c>
      <c r="BW7" s="38">
        <v>69.87</v>
      </c>
      <c r="BX7" s="38">
        <v>74.3</v>
      </c>
      <c r="BY7" s="38">
        <v>72.260000000000005</v>
      </c>
      <c r="BZ7" s="38">
        <v>71.84</v>
      </c>
      <c r="CA7" s="38">
        <v>74.17</v>
      </c>
      <c r="CB7" s="38">
        <v>315.31</v>
      </c>
      <c r="CC7" s="38">
        <v>196.42</v>
      </c>
      <c r="CD7" s="38">
        <v>194.51</v>
      </c>
      <c r="CE7" s="38">
        <v>226.2</v>
      </c>
      <c r="CF7" s="38">
        <v>203.05</v>
      </c>
      <c r="CG7" s="38">
        <v>246.72</v>
      </c>
      <c r="CH7" s="38">
        <v>234.96</v>
      </c>
      <c r="CI7" s="38">
        <v>221.81</v>
      </c>
      <c r="CJ7" s="38">
        <v>230.02</v>
      </c>
      <c r="CK7" s="38">
        <v>228.47</v>
      </c>
      <c r="CL7" s="38">
        <v>218.56</v>
      </c>
      <c r="CM7" s="38">
        <v>41</v>
      </c>
      <c r="CN7" s="38">
        <v>42.9</v>
      </c>
      <c r="CO7" s="38">
        <v>42</v>
      </c>
      <c r="CP7" s="38">
        <v>41.7</v>
      </c>
      <c r="CQ7" s="38">
        <v>39.200000000000003</v>
      </c>
      <c r="CR7" s="38">
        <v>41.35</v>
      </c>
      <c r="CS7" s="38">
        <v>42.9</v>
      </c>
      <c r="CT7" s="38">
        <v>43.36</v>
      </c>
      <c r="CU7" s="38">
        <v>42.56</v>
      </c>
      <c r="CV7" s="38">
        <v>42.47</v>
      </c>
      <c r="CW7" s="38">
        <v>42.86</v>
      </c>
      <c r="CX7" s="38">
        <v>88.9</v>
      </c>
      <c r="CY7" s="38">
        <v>89.74</v>
      </c>
      <c r="CZ7" s="38">
        <v>90.56</v>
      </c>
      <c r="DA7" s="38">
        <v>90</v>
      </c>
      <c r="DB7" s="38">
        <v>90.67</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2021-01-24T03:13:07Z</cp:lastPrinted>
  <dcterms:created xsi:type="dcterms:W3CDTF">2020-12-04T02:56:36Z</dcterms:created>
  <dcterms:modified xsi:type="dcterms:W3CDTF">2021-01-24T03:18:18Z</dcterms:modified>
  <cp:category/>
</cp:coreProperties>
</file>