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as20201\nou-ken\森岡\①事務関係R2\●総務課提出（経営戦略、公営企業関係）\R3.1.12公営企業に係る経営比較分析表（令和元年度決算）の分析等について\"/>
    </mc:Choice>
  </mc:AlternateContent>
  <workbookProtection workbookAlgorithmName="SHA-512" workbookHashValue="o9rA5dWpZNzCFFOFY5kVC//MGFfANW21/8AJlpPvcd3zy4OM8bJBhInItV5g5SfLVNk8R6vu93vQEZrAx7qAhg==" workbookSaltValue="ph59P51mpSVv+bLs7NzSP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W10" i="4"/>
  <c r="I10" i="4"/>
  <c r="BB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<sst xmlns="http://schemas.openxmlformats.org/spreadsheetml/2006/main" count="236" uniqueCount="120">
  <si>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</si>
  <si>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</si>
  <si>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</si>
  <si>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</si>
  <si>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</si>
  <si>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</si>
  <si>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</si>
  <si>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</si>
  <si>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</si>
  <si>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</si>
  <si>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</si>
  <si>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</si>
  <si>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</si>
  <si>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</si>
  <si>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</si>
  <si>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</si>
  <si>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</si>
  <si>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</si>
  <si>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</si>
  <si>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</si>
  <si>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</si>
  <si>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</si>
  <si>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</si>
  <si>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</si>
  <si>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</si>
  <si>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</si>
  <si>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</si>
  <si>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</si>
  <si>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</si>
  <si>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</si>
  <si>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</si>
  <si>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</si>
  <si>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</si>
  <si>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</si>
  <si>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</si>
  <si>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</si>
  <si>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</si>
  <si>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</si>
  <si>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</si>
  <si>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</si>
  <si>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</si>
  <si>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</si>
  <si>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</si>
  <si>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</si>
  <si>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</si>
  <si>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</si>
  <si>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</si>
  <si>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</si>
  <si>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</si>
  <si>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</si>
  <si>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</si>
  <si>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</si>
  <si>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</si>
  <si>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</si>
  <si>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</si>
  <si>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</si>
  <si>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</si>
  <si>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</si>
  <si>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</si>
  <si>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</si>
  <si>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</si>
  <si>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</si>
  <si>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</si>
  <si>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</si>
  <si>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</si>
  <si>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</si>
  <si>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</si>
  <si>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</si>
  <si>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</si>
  <si>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</si>
  <si>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</si>
  <si>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</si>
  <si>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</si>
  <si>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</si>
  <si>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</si>
  <si>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</si>
  <si>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</si>
  <si>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</si>
  <si>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</si>
  <si>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</si>
  <si>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</si>
  <si>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</si>
  <si>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</si>
  <si>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</si>
  <si>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</si>
  <si>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</si>
  <si>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</si>
  <si>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</si>
  <si>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</si>
  <si>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</si>
  <si>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</si>
  <si>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</si>
  <si>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</si>
  <si>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</si>
  <si>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</si>
  <si>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</si>
  <si>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</si>
  <si>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</si>
  <si>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若桜町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</si>
  <si>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</si>
  <si>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</si>
  <si>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</si>
  <si>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</si>
  <si>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</si>
  <si>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</si>
  <si>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</si>
  <si>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</si>
  <si>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</si>
  <si>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</si>
  <si>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</si>
  <si>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</si>
  <si>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</si>
  <si>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</si>
  <si>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</si>
  <si>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</si>
  <si>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</si>
  <si>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</si>
  <si>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Ｈ２８年度において経費の入力区分を見直し、計上数値の適正化をおこなったことから、収益的収支比率と経費回収率が急激に上昇し、単年度の収支が改善された。今後もしばらくは収支比率が比較的高い数値になることが予想される。
　また、企業債残高対事業規模比率、汚水処理原価も、Ｈ２８年度の計上数値の適正化に伴い急激に減少し改善された。
　しかし、平成２７年度から平成３０年度にかけて長寿命化計画に基づく施設更新・改修を実施しており、今後もストックマネジメント計画に基づく施設の老朽化対策のための整備費用が必要となる。
　一方では、人口減少による使用料収入の減額等が予想されることから、適正な使用料収入確保及び汚水処理費の削減等による一層の経営改善が必要と考えられる。</t>
    <phoneticPr fontId="4"/>
  </si>
  <si>
    <t>平成27年度から平成30年度にかけて長寿命化計画に基づく施設の更新・改修をおこなったが、引き続き施設老朽化対策としてストックマネジメント計画を策定中であり、今後もストックマネジメント計画に基づき施設の更新・改修を図っていく。</t>
    <rPh sb="73" eb="74">
      <t>チュウ</t>
    </rPh>
    <rPh sb="78" eb="80">
      <t>コンゴ</t>
    </rPh>
    <rPh sb="91" eb="93">
      <t>ケイカク</t>
    </rPh>
    <rPh sb="94" eb="95">
      <t>モト</t>
    </rPh>
    <phoneticPr fontId="4"/>
  </si>
  <si>
    <t xml:space="preserve">人口減少に伴い収入が減少傾向になることが予想されるが、近年は長寿命化計画に基づく施設更新・改修費用が増加しており、今後も引き続きストックマネジメント計画に基づく施設の老朽化対策費用が必要になる。
　このため、Ｈ２８年度の経費の入力区分見直し・計上数値の適正化に伴う収支改善に安心することなく、収入確保及び汚水処理費の削減等による一層の経営改善が必要と考えられる。
</t>
    <rPh sb="77" eb="78">
      <t>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</si>
</sst>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60B-42A2-84E6-E2473EA10D0A}"/>
            </c:ext>
          </c:extLst>
        </c:ser>
        <c:dLbls>
          <c:showLegendKey val="0"/>
          <c:showVal val="0"/>
          <c:showCatName val="0"/>
          <c:showSerName val="0"/>
          <c:showPercent val="0"/>
          <c:showBubbleSize val="0"/>
        </c:dLbls>
        <c:gapWidth val="150"/>
        <c:axId val="398648840"/>
        <c:axId val="398975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xmlns:c16r2="http://schemas.microsoft.com/office/drawing/2015/06/chart">
            <c:ext xmlns:c16="http://schemas.microsoft.com/office/drawing/2014/chart" uri="{C3380CC4-5D6E-409C-BE32-E72D297353CC}">
              <c16:uniqueId val="{00000001-F60B-42A2-84E6-E2473EA10D0A}"/>
            </c:ext>
          </c:extLst>
        </c:ser>
        <c:dLbls>
          <c:showLegendKey val="0"/>
          <c:showVal val="0"/>
          <c:showCatName val="0"/>
          <c:showSerName val="0"/>
          <c:showPercent val="0"/>
          <c:showBubbleSize val="0"/>
        </c:dLbls>
        <c:marker val="1"/>
        <c:smooth val="0"/>
        <c:axId val="398648840"/>
        <c:axId val="398975816"/>
      </c:lineChart>
      <c:dateAx>
        <c:axId val="398648840"/>
        <c:scaling>
          <c:orientation val="minMax"/>
        </c:scaling>
        <c:delete val="1"/>
        <c:axPos val="b"/>
        <c:numFmt formatCode="&quot;H&quot;yy" sourceLinked="1"/>
        <c:majorTickMark val="none"/>
        <c:minorTickMark val="none"/>
        <c:tickLblPos val="none"/>
        <c:crossAx val="398975816"/>
        <c:crosses val="autoZero"/>
        <c:auto val="1"/>
        <c:lblOffset val="100"/>
        <c:baseTimeUnit val="years"/>
      </c:dateAx>
      <c:valAx>
        <c:axId val="398975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648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38.14</c:v>
                </c:pt>
                <c:pt idx="1">
                  <c:v>37.33</c:v>
                </c:pt>
                <c:pt idx="2">
                  <c:v>39.68</c:v>
                </c:pt>
                <c:pt idx="3">
                  <c:v>36.83</c:v>
                </c:pt>
                <c:pt idx="4">
                  <c:v>36.24</c:v>
                </c:pt>
              </c:numCache>
            </c:numRef>
          </c:val>
          <c:extLst xmlns:c16r2="http://schemas.microsoft.com/office/drawing/2015/06/chart">
            <c:ext xmlns:c16="http://schemas.microsoft.com/office/drawing/2014/chart" uri="{C3380CC4-5D6E-409C-BE32-E72D297353CC}">
              <c16:uniqueId val="{00000000-625F-4BBB-AB48-0FEB6572D4E2}"/>
            </c:ext>
          </c:extLst>
        </c:ser>
        <c:dLbls>
          <c:showLegendKey val="0"/>
          <c:showVal val="0"/>
          <c:showCatName val="0"/>
          <c:showSerName val="0"/>
          <c:showPercent val="0"/>
          <c:showBubbleSize val="0"/>
        </c:dLbls>
        <c:gapWidth val="150"/>
        <c:axId val="399430144"/>
        <c:axId val="399433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xmlns:c16r2="http://schemas.microsoft.com/office/drawing/2015/06/chart">
            <c:ext xmlns:c16="http://schemas.microsoft.com/office/drawing/2014/chart" uri="{C3380CC4-5D6E-409C-BE32-E72D297353CC}">
              <c16:uniqueId val="{00000001-625F-4BBB-AB48-0FEB6572D4E2}"/>
            </c:ext>
          </c:extLst>
        </c:ser>
        <c:dLbls>
          <c:showLegendKey val="0"/>
          <c:showVal val="0"/>
          <c:showCatName val="0"/>
          <c:showSerName val="0"/>
          <c:showPercent val="0"/>
          <c:showBubbleSize val="0"/>
        </c:dLbls>
        <c:marker val="1"/>
        <c:smooth val="0"/>
        <c:axId val="399430144"/>
        <c:axId val="399433672"/>
      </c:lineChart>
      <c:dateAx>
        <c:axId val="399430144"/>
        <c:scaling>
          <c:orientation val="minMax"/>
        </c:scaling>
        <c:delete val="1"/>
        <c:axPos val="b"/>
        <c:numFmt formatCode="&quot;H&quot;yy" sourceLinked="1"/>
        <c:majorTickMark val="none"/>
        <c:minorTickMark val="none"/>
        <c:tickLblPos val="none"/>
        <c:crossAx val="399433672"/>
        <c:crosses val="autoZero"/>
        <c:auto val="1"/>
        <c:lblOffset val="100"/>
        <c:baseTimeUnit val="years"/>
      </c:dateAx>
      <c:valAx>
        <c:axId val="399433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43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85.09</c:v>
                </c:pt>
                <c:pt idx="1">
                  <c:v>85.6</c:v>
                </c:pt>
                <c:pt idx="2">
                  <c:v>87.76</c:v>
                </c:pt>
                <c:pt idx="3">
                  <c:v>89.65</c:v>
                </c:pt>
                <c:pt idx="4">
                  <c:v>91.4</c:v>
                </c:pt>
              </c:numCache>
            </c:numRef>
          </c:val>
          <c:extLst xmlns:c16r2="http://schemas.microsoft.com/office/drawing/2015/06/chart">
            <c:ext xmlns:c16="http://schemas.microsoft.com/office/drawing/2014/chart" uri="{C3380CC4-5D6E-409C-BE32-E72D297353CC}">
              <c16:uniqueId val="{00000000-6CA1-482E-BCF9-A26FB9CDFDB8}"/>
            </c:ext>
          </c:extLst>
        </c:ser>
        <c:dLbls>
          <c:showLegendKey val="0"/>
          <c:showVal val="0"/>
          <c:showCatName val="0"/>
          <c:showSerName val="0"/>
          <c:showPercent val="0"/>
          <c:showBubbleSize val="0"/>
        </c:dLbls>
        <c:gapWidth val="150"/>
        <c:axId val="399426616"/>
        <c:axId val="39942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xmlns:c16r2="http://schemas.microsoft.com/office/drawing/2015/06/chart">
            <c:ext xmlns:c16="http://schemas.microsoft.com/office/drawing/2014/chart" uri="{C3380CC4-5D6E-409C-BE32-E72D297353CC}">
              <c16:uniqueId val="{00000001-6CA1-482E-BCF9-A26FB9CDFDB8}"/>
            </c:ext>
          </c:extLst>
        </c:ser>
        <c:dLbls>
          <c:showLegendKey val="0"/>
          <c:showVal val="0"/>
          <c:showCatName val="0"/>
          <c:showSerName val="0"/>
          <c:showPercent val="0"/>
          <c:showBubbleSize val="0"/>
        </c:dLbls>
        <c:marker val="1"/>
        <c:smooth val="0"/>
        <c:axId val="399426616"/>
        <c:axId val="399427008"/>
      </c:lineChart>
      <c:dateAx>
        <c:axId val="399426616"/>
        <c:scaling>
          <c:orientation val="minMax"/>
        </c:scaling>
        <c:delete val="1"/>
        <c:axPos val="b"/>
        <c:numFmt formatCode="&quot;H&quot;yy" sourceLinked="1"/>
        <c:majorTickMark val="none"/>
        <c:minorTickMark val="none"/>
        <c:tickLblPos val="none"/>
        <c:crossAx val="399427008"/>
        <c:crosses val="autoZero"/>
        <c:auto val="1"/>
        <c:lblOffset val="100"/>
        <c:baseTimeUnit val="years"/>
      </c:dateAx>
      <c:valAx>
        <c:axId val="39942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426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44.59</c:v>
                </c:pt>
                <c:pt idx="1">
                  <c:v>96.73</c:v>
                </c:pt>
                <c:pt idx="2">
                  <c:v>94.74</c:v>
                </c:pt>
                <c:pt idx="3">
                  <c:v>92.78</c:v>
                </c:pt>
                <c:pt idx="4">
                  <c:v>93.42</c:v>
                </c:pt>
              </c:numCache>
            </c:numRef>
          </c:val>
          <c:extLst xmlns:c16r2="http://schemas.microsoft.com/office/drawing/2015/06/chart">
            <c:ext xmlns:c16="http://schemas.microsoft.com/office/drawing/2014/chart" uri="{C3380CC4-5D6E-409C-BE32-E72D297353CC}">
              <c16:uniqueId val="{00000000-99F7-4D24-86F2-6822AB89A4D2}"/>
            </c:ext>
          </c:extLst>
        </c:ser>
        <c:dLbls>
          <c:showLegendKey val="0"/>
          <c:showVal val="0"/>
          <c:showCatName val="0"/>
          <c:showSerName val="0"/>
          <c:showPercent val="0"/>
          <c:showBubbleSize val="0"/>
        </c:dLbls>
        <c:gapWidth val="150"/>
        <c:axId val="399028112"/>
        <c:axId val="39902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9F7-4D24-86F2-6822AB89A4D2}"/>
            </c:ext>
          </c:extLst>
        </c:ser>
        <c:dLbls>
          <c:showLegendKey val="0"/>
          <c:showVal val="0"/>
          <c:showCatName val="0"/>
          <c:showSerName val="0"/>
          <c:showPercent val="0"/>
          <c:showBubbleSize val="0"/>
        </c:dLbls>
        <c:marker val="1"/>
        <c:smooth val="0"/>
        <c:axId val="399028112"/>
        <c:axId val="399028496"/>
      </c:lineChart>
      <c:dateAx>
        <c:axId val="399028112"/>
        <c:scaling>
          <c:orientation val="minMax"/>
        </c:scaling>
        <c:delete val="1"/>
        <c:axPos val="b"/>
        <c:numFmt formatCode="&quot;H&quot;yy" sourceLinked="1"/>
        <c:majorTickMark val="none"/>
        <c:minorTickMark val="none"/>
        <c:tickLblPos val="none"/>
        <c:crossAx val="399028496"/>
        <c:crosses val="autoZero"/>
        <c:auto val="1"/>
        <c:lblOffset val="100"/>
        <c:baseTimeUnit val="years"/>
      </c:dateAx>
      <c:valAx>
        <c:axId val="39902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02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D97-4A96-907A-528128920B51}"/>
            </c:ext>
          </c:extLst>
        </c:ser>
        <c:dLbls>
          <c:showLegendKey val="0"/>
          <c:showVal val="0"/>
          <c:showCatName val="0"/>
          <c:showSerName val="0"/>
          <c:showPercent val="0"/>
          <c:showBubbleSize val="0"/>
        </c:dLbls>
        <c:gapWidth val="150"/>
        <c:axId val="342849328"/>
        <c:axId val="342845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D97-4A96-907A-528128920B51}"/>
            </c:ext>
          </c:extLst>
        </c:ser>
        <c:dLbls>
          <c:showLegendKey val="0"/>
          <c:showVal val="0"/>
          <c:showCatName val="0"/>
          <c:showSerName val="0"/>
          <c:showPercent val="0"/>
          <c:showBubbleSize val="0"/>
        </c:dLbls>
        <c:marker val="1"/>
        <c:smooth val="0"/>
        <c:axId val="342849328"/>
        <c:axId val="342845800"/>
      </c:lineChart>
      <c:dateAx>
        <c:axId val="342849328"/>
        <c:scaling>
          <c:orientation val="minMax"/>
        </c:scaling>
        <c:delete val="1"/>
        <c:axPos val="b"/>
        <c:numFmt formatCode="&quot;H&quot;yy" sourceLinked="1"/>
        <c:majorTickMark val="none"/>
        <c:minorTickMark val="none"/>
        <c:tickLblPos val="none"/>
        <c:crossAx val="342845800"/>
        <c:crosses val="autoZero"/>
        <c:auto val="1"/>
        <c:lblOffset val="100"/>
        <c:baseTimeUnit val="years"/>
      </c:dateAx>
      <c:valAx>
        <c:axId val="342845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84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4FC-4E6B-BA88-6084FA90E5DA}"/>
            </c:ext>
          </c:extLst>
        </c:ser>
        <c:dLbls>
          <c:showLegendKey val="0"/>
          <c:showVal val="0"/>
          <c:showCatName val="0"/>
          <c:showSerName val="0"/>
          <c:showPercent val="0"/>
          <c:showBubbleSize val="0"/>
        </c:dLbls>
        <c:gapWidth val="150"/>
        <c:axId val="399084728"/>
        <c:axId val="39908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4FC-4E6B-BA88-6084FA90E5DA}"/>
            </c:ext>
          </c:extLst>
        </c:ser>
        <c:dLbls>
          <c:showLegendKey val="0"/>
          <c:showVal val="0"/>
          <c:showCatName val="0"/>
          <c:showSerName val="0"/>
          <c:showPercent val="0"/>
          <c:showBubbleSize val="0"/>
        </c:dLbls>
        <c:marker val="1"/>
        <c:smooth val="0"/>
        <c:axId val="399084728"/>
        <c:axId val="399087472"/>
      </c:lineChart>
      <c:dateAx>
        <c:axId val="399084728"/>
        <c:scaling>
          <c:orientation val="minMax"/>
        </c:scaling>
        <c:delete val="1"/>
        <c:axPos val="b"/>
        <c:numFmt formatCode="&quot;H&quot;yy" sourceLinked="1"/>
        <c:majorTickMark val="none"/>
        <c:minorTickMark val="none"/>
        <c:tickLblPos val="none"/>
        <c:crossAx val="399087472"/>
        <c:crosses val="autoZero"/>
        <c:auto val="1"/>
        <c:lblOffset val="100"/>
        <c:baseTimeUnit val="years"/>
      </c:dateAx>
      <c:valAx>
        <c:axId val="39908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084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9C6-41A5-BBF0-C88BE3EC10EB}"/>
            </c:ext>
          </c:extLst>
        </c:ser>
        <c:dLbls>
          <c:showLegendKey val="0"/>
          <c:showVal val="0"/>
          <c:showCatName val="0"/>
          <c:showSerName val="0"/>
          <c:showPercent val="0"/>
          <c:showBubbleSize val="0"/>
        </c:dLbls>
        <c:gapWidth val="150"/>
        <c:axId val="399082768"/>
        <c:axId val="39908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9C6-41A5-BBF0-C88BE3EC10EB}"/>
            </c:ext>
          </c:extLst>
        </c:ser>
        <c:dLbls>
          <c:showLegendKey val="0"/>
          <c:showVal val="0"/>
          <c:showCatName val="0"/>
          <c:showSerName val="0"/>
          <c:showPercent val="0"/>
          <c:showBubbleSize val="0"/>
        </c:dLbls>
        <c:marker val="1"/>
        <c:smooth val="0"/>
        <c:axId val="399082768"/>
        <c:axId val="399084336"/>
      </c:lineChart>
      <c:dateAx>
        <c:axId val="399082768"/>
        <c:scaling>
          <c:orientation val="minMax"/>
        </c:scaling>
        <c:delete val="1"/>
        <c:axPos val="b"/>
        <c:numFmt formatCode="&quot;H&quot;yy" sourceLinked="1"/>
        <c:majorTickMark val="none"/>
        <c:minorTickMark val="none"/>
        <c:tickLblPos val="none"/>
        <c:crossAx val="399084336"/>
        <c:crosses val="autoZero"/>
        <c:auto val="1"/>
        <c:lblOffset val="100"/>
        <c:baseTimeUnit val="years"/>
      </c:dateAx>
      <c:valAx>
        <c:axId val="39908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08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7F6-4F33-98D9-625E85B76728}"/>
            </c:ext>
          </c:extLst>
        </c:ser>
        <c:dLbls>
          <c:showLegendKey val="0"/>
          <c:showVal val="0"/>
          <c:showCatName val="0"/>
          <c:showSerName val="0"/>
          <c:showPercent val="0"/>
          <c:showBubbleSize val="0"/>
        </c:dLbls>
        <c:gapWidth val="150"/>
        <c:axId val="399085512"/>
        <c:axId val="399087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7F6-4F33-98D9-625E85B76728}"/>
            </c:ext>
          </c:extLst>
        </c:ser>
        <c:dLbls>
          <c:showLegendKey val="0"/>
          <c:showVal val="0"/>
          <c:showCatName val="0"/>
          <c:showSerName val="0"/>
          <c:showPercent val="0"/>
          <c:showBubbleSize val="0"/>
        </c:dLbls>
        <c:marker val="1"/>
        <c:smooth val="0"/>
        <c:axId val="399085512"/>
        <c:axId val="399087080"/>
      </c:lineChart>
      <c:dateAx>
        <c:axId val="399085512"/>
        <c:scaling>
          <c:orientation val="minMax"/>
        </c:scaling>
        <c:delete val="1"/>
        <c:axPos val="b"/>
        <c:numFmt formatCode="&quot;H&quot;yy" sourceLinked="1"/>
        <c:majorTickMark val="none"/>
        <c:minorTickMark val="none"/>
        <c:tickLblPos val="none"/>
        <c:crossAx val="399087080"/>
        <c:crosses val="autoZero"/>
        <c:auto val="1"/>
        <c:lblOffset val="100"/>
        <c:baseTimeUnit val="years"/>
      </c:dateAx>
      <c:valAx>
        <c:axId val="399087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085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1120.53</c:v>
                </c:pt>
                <c:pt idx="1">
                  <c:v>567.19000000000005</c:v>
                </c:pt>
                <c:pt idx="2">
                  <c:v>541.09</c:v>
                </c:pt>
                <c:pt idx="3">
                  <c:v>516.59</c:v>
                </c:pt>
                <c:pt idx="4">
                  <c:v>484.83</c:v>
                </c:pt>
              </c:numCache>
            </c:numRef>
          </c:val>
          <c:extLst xmlns:c16r2="http://schemas.microsoft.com/office/drawing/2015/06/chart">
            <c:ext xmlns:c16="http://schemas.microsoft.com/office/drawing/2014/chart" uri="{C3380CC4-5D6E-409C-BE32-E72D297353CC}">
              <c16:uniqueId val="{00000000-D55D-47C2-8778-96A20F0E2C4D}"/>
            </c:ext>
          </c:extLst>
        </c:ser>
        <c:dLbls>
          <c:showLegendKey val="0"/>
          <c:showVal val="0"/>
          <c:showCatName val="0"/>
          <c:showSerName val="0"/>
          <c:showPercent val="0"/>
          <c:showBubbleSize val="0"/>
        </c:dLbls>
        <c:gapWidth val="150"/>
        <c:axId val="399089040"/>
        <c:axId val="399089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xmlns:c16r2="http://schemas.microsoft.com/office/drawing/2015/06/chart">
            <c:ext xmlns:c16="http://schemas.microsoft.com/office/drawing/2014/chart" uri="{C3380CC4-5D6E-409C-BE32-E72D297353CC}">
              <c16:uniqueId val="{00000001-D55D-47C2-8778-96A20F0E2C4D}"/>
            </c:ext>
          </c:extLst>
        </c:ser>
        <c:dLbls>
          <c:showLegendKey val="0"/>
          <c:showVal val="0"/>
          <c:showCatName val="0"/>
          <c:showSerName val="0"/>
          <c:showPercent val="0"/>
          <c:showBubbleSize val="0"/>
        </c:dLbls>
        <c:marker val="1"/>
        <c:smooth val="0"/>
        <c:axId val="399089040"/>
        <c:axId val="399089432"/>
      </c:lineChart>
      <c:dateAx>
        <c:axId val="399089040"/>
        <c:scaling>
          <c:orientation val="minMax"/>
        </c:scaling>
        <c:delete val="1"/>
        <c:axPos val="b"/>
        <c:numFmt formatCode="&quot;H&quot;yy" sourceLinked="1"/>
        <c:majorTickMark val="none"/>
        <c:minorTickMark val="none"/>
        <c:tickLblPos val="none"/>
        <c:crossAx val="399089432"/>
        <c:crosses val="autoZero"/>
        <c:auto val="1"/>
        <c:lblOffset val="100"/>
        <c:baseTimeUnit val="years"/>
      </c:dateAx>
      <c:valAx>
        <c:axId val="399089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08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47.27</c:v>
                </c:pt>
                <c:pt idx="1">
                  <c:v>97.13</c:v>
                </c:pt>
                <c:pt idx="2">
                  <c:v>92.34</c:v>
                </c:pt>
                <c:pt idx="3">
                  <c:v>88.03</c:v>
                </c:pt>
                <c:pt idx="4">
                  <c:v>90.19</c:v>
                </c:pt>
              </c:numCache>
            </c:numRef>
          </c:val>
          <c:extLst xmlns:c16r2="http://schemas.microsoft.com/office/drawing/2015/06/chart">
            <c:ext xmlns:c16="http://schemas.microsoft.com/office/drawing/2014/chart" uri="{C3380CC4-5D6E-409C-BE32-E72D297353CC}">
              <c16:uniqueId val="{00000000-5752-43AC-A94A-6E079BE4D19B}"/>
            </c:ext>
          </c:extLst>
        </c:ser>
        <c:dLbls>
          <c:showLegendKey val="0"/>
          <c:showVal val="0"/>
          <c:showCatName val="0"/>
          <c:showSerName val="0"/>
          <c:showPercent val="0"/>
          <c:showBubbleSize val="0"/>
        </c:dLbls>
        <c:gapWidth val="150"/>
        <c:axId val="399083160"/>
        <c:axId val="39908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xmlns:c16r2="http://schemas.microsoft.com/office/drawing/2015/06/chart">
            <c:ext xmlns:c16="http://schemas.microsoft.com/office/drawing/2014/chart" uri="{C3380CC4-5D6E-409C-BE32-E72D297353CC}">
              <c16:uniqueId val="{00000001-5752-43AC-A94A-6E079BE4D19B}"/>
            </c:ext>
          </c:extLst>
        </c:ser>
        <c:dLbls>
          <c:showLegendKey val="0"/>
          <c:showVal val="0"/>
          <c:showCatName val="0"/>
          <c:showSerName val="0"/>
          <c:showPercent val="0"/>
          <c:showBubbleSize val="0"/>
        </c:dLbls>
        <c:marker val="1"/>
        <c:smooth val="0"/>
        <c:axId val="399083160"/>
        <c:axId val="399083552"/>
      </c:lineChart>
      <c:dateAx>
        <c:axId val="399083160"/>
        <c:scaling>
          <c:orientation val="minMax"/>
        </c:scaling>
        <c:delete val="1"/>
        <c:axPos val="b"/>
        <c:numFmt formatCode="&quot;H&quot;yy" sourceLinked="1"/>
        <c:majorTickMark val="none"/>
        <c:minorTickMark val="none"/>
        <c:tickLblPos val="none"/>
        <c:crossAx val="399083552"/>
        <c:crosses val="autoZero"/>
        <c:auto val="1"/>
        <c:lblOffset val="100"/>
        <c:baseTimeUnit val="years"/>
      </c:dateAx>
      <c:valAx>
        <c:axId val="39908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083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303.20999999999998</c:v>
                </c:pt>
                <c:pt idx="1">
                  <c:v>152.06</c:v>
                </c:pt>
                <c:pt idx="2">
                  <c:v>152.11000000000001</c:v>
                </c:pt>
                <c:pt idx="3">
                  <c:v>173.94</c:v>
                </c:pt>
                <c:pt idx="4">
                  <c:v>168.94</c:v>
                </c:pt>
              </c:numCache>
            </c:numRef>
          </c:val>
          <c:extLst xmlns:c16r2="http://schemas.microsoft.com/office/drawing/2015/06/chart">
            <c:ext xmlns:c16="http://schemas.microsoft.com/office/drawing/2014/chart" uri="{C3380CC4-5D6E-409C-BE32-E72D297353CC}">
              <c16:uniqueId val="{00000000-8AEC-4B15-A6CD-8A3A258A5EAB}"/>
            </c:ext>
          </c:extLst>
        </c:ser>
        <c:dLbls>
          <c:showLegendKey val="0"/>
          <c:showVal val="0"/>
          <c:showCatName val="0"/>
          <c:showSerName val="0"/>
          <c:showPercent val="0"/>
          <c:showBubbleSize val="0"/>
        </c:dLbls>
        <c:gapWidth val="150"/>
        <c:axId val="399428184"/>
        <c:axId val="399430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xmlns:c16r2="http://schemas.microsoft.com/office/drawing/2015/06/chart">
            <c:ext xmlns:c16="http://schemas.microsoft.com/office/drawing/2014/chart" uri="{C3380CC4-5D6E-409C-BE32-E72D297353CC}">
              <c16:uniqueId val="{00000001-8AEC-4B15-A6CD-8A3A258A5EAB}"/>
            </c:ext>
          </c:extLst>
        </c:ser>
        <c:dLbls>
          <c:showLegendKey val="0"/>
          <c:showVal val="0"/>
          <c:showCatName val="0"/>
          <c:showSerName val="0"/>
          <c:showPercent val="0"/>
          <c:showBubbleSize val="0"/>
        </c:dLbls>
        <c:marker val="1"/>
        <c:smooth val="0"/>
        <c:axId val="399428184"/>
        <c:axId val="399430536"/>
      </c:lineChart>
      <c:dateAx>
        <c:axId val="399428184"/>
        <c:scaling>
          <c:orientation val="minMax"/>
        </c:scaling>
        <c:delete val="1"/>
        <c:axPos val="b"/>
        <c:numFmt formatCode="&quot;H&quot;yy" sourceLinked="1"/>
        <c:majorTickMark val="none"/>
        <c:minorTickMark val="none"/>
        <c:tickLblPos val="none"/>
        <c:crossAx val="399430536"/>
        <c:crosses val="autoZero"/>
        <c:auto val="1"/>
        <c:lblOffset val="100"/>
        <c:baseTimeUnit val="years"/>
      </c:dateAx>
      <c:valAx>
        <c:axId val="399430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42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　若桜町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3134</v>
      </c>
      <c r="AM8" s="51"/>
      <c r="AN8" s="51"/>
      <c r="AO8" s="51"/>
      <c r="AP8" s="51"/>
      <c r="AQ8" s="51"/>
      <c r="AR8" s="51"/>
      <c r="AS8" s="51"/>
      <c r="AT8" s="46">
        <f>データ!T6</f>
        <v>199.18</v>
      </c>
      <c r="AU8" s="46"/>
      <c r="AV8" s="46"/>
      <c r="AW8" s="46"/>
      <c r="AX8" s="46"/>
      <c r="AY8" s="46"/>
      <c r="AZ8" s="46"/>
      <c r="BA8" s="46"/>
      <c r="BB8" s="46">
        <f>データ!U6</f>
        <v>15.73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81.260000000000005</v>
      </c>
      <c r="Q10" s="46"/>
      <c r="R10" s="46"/>
      <c r="S10" s="46"/>
      <c r="T10" s="46"/>
      <c r="U10" s="46"/>
      <c r="V10" s="46"/>
      <c r="W10" s="46">
        <f>データ!Q6</f>
        <v>100</v>
      </c>
      <c r="X10" s="46"/>
      <c r="Y10" s="46"/>
      <c r="Z10" s="46"/>
      <c r="AA10" s="46"/>
      <c r="AB10" s="46"/>
      <c r="AC10" s="46"/>
      <c r="AD10" s="51">
        <f>データ!R6</f>
        <v>3780</v>
      </c>
      <c r="AE10" s="51"/>
      <c r="AF10" s="51"/>
      <c r="AG10" s="51"/>
      <c r="AH10" s="51"/>
      <c r="AI10" s="51"/>
      <c r="AJ10" s="51"/>
      <c r="AK10" s="2"/>
      <c r="AL10" s="51">
        <f>データ!V6</f>
        <v>2523</v>
      </c>
      <c r="AM10" s="51"/>
      <c r="AN10" s="51"/>
      <c r="AO10" s="51"/>
      <c r="AP10" s="51"/>
      <c r="AQ10" s="51"/>
      <c r="AR10" s="51"/>
      <c r="AS10" s="51"/>
      <c r="AT10" s="46">
        <f>データ!W6</f>
        <v>1.26</v>
      </c>
      <c r="AU10" s="46"/>
      <c r="AV10" s="46"/>
      <c r="AW10" s="46"/>
      <c r="AX10" s="46"/>
      <c r="AY10" s="46"/>
      <c r="AZ10" s="46"/>
      <c r="BA10" s="46"/>
      <c r="BB10" s="46">
        <f>データ!X6</f>
        <v>2002.38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8y6PAslN8qs4pd5cB8Ce1dcAEWb/La3sW1XU5uaJbs0C9XSWs/wMgkpSR/fPMvSE3qvfKPe7IXNt61X+fI8DUQ==" saltValue="Y/DunRRIm0P1MLSxv95ox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313254</v>
      </c>
      <c r="D6" s="33">
        <f t="shared" si="3"/>
        <v>47</v>
      </c>
      <c r="E6" s="33">
        <f t="shared" si="3"/>
        <v>17</v>
      </c>
      <c r="F6" s="33">
        <f t="shared" si="3"/>
        <v>4</v>
      </c>
      <c r="G6" s="33">
        <f t="shared" si="3"/>
        <v>0</v>
      </c>
      <c r="H6" s="33" t="str">
        <f t="shared" si="3"/>
        <v>鳥取県　若桜町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81.260000000000005</v>
      </c>
      <c r="Q6" s="34">
        <f t="shared" si="3"/>
        <v>100</v>
      </c>
      <c r="R6" s="34">
        <f t="shared" si="3"/>
        <v>3780</v>
      </c>
      <c r="S6" s="34">
        <f t="shared" si="3"/>
        <v>3134</v>
      </c>
      <c r="T6" s="34">
        <f t="shared" si="3"/>
        <v>199.18</v>
      </c>
      <c r="U6" s="34">
        <f t="shared" si="3"/>
        <v>15.73</v>
      </c>
      <c r="V6" s="34">
        <f t="shared" si="3"/>
        <v>2523</v>
      </c>
      <c r="W6" s="34">
        <f t="shared" si="3"/>
        <v>1.26</v>
      </c>
      <c r="X6" s="34">
        <f t="shared" si="3"/>
        <v>2002.38</v>
      </c>
      <c r="Y6" s="35">
        <f>IF(Y7="",NA(),Y7)</f>
        <v>44.59</v>
      </c>
      <c r="Z6" s="35">
        <f t="shared" ref="Z6:AH6" si="4">IF(Z7="",NA(),Z7)</f>
        <v>96.73</v>
      </c>
      <c r="AA6" s="35">
        <f t="shared" si="4"/>
        <v>94.74</v>
      </c>
      <c r="AB6" s="35">
        <f t="shared" si="4"/>
        <v>92.78</v>
      </c>
      <c r="AC6" s="35">
        <f t="shared" si="4"/>
        <v>93.42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1120.53</v>
      </c>
      <c r="BG6" s="35">
        <f t="shared" ref="BG6:BO6" si="7">IF(BG7="",NA(),BG7)</f>
        <v>567.19000000000005</v>
      </c>
      <c r="BH6" s="35">
        <f t="shared" si="7"/>
        <v>541.09</v>
      </c>
      <c r="BI6" s="35">
        <f t="shared" si="7"/>
        <v>516.59</v>
      </c>
      <c r="BJ6" s="35">
        <f t="shared" si="7"/>
        <v>484.83</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47.27</v>
      </c>
      <c r="BR6" s="35">
        <f t="shared" ref="BR6:BZ6" si="8">IF(BR7="",NA(),BR7)</f>
        <v>97.13</v>
      </c>
      <c r="BS6" s="35">
        <f t="shared" si="8"/>
        <v>92.34</v>
      </c>
      <c r="BT6" s="35">
        <f t="shared" si="8"/>
        <v>88.03</v>
      </c>
      <c r="BU6" s="35">
        <f t="shared" si="8"/>
        <v>90.19</v>
      </c>
      <c r="BV6" s="35">
        <f t="shared" si="8"/>
        <v>66.22</v>
      </c>
      <c r="BW6" s="35">
        <f t="shared" si="8"/>
        <v>69.87</v>
      </c>
      <c r="BX6" s="35">
        <f t="shared" si="8"/>
        <v>74.3</v>
      </c>
      <c r="BY6" s="35">
        <f t="shared" si="8"/>
        <v>72.260000000000005</v>
      </c>
      <c r="BZ6" s="35">
        <f t="shared" si="8"/>
        <v>71.84</v>
      </c>
      <c r="CA6" s="34" t="str">
        <f>IF(CA7="","",IF(CA7="-","【-】","【"&amp;SUBSTITUTE(TEXT(CA7,"#,##0.00"),"-","△")&amp;"】"))</f>
        <v>【74.17】</v>
      </c>
      <c r="CB6" s="35">
        <f>IF(CB7="",NA(),CB7)</f>
        <v>303.20999999999998</v>
      </c>
      <c r="CC6" s="35">
        <f t="shared" ref="CC6:CK6" si="9">IF(CC7="",NA(),CC7)</f>
        <v>152.06</v>
      </c>
      <c r="CD6" s="35">
        <f t="shared" si="9"/>
        <v>152.11000000000001</v>
      </c>
      <c r="CE6" s="35">
        <f t="shared" si="9"/>
        <v>173.94</v>
      </c>
      <c r="CF6" s="35">
        <f t="shared" si="9"/>
        <v>168.94</v>
      </c>
      <c r="CG6" s="35">
        <f t="shared" si="9"/>
        <v>246.72</v>
      </c>
      <c r="CH6" s="35">
        <f t="shared" si="9"/>
        <v>234.96</v>
      </c>
      <c r="CI6" s="35">
        <f t="shared" si="9"/>
        <v>221.81</v>
      </c>
      <c r="CJ6" s="35">
        <f t="shared" si="9"/>
        <v>230.02</v>
      </c>
      <c r="CK6" s="35">
        <f t="shared" si="9"/>
        <v>228.47</v>
      </c>
      <c r="CL6" s="34" t="str">
        <f>IF(CL7="","",IF(CL7="-","【-】","【"&amp;SUBSTITUTE(TEXT(CL7,"#,##0.00"),"-","△")&amp;"】"))</f>
        <v>【218.56】</v>
      </c>
      <c r="CM6" s="35">
        <f>IF(CM7="",NA(),CM7)</f>
        <v>38.14</v>
      </c>
      <c r="CN6" s="35">
        <f t="shared" ref="CN6:CV6" si="10">IF(CN7="",NA(),CN7)</f>
        <v>37.33</v>
      </c>
      <c r="CO6" s="35">
        <f t="shared" si="10"/>
        <v>39.68</v>
      </c>
      <c r="CP6" s="35">
        <f t="shared" si="10"/>
        <v>36.83</v>
      </c>
      <c r="CQ6" s="35">
        <f t="shared" si="10"/>
        <v>36.24</v>
      </c>
      <c r="CR6" s="35">
        <f t="shared" si="10"/>
        <v>41.35</v>
      </c>
      <c r="CS6" s="35">
        <f t="shared" si="10"/>
        <v>42.9</v>
      </c>
      <c r="CT6" s="35">
        <f t="shared" si="10"/>
        <v>43.36</v>
      </c>
      <c r="CU6" s="35">
        <f t="shared" si="10"/>
        <v>42.56</v>
      </c>
      <c r="CV6" s="35">
        <f t="shared" si="10"/>
        <v>42.47</v>
      </c>
      <c r="CW6" s="34" t="str">
        <f>IF(CW7="","",IF(CW7="-","【-】","【"&amp;SUBSTITUTE(TEXT(CW7,"#,##0.00"),"-","△")&amp;"】"))</f>
        <v>【42.86】</v>
      </c>
      <c r="CX6" s="35">
        <f>IF(CX7="",NA(),CX7)</f>
        <v>85.09</v>
      </c>
      <c r="CY6" s="35">
        <f t="shared" ref="CY6:DG6" si="11">IF(CY7="",NA(),CY7)</f>
        <v>85.6</v>
      </c>
      <c r="CZ6" s="35">
        <f t="shared" si="11"/>
        <v>87.76</v>
      </c>
      <c r="DA6" s="35">
        <f t="shared" si="11"/>
        <v>89.65</v>
      </c>
      <c r="DB6" s="35">
        <f t="shared" si="11"/>
        <v>91.4</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313254</v>
      </c>
      <c r="D7" s="37">
        <v>47</v>
      </c>
      <c r="E7" s="37">
        <v>17</v>
      </c>
      <c r="F7" s="37">
        <v>4</v>
      </c>
      <c r="G7" s="37">
        <v>0</v>
      </c>
      <c r="H7" s="37" t="s">
        <v>98</v>
      </c>
      <c r="I7" s="37" t="s">
        <v>99</v>
      </c>
      <c r="J7" s="37" t="s">
        <v>100</v>
      </c>
      <c r="K7" s="37" t="s">
        <v>101</v>
      </c>
      <c r="L7" s="37" t="s">
        <v>102</v>
      </c>
      <c r="M7" s="37" t="s">
        <v>103</v>
      </c>
      <c r="N7" s="38" t="s">
        <v>104</v>
      </c>
      <c r="O7" s="38" t="s">
        <v>105</v>
      </c>
      <c r="P7" s="38">
        <v>81.260000000000005</v>
      </c>
      <c r="Q7" s="38">
        <v>100</v>
      </c>
      <c r="R7" s="38">
        <v>3780</v>
      </c>
      <c r="S7" s="38">
        <v>3134</v>
      </c>
      <c r="T7" s="38">
        <v>199.18</v>
      </c>
      <c r="U7" s="38">
        <v>15.73</v>
      </c>
      <c r="V7" s="38">
        <v>2523</v>
      </c>
      <c r="W7" s="38">
        <v>1.26</v>
      </c>
      <c r="X7" s="38">
        <v>2002.38</v>
      </c>
      <c r="Y7" s="38">
        <v>44.59</v>
      </c>
      <c r="Z7" s="38">
        <v>96.73</v>
      </c>
      <c r="AA7" s="38">
        <v>94.74</v>
      </c>
      <c r="AB7" s="38">
        <v>92.78</v>
      </c>
      <c r="AC7" s="38">
        <v>93.42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1120.53</v>
      </c>
      <c r="BG7" s="38">
        <v>567.19000000000005</v>
      </c>
      <c r="BH7" s="38">
        <v>541.09</v>
      </c>
      <c r="BI7" s="38">
        <v>516.59</v>
      </c>
      <c r="BJ7" s="38">
        <v>484.83</v>
      </c>
      <c r="BK7" s="38">
        <v>1434.89</v>
      </c>
      <c r="BL7" s="38">
        <v>1298.9100000000001</v>
      </c>
      <c r="BM7" s="38">
        <v>1243.71</v>
      </c>
      <c r="BN7" s="38">
        <v>1194.1500000000001</v>
      </c>
      <c r="BO7" s="38">
        <v>1206.79</v>
      </c>
      <c r="BP7" s="38">
        <v>1218.7</v>
      </c>
      <c r="BQ7" s="38">
        <v>47.27</v>
      </c>
      <c r="BR7" s="38">
        <v>97.13</v>
      </c>
      <c r="BS7" s="38">
        <v>92.34</v>
      </c>
      <c r="BT7" s="38">
        <v>88.03</v>
      </c>
      <c r="BU7" s="38">
        <v>90.19</v>
      </c>
      <c r="BV7" s="38">
        <v>66.22</v>
      </c>
      <c r="BW7" s="38">
        <v>69.87</v>
      </c>
      <c r="BX7" s="38">
        <v>74.3</v>
      </c>
      <c r="BY7" s="38">
        <v>72.260000000000005</v>
      </c>
      <c r="BZ7" s="38">
        <v>71.84</v>
      </c>
      <c r="CA7" s="38">
        <v>74.17</v>
      </c>
      <c r="CB7" s="38">
        <v>303.20999999999998</v>
      </c>
      <c r="CC7" s="38">
        <v>152.06</v>
      </c>
      <c r="CD7" s="38">
        <v>152.11000000000001</v>
      </c>
      <c r="CE7" s="38">
        <v>173.94</v>
      </c>
      <c r="CF7" s="38">
        <v>168.94</v>
      </c>
      <c r="CG7" s="38">
        <v>246.72</v>
      </c>
      <c r="CH7" s="38">
        <v>234.96</v>
      </c>
      <c r="CI7" s="38">
        <v>221.81</v>
      </c>
      <c r="CJ7" s="38">
        <v>230.02</v>
      </c>
      <c r="CK7" s="38">
        <v>228.47</v>
      </c>
      <c r="CL7" s="38">
        <v>218.56</v>
      </c>
      <c r="CM7" s="38">
        <v>38.14</v>
      </c>
      <c r="CN7" s="38">
        <v>37.33</v>
      </c>
      <c r="CO7" s="38">
        <v>39.68</v>
      </c>
      <c r="CP7" s="38">
        <v>36.83</v>
      </c>
      <c r="CQ7" s="38">
        <v>36.24</v>
      </c>
      <c r="CR7" s="38">
        <v>41.35</v>
      </c>
      <c r="CS7" s="38">
        <v>42.9</v>
      </c>
      <c r="CT7" s="38">
        <v>43.36</v>
      </c>
      <c r="CU7" s="38">
        <v>42.56</v>
      </c>
      <c r="CV7" s="38">
        <v>42.47</v>
      </c>
      <c r="CW7" s="38">
        <v>42.86</v>
      </c>
      <c r="CX7" s="38">
        <v>85.09</v>
      </c>
      <c r="CY7" s="38">
        <v>85.6</v>
      </c>
      <c r="CZ7" s="38">
        <v>87.76</v>
      </c>
      <c r="DA7" s="38">
        <v>89.65</v>
      </c>
      <c r="DB7" s="38">
        <v>91.4</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若桜町</cp:lastModifiedBy>
  <dcterms:created xsi:type="dcterms:W3CDTF">2020-12-04T02:56:34Z</dcterms:created>
  <dcterms:modified xsi:type="dcterms:W3CDTF">2021-01-27T08:51:49Z</dcterms:modified>
  <cp:category/>
</cp:coreProperties>
</file>