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2_計画調整係\☆未処理フォルダ☆\210127〆　公営企業に係る経営比較分析表（令和元年度決算）分析等\下水道事業【経営比較分析表】2019_313025_47_1718\"/>
    </mc:Choice>
  </mc:AlternateContent>
  <workbookProtection workbookAlgorithmName="SHA-512" workbookHashValue="2dFzSTvXw4b5jQHjc4e0BBwEeCSZQ6FEx8FV2mKS6d2LCkdC/I50Whs4nN5FlA0Wn+2zMFZpXY4dxFbIovxdVw==" workbookSaltValue="f6k+ws0blOqsXcRJqquB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<sst xmlns="http://schemas.openxmlformats.org/spreadsheetml/2006/main" count="236" uniqueCount="120">
  <si>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</si>
  <si>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</si>
  <si>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</si>
  <si>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</si>
  <si>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</si>
  <si>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</si>
  <si>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</si>
  <si>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</si>
  <si>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</si>
  <si>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</si>
  <si>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</si>
  <si>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</si>
  <si>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</si>
  <si>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</si>
  <si>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</si>
  <si>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</si>
  <si>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</si>
  <si>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</si>
  <si>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</si>
  <si>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</si>
  <si>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</si>
  <si>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</si>
  <si>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</si>
  <si>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</si>
  <si>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</si>
  <si>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</si>
  <si>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</si>
  <si>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</si>
  <si>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</si>
  <si>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</si>
  <si>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</si>
  <si>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</si>
  <si>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</si>
  <si>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</si>
  <si>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</si>
  <si>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</si>
  <si>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</si>
  <si>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</si>
  <si>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</si>
  <si>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</si>
  <si>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</si>
  <si>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</si>
  <si>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</si>
  <si>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</si>
  <si>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</si>
  <si>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</si>
  <si>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</si>
  <si>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</si>
  <si>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</si>
  <si>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</si>
  <si>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</si>
  <si>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</si>
  <si>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</si>
  <si>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</si>
  <si>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</si>
  <si>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</si>
  <si>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</si>
  <si>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</si>
  <si>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</si>
  <si>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</si>
  <si>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</si>
  <si>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</si>
  <si>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</si>
  <si>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</si>
  <si>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</si>
  <si>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</si>
  <si>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</si>
  <si>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</si>
  <si>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</si>
  <si>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</si>
  <si>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</si>
  <si>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</si>
  <si>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</si>
  <si>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</si>
  <si>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</si>
  <si>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</si>
  <si>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</si>
  <si>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</si>
  <si>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</si>
  <si>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</si>
  <si>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</si>
  <si>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</si>
  <si>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</si>
  <si>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</si>
  <si>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</si>
  <si>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</si>
  <si>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</si>
  <si>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</si>
  <si>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</si>
  <si>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</si>
  <si>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</si>
  <si>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</si>
  <si>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</si>
  <si>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</si>
  <si>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</si>
  <si>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</si>
  <si>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</si>
  <si>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</si>
  <si>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</si>
  <si>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</si>
  <si>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</si>
  <si>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</si>
  <si>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</si>
  <si>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</si>
  <si>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</si>
  <si>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</si>
  <si>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</si>
  <si>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</si>
  <si>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</si>
  <si>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</si>
  <si>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</si>
  <si>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</si>
  <si>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</si>
  <si>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</si>
  <si>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</si>
  <si>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</si>
  <si>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</si>
  <si>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網代地区が平成元年に、東地区が平成12年に、田後地区が平成16年にそれぞれ供用開始しました。
　現在のところいずれの処理区も老朽化による管渠の異常はみられませんが、マンホールポンプの更新時期が到来しています。
　東地区の処理場については、機械設備の更新時期を迎えます。
　今後、中期的には計画的なマンホールポンプの更新と管渠の適切な点検を行い、長期的には施設の更新時期を見極めて計画していくことが必要となります。</t>
    <phoneticPr fontId="4"/>
  </si>
  <si>
    <t>　本町の下水道使用料は高い水準にありますが、使用料のみで汚水処理経費を賄えない状況にあり一般会計の負担が大きくなっているため、資本費平準化債の借入により公債費負担の平準化を図っています。
　今後は、汚水処理施設の見直しを含めた検討を行うことが課題となっています。</t>
    <phoneticPr fontId="4"/>
  </si>
  <si>
    <t>　①収益的収支比率：平成29年度から資本費平準化債の借入れを行っており、大きな増減はありませんでした。
　④企業債残高対事業規模比率：平成30年度の正しい数字は、「443.22％」、使用料は前年度とほぼ同じですが、資本費平準化債を借入していることにより減少速度は鈍化しています。
　⑤経費回収率：使用料は前年とほぼ同じでしたが、市施設修繕等の増加により汚水処理費が増加したため約3ポイント減となりました。
　⑥汚水処理原価：汚水処理費の増加、有収水量の減少により約26円増加しました。
　⑦施設利用率：例年水位はほぼ横ばいで、今後人口増加等も見込めないため増加は難しい。
　後述の水洗化率も含め、規模に合わせた汚水処理を検討する必要があります。
　⑧水洗化率：人口減少しているが、毎年ほぼ横ばい状態。</t>
    <rPh sb="67" eb="69">
      <t>ヘイセイ</t>
    </rPh>
    <rPh sb="71" eb="73">
      <t>ネンド</t>
    </rPh>
    <rPh sb="91" eb="94">
      <t>シヨウリョウ</t>
    </rPh>
    <rPh sb="95" eb="98">
      <t>ゼンネンド</t>
    </rPh>
    <rPh sb="101" eb="102">
      <t>オナ</t>
    </rPh>
    <rPh sb="107" eb="109">
      <t>シホン</t>
    </rPh>
    <rPh sb="109" eb="110">
      <t>ヒ</t>
    </rPh>
    <rPh sb="110" eb="113">
      <t>ヘイジュンカ</t>
    </rPh>
    <rPh sb="113" eb="114">
      <t>サイ</t>
    </rPh>
    <rPh sb="115" eb="117">
      <t>カリイレ</t>
    </rPh>
    <rPh sb="126" eb="128">
      <t>ゲンショウ</t>
    </rPh>
    <rPh sb="128" eb="130">
      <t>ソクド</t>
    </rPh>
    <rPh sb="131" eb="133">
      <t>ドンカ</t>
    </rPh>
    <rPh sb="148" eb="151">
      <t>シヨウリョウ</t>
    </rPh>
    <rPh sb="152" eb="154">
      <t>ゼンネン</t>
    </rPh>
    <rPh sb="157" eb="158">
      <t>オナ</t>
    </rPh>
    <rPh sb="164" eb="165">
      <t>シ</t>
    </rPh>
    <rPh sb="165" eb="167">
      <t>シセツ</t>
    </rPh>
    <rPh sb="167" eb="169">
      <t>シュウゼン</t>
    </rPh>
    <rPh sb="169" eb="170">
      <t>トウ</t>
    </rPh>
    <rPh sb="171" eb="173">
      <t>ゾウカ</t>
    </rPh>
    <rPh sb="176" eb="178">
      <t>オスイ</t>
    </rPh>
    <rPh sb="178" eb="180">
      <t>ショリ</t>
    </rPh>
    <rPh sb="180" eb="181">
      <t>ヒ</t>
    </rPh>
    <rPh sb="182" eb="184">
      <t>ゾウカ</t>
    </rPh>
    <rPh sb="188" eb="189">
      <t>ヤク</t>
    </rPh>
    <rPh sb="194" eb="195">
      <t>ゲン</t>
    </rPh>
    <rPh sb="212" eb="214">
      <t>オスイ</t>
    </rPh>
    <rPh sb="214" eb="216">
      <t>ショリ</t>
    </rPh>
    <rPh sb="216" eb="217">
      <t>ヒ</t>
    </rPh>
    <rPh sb="218" eb="220">
      <t>ゾウカ</t>
    </rPh>
    <rPh sb="221" eb="223">
      <t>ユウシュウ</t>
    </rPh>
    <rPh sb="223" eb="225">
      <t>スイリョウ</t>
    </rPh>
    <rPh sb="226" eb="228">
      <t>ゲンショウ</t>
    </rPh>
    <rPh sb="231" eb="232">
      <t>ヤク</t>
    </rPh>
    <rPh sb="234" eb="235">
      <t>エン</t>
    </rPh>
    <rPh sb="235" eb="23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</si>
</sst>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10-419E-BFC6-947AA06E9F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formatCode="#,##0.00;&quot;△&quot;#,##0.00">
                  <c:v>0</c:v>
                </c:pt>
              </c:numCache>
            </c:numRef>
          </c:val>
          <c:smooth val="0"/>
          <c:extLst>
            <c:ext xmlns:c16="http://schemas.microsoft.com/office/drawing/2014/chart" uri="{C3380CC4-5D6E-409C-BE32-E72D297353CC}">
              <c16:uniqueId val="{00000001-2E10-419E-BFC6-947AA06E9F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100.01</c:v>
                </c:pt>
                <c:pt idx="1">
                  <c:v>99.41</c:v>
                </c:pt>
                <c:pt idx="2">
                  <c:v>81.34</c:v>
                </c:pt>
                <c:pt idx="3">
                  <c:v>82.84</c:v>
                </c:pt>
                <c:pt idx="4">
                  <c:v>80.23</c:v>
                </c:pt>
              </c:numCache>
            </c:numRef>
          </c:val>
          <c:extLst>
            <c:ext xmlns:c16="http://schemas.microsoft.com/office/drawing/2014/chart" uri="{C3380CC4-5D6E-409C-BE32-E72D297353CC}">
              <c16:uniqueId val="{00000000-ED02-44E0-9F67-A3B629708F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2-44E0-9F67-A3B629708F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94-4C10-AC5D-696445D94A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4-4C10-AC5D-696445D94A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C-403D-8D7B-14F21B8AAB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C-403D-8D7B-14F21B8AAB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B-4CFB-8B74-EBABA5C82F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B-4CFB-8B74-EBABA5C82F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3-41DB-9C22-ECCF37F641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3-41DB-9C22-ECCF37F641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422.19</c:v>
                </c:pt>
                <c:pt idx="1">
                  <c:v>410.98</c:v>
                </c:pt>
                <c:pt idx="2">
                  <c:v>464.98</c:v>
                </c:pt>
                <c:pt idx="3">
                  <c:v>1210.6400000000001</c:v>
                </c:pt>
                <c:pt idx="4">
                  <c:v>450.92</c:v>
                </c:pt>
              </c:numCache>
            </c:numRef>
          </c:val>
          <c:extLst>
            <c:ext xmlns:c16="http://schemas.microsoft.com/office/drawing/2014/chart" uri="{C3380CC4-5D6E-409C-BE32-E72D297353CC}">
              <c16:uniqueId val="{00000000-B73C-4B60-9944-EF3AF59ADB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641.42999999999995</c:v>
                </c:pt>
              </c:numCache>
            </c:numRef>
          </c:val>
          <c:smooth val="0"/>
          <c:extLst>
            <c:ext xmlns:c16="http://schemas.microsoft.com/office/drawing/2014/chart" uri="{C3380CC4-5D6E-409C-BE32-E72D297353CC}">
              <c16:uniqueId val="{00000001-B73C-4B60-9944-EF3AF59ADB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98.65</c:v>
                </c:pt>
                <c:pt idx="1">
                  <c:v>97.75</c:v>
                </c:pt>
                <c:pt idx="2">
                  <c:v>71.58</c:v>
                </c:pt>
                <c:pt idx="3">
                  <c:v>74.39</c:v>
                </c:pt>
                <c:pt idx="4">
                  <c:v>71.260000000000005</c:v>
                </c:pt>
              </c:numCache>
            </c:numRef>
          </c:val>
          <c:extLst>
            <c:ext xmlns:c16="http://schemas.microsoft.com/office/drawing/2014/chart" uri="{C3380CC4-5D6E-409C-BE32-E72D297353CC}">
              <c16:uniqueId val="{00000000-864C-476B-A8D0-799B35E30C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56.93</c:v>
                </c:pt>
              </c:numCache>
            </c:numRef>
          </c:val>
          <c:smooth val="0"/>
          <c:extLst>
            <c:ext xmlns:c16="http://schemas.microsoft.com/office/drawing/2014/chart" uri="{C3380CC4-5D6E-409C-BE32-E72D297353CC}">
              <c16:uniqueId val="{00000001-864C-476B-A8D0-799B35E30C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245.44</c:v>
                </c:pt>
                <c:pt idx="1">
                  <c:v>246.57</c:v>
                </c:pt>
                <c:pt idx="2">
                  <c:v>289.06</c:v>
                </c:pt>
                <c:pt idx="3">
                  <c:v>321.74</c:v>
                </c:pt>
                <c:pt idx="4">
                  <c:v>347.72</c:v>
                </c:pt>
              </c:numCache>
            </c:numRef>
          </c:val>
          <c:extLst>
            <c:ext xmlns:c16="http://schemas.microsoft.com/office/drawing/2014/chart" uri="{C3380CC4-5D6E-409C-BE32-E72D297353CC}">
              <c16:uniqueId val="{00000000-6F8B-452E-A2B3-D4F735E6B4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300.17</c:v>
                </c:pt>
              </c:numCache>
            </c:numRef>
          </c:val>
          <c:smooth val="0"/>
          <c:extLst>
            <c:ext xmlns:c16="http://schemas.microsoft.com/office/drawing/2014/chart" uri="{C3380CC4-5D6E-409C-BE32-E72D297353CC}">
              <c16:uniqueId val="{00000001-6F8B-452E-A2B3-D4F735E6B4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27.95</c:v>
                </c:pt>
                <c:pt idx="1">
                  <c:v>27.38</c:v>
                </c:pt>
                <c:pt idx="2">
                  <c:v>28.33</c:v>
                </c:pt>
                <c:pt idx="3">
                  <c:v>27</c:v>
                </c:pt>
                <c:pt idx="4">
                  <c:v>27</c:v>
                </c:pt>
              </c:numCache>
            </c:numRef>
          </c:val>
          <c:extLst>
            <c:ext xmlns:c16="http://schemas.microsoft.com/office/drawing/2014/chart" uri="{C3380CC4-5D6E-409C-BE32-E72D297353CC}">
              <c16:uniqueId val="{00000000-9295-4F20-B30F-3FE969C93E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39.130000000000003</c:v>
                </c:pt>
              </c:numCache>
            </c:numRef>
          </c:val>
          <c:smooth val="0"/>
          <c:extLst>
            <c:ext xmlns:c16="http://schemas.microsoft.com/office/drawing/2014/chart" uri="{C3380CC4-5D6E-409C-BE32-E72D297353CC}">
              <c16:uniqueId val="{00000001-9295-4F20-B30F-3FE969C93E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93.83</c:v>
                </c:pt>
                <c:pt idx="1">
                  <c:v>94.61</c:v>
                </c:pt>
                <c:pt idx="2">
                  <c:v>94.98</c:v>
                </c:pt>
                <c:pt idx="3">
                  <c:v>95.05</c:v>
                </c:pt>
                <c:pt idx="4">
                  <c:v>95.36</c:v>
                </c:pt>
              </c:numCache>
            </c:numRef>
          </c:val>
          <c:extLst>
            <c:ext xmlns:c16="http://schemas.microsoft.com/office/drawing/2014/chart" uri="{C3380CC4-5D6E-409C-BE32-E72D297353CC}">
              <c16:uniqueId val="{00000000-7AC8-42DB-88B5-F442BDA231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86.33</c:v>
                </c:pt>
              </c:numCache>
            </c:numRef>
          </c:val>
          <c:smooth val="0"/>
          <c:extLst>
            <c:ext xmlns:c16="http://schemas.microsoft.com/office/drawing/2014/chart" uri="{C3380CC4-5D6E-409C-BE32-E72D297353CC}">
              <c16:uniqueId val="{00000001-7AC8-42DB-88B5-F442BDA231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岩美町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11460</v>
      </c>
      <c r="AM8" s="69"/>
      <c r="AN8" s="69"/>
      <c r="AO8" s="69"/>
      <c r="AP8" s="69"/>
      <c r="AQ8" s="69"/>
      <c r="AR8" s="69"/>
      <c r="AS8" s="69"/>
      <c r="AT8" s="68">
        <f>データ!T6</f>
        <v>122.32</v>
      </c>
      <c r="AU8" s="68"/>
      <c r="AV8" s="68"/>
      <c r="AW8" s="68"/>
      <c r="AX8" s="68"/>
      <c r="AY8" s="68"/>
      <c r="AZ8" s="68"/>
      <c r="BA8" s="68"/>
      <c r="BB8" s="68">
        <f>データ!U6</f>
        <v>93.69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13.8</v>
      </c>
      <c r="Q10" s="68"/>
      <c r="R10" s="68"/>
      <c r="S10" s="68"/>
      <c r="T10" s="68"/>
      <c r="U10" s="68"/>
      <c r="V10" s="68"/>
      <c r="W10" s="68">
        <f>データ!Q6</f>
        <v>257.33</v>
      </c>
      <c r="X10" s="68"/>
      <c r="Y10" s="68"/>
      <c r="Z10" s="68"/>
      <c r="AA10" s="68"/>
      <c r="AB10" s="68"/>
      <c r="AC10" s="68"/>
      <c r="AD10" s="69">
        <f>データ!R6</f>
        <v>4708</v>
      </c>
      <c r="AE10" s="69"/>
      <c r="AF10" s="69"/>
      <c r="AG10" s="69"/>
      <c r="AH10" s="69"/>
      <c r="AI10" s="69"/>
      <c r="AJ10" s="69"/>
      <c r="AK10" s="2"/>
      <c r="AL10" s="69">
        <f>データ!V6</f>
        <v>1574</v>
      </c>
      <c r="AM10" s="69"/>
      <c r="AN10" s="69"/>
      <c r="AO10" s="69"/>
      <c r="AP10" s="69"/>
      <c r="AQ10" s="69"/>
      <c r="AR10" s="69"/>
      <c r="AS10" s="69"/>
      <c r="AT10" s="68">
        <f>データ!W6</f>
        <v>0.51</v>
      </c>
      <c r="AU10" s="68"/>
      <c r="AV10" s="68"/>
      <c r="AW10" s="68"/>
      <c r="AX10" s="68"/>
      <c r="AY10" s="68"/>
      <c r="AZ10" s="68"/>
      <c r="BA10" s="68"/>
      <c r="BB10" s="68">
        <f>データ!X6</f>
        <v>3086.27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r4o1BR0EZ8n01LFsJ3TDfq9XtJApDhpTh3S+FDjjjdOXulEjPbnmjZikHwswC8rpGqsol//xJt4IRNcdLNLxOw==" saltValue="mrORNDAGv16QSNqgHFiZ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313025</v>
      </c>
      <c r="D6" s="33">
        <f t="shared" si="3"/>
        <v>47</v>
      </c>
      <c r="E6" s="33">
        <f t="shared" si="3"/>
        <v>17</v>
      </c>
      <c r="F6" s="33">
        <f t="shared" si="3"/>
        <v>6</v>
      </c>
      <c r="G6" s="33">
        <f t="shared" si="3"/>
        <v>0</v>
      </c>
      <c r="H6" s="33" t="str">
        <f t="shared" si="3"/>
        <v>鳥取県　岩美町</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13.8</v>
      </c>
      <c r="Q6" s="34">
        <f t="shared" si="3"/>
        <v>257.33</v>
      </c>
      <c r="R6" s="34">
        <f t="shared" si="3"/>
        <v>4708</v>
      </c>
      <c r="S6" s="34">
        <f t="shared" si="3"/>
        <v>11460</v>
      </c>
      <c r="T6" s="34">
        <f t="shared" si="3"/>
        <v>122.32</v>
      </c>
      <c r="U6" s="34">
        <f t="shared" si="3"/>
        <v>93.69</v>
      </c>
      <c r="V6" s="34">
        <f t="shared" si="3"/>
        <v>1574</v>
      </c>
      <c r="W6" s="34">
        <f t="shared" si="3"/>
        <v>0.51</v>
      </c>
      <c r="X6" s="34">
        <f t="shared" si="3"/>
        <v>3086.27</v>
      </c>
      <c r="Y6" s="35">
        <f>IF(Y7="",NA(),Y7)</f>
        <v>100.01</v>
      </c>
      <c r="Z6" s="35">
        <f t="shared" ref="Z6:AH6" si="4">IF(Z7="",NA(),Z7)</f>
        <v>99.41</v>
      </c>
      <c r="AA6" s="35">
        <f t="shared" si="4"/>
        <v>81.34</v>
      </c>
      <c r="AB6" s="35">
        <f t="shared" si="4"/>
        <v>82.84</v>
      </c>
      <c r="AC6" s="35">
        <f t="shared" si="4"/>
        <v>80.23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422.19</v>
      </c>
      <c r="BG6" s="35">
        <f t="shared" ref="BG6:BO6" si="7">IF(BG7="",NA(),BG7)</f>
        <v>410.98</v>
      </c>
      <c r="BH6" s="35">
        <f t="shared" si="7"/>
        <v>464.98</v>
      </c>
      <c r="BI6" s="35">
        <f t="shared" si="7"/>
        <v>1210.6400000000001</v>
      </c>
      <c r="BJ6" s="35">
        <f t="shared" si="7"/>
        <v>450.92</v>
      </c>
      <c r="BK6" s="35">
        <f t="shared" si="7"/>
        <v>1029.24</v>
      </c>
      <c r="BL6" s="35">
        <f t="shared" si="7"/>
        <v>1063.93</v>
      </c>
      <c r="BM6" s="35">
        <f t="shared" si="7"/>
        <v>1060.8599999999999</v>
      </c>
      <c r="BN6" s="35">
        <f t="shared" si="7"/>
        <v>1006.65</v>
      </c>
      <c r="BO6" s="35">
        <f t="shared" si="7"/>
        <v>641.42999999999995</v>
      </c>
      <c r="BP6" s="34" t="str">
        <f>IF(BP7="","",IF(BP7="-","【-】","【"&amp;SUBSTITUTE(TEXT(BP7,"#,##0.00"),"-","△")&amp;"】"))</f>
        <v>【953.26】</v>
      </c>
      <c r="BQ6" s="35">
        <f>IF(BQ7="",NA(),BQ7)</f>
        <v>98.65</v>
      </c>
      <c r="BR6" s="35">
        <f t="shared" ref="BR6:BZ6" si="8">IF(BR7="",NA(),BR7)</f>
        <v>97.75</v>
      </c>
      <c r="BS6" s="35">
        <f t="shared" si="8"/>
        <v>71.58</v>
      </c>
      <c r="BT6" s="35">
        <f t="shared" si="8"/>
        <v>74.39</v>
      </c>
      <c r="BU6" s="35">
        <f t="shared" si="8"/>
        <v>71.260000000000005</v>
      </c>
      <c r="BV6" s="35">
        <f t="shared" si="8"/>
        <v>43.13</v>
      </c>
      <c r="BW6" s="35">
        <f t="shared" si="8"/>
        <v>46.26</v>
      </c>
      <c r="BX6" s="35">
        <f t="shared" si="8"/>
        <v>45.81</v>
      </c>
      <c r="BY6" s="35">
        <f t="shared" si="8"/>
        <v>43.43</v>
      </c>
      <c r="BZ6" s="35">
        <f t="shared" si="8"/>
        <v>56.93</v>
      </c>
      <c r="CA6" s="34" t="str">
        <f>IF(CA7="","",IF(CA7="-","【-】","【"&amp;SUBSTITUTE(TEXT(CA7,"#,##0.00"),"-","△")&amp;"】"))</f>
        <v>【45.31】</v>
      </c>
      <c r="CB6" s="35">
        <f>IF(CB7="",NA(),CB7)</f>
        <v>245.44</v>
      </c>
      <c r="CC6" s="35">
        <f t="shared" ref="CC6:CK6" si="9">IF(CC7="",NA(),CC7)</f>
        <v>246.57</v>
      </c>
      <c r="CD6" s="35">
        <f t="shared" si="9"/>
        <v>289.06</v>
      </c>
      <c r="CE6" s="35">
        <f t="shared" si="9"/>
        <v>321.74</v>
      </c>
      <c r="CF6" s="35">
        <f t="shared" si="9"/>
        <v>347.72</v>
      </c>
      <c r="CG6" s="35">
        <f t="shared" si="9"/>
        <v>392.03</v>
      </c>
      <c r="CH6" s="35">
        <f t="shared" si="9"/>
        <v>376.4</v>
      </c>
      <c r="CI6" s="35">
        <f t="shared" si="9"/>
        <v>383.92</v>
      </c>
      <c r="CJ6" s="35">
        <f t="shared" si="9"/>
        <v>400.44</v>
      </c>
      <c r="CK6" s="35">
        <f t="shared" si="9"/>
        <v>300.17</v>
      </c>
      <c r="CL6" s="34" t="str">
        <f>IF(CL7="","",IF(CL7="-","【-】","【"&amp;SUBSTITUTE(TEXT(CL7,"#,##0.00"),"-","△")&amp;"】"))</f>
        <v>【379.91】</v>
      </c>
      <c r="CM6" s="35">
        <f>IF(CM7="",NA(),CM7)</f>
        <v>27.95</v>
      </c>
      <c r="CN6" s="35">
        <f t="shared" ref="CN6:CV6" si="10">IF(CN7="",NA(),CN7)</f>
        <v>27.38</v>
      </c>
      <c r="CO6" s="35">
        <f t="shared" si="10"/>
        <v>28.33</v>
      </c>
      <c r="CP6" s="35">
        <f t="shared" si="10"/>
        <v>27</v>
      </c>
      <c r="CQ6" s="35">
        <f t="shared" si="10"/>
        <v>27</v>
      </c>
      <c r="CR6" s="35">
        <f t="shared" si="10"/>
        <v>35.64</v>
      </c>
      <c r="CS6" s="35">
        <f t="shared" si="10"/>
        <v>33.729999999999997</v>
      </c>
      <c r="CT6" s="35">
        <f t="shared" si="10"/>
        <v>33.21</v>
      </c>
      <c r="CU6" s="35">
        <f t="shared" si="10"/>
        <v>32.229999999999997</v>
      </c>
      <c r="CV6" s="35">
        <f t="shared" si="10"/>
        <v>39.130000000000003</v>
      </c>
      <c r="CW6" s="34" t="str">
        <f>IF(CW7="","",IF(CW7="-","【-】","【"&amp;SUBSTITUTE(TEXT(CW7,"#,##0.00"),"-","△")&amp;"】"))</f>
        <v>【33.67】</v>
      </c>
      <c r="CX6" s="35">
        <f>IF(CX7="",NA(),CX7)</f>
        <v>93.83</v>
      </c>
      <c r="CY6" s="35">
        <f t="shared" ref="CY6:DG6" si="11">IF(CY7="",NA(),CY7)</f>
        <v>94.61</v>
      </c>
      <c r="CZ6" s="35">
        <f t="shared" si="11"/>
        <v>94.98</v>
      </c>
      <c r="DA6" s="35">
        <f t="shared" si="11"/>
        <v>95.05</v>
      </c>
      <c r="DB6" s="35">
        <f t="shared" si="11"/>
        <v>95.36</v>
      </c>
      <c r="DC6" s="35">
        <f t="shared" si="11"/>
        <v>82.92</v>
      </c>
      <c r="DD6" s="35">
        <f t="shared" si="11"/>
        <v>79.989999999999995</v>
      </c>
      <c r="DE6" s="35">
        <f t="shared" si="11"/>
        <v>79.98</v>
      </c>
      <c r="DF6" s="35">
        <f t="shared" si="11"/>
        <v>80.8</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4">
        <f t="shared" si="14"/>
        <v>0</v>
      </c>
      <c r="EO6" s="34" t="str">
        <f>IF(EO7="","",IF(EO7="-","【-】","【"&amp;SUBSTITUTE(TEXT(EO7,"#,##0.00"),"-","△")&amp;"】"))</f>
        <v>【0.01】</v>
      </c>
    </row>
    <row r="7" spans="1:145" s="36" customFormat="1" x14ac:dyDescent="0.15">
      <c r="A7" s="28"/>
      <c r="B7" s="37">
        <v>2019</v>
      </c>
      <c r="C7" s="37">
        <v>313025</v>
      </c>
      <c r="D7" s="37">
        <v>47</v>
      </c>
      <c r="E7" s="37">
        <v>17</v>
      </c>
      <c r="F7" s="37">
        <v>6</v>
      </c>
      <c r="G7" s="37">
        <v>0</v>
      </c>
      <c r="H7" s="37" t="s">
        <v>98</v>
      </c>
      <c r="I7" s="37" t="s">
        <v>99</v>
      </c>
      <c r="J7" s="37" t="s">
        <v>100</v>
      </c>
      <c r="K7" s="37" t="s">
        <v>101</v>
      </c>
      <c r="L7" s="37" t="s">
        <v>102</v>
      </c>
      <c r="M7" s="37" t="s">
        <v>103</v>
      </c>
      <c r="N7" s="38" t="s">
        <v>104</v>
      </c>
      <c r="O7" s="38" t="s">
        <v>105</v>
      </c>
      <c r="P7" s="38">
        <v>13.8</v>
      </c>
      <c r="Q7" s="38">
        <v>257.33</v>
      </c>
      <c r="R7" s="38">
        <v>4708</v>
      </c>
      <c r="S7" s="38">
        <v>11460</v>
      </c>
      <c r="T7" s="38">
        <v>122.32</v>
      </c>
      <c r="U7" s="38">
        <v>93.69</v>
      </c>
      <c r="V7" s="38">
        <v>1574</v>
      </c>
      <c r="W7" s="38">
        <v>0.51</v>
      </c>
      <c r="X7" s="38">
        <v>3086.27</v>
      </c>
      <c r="Y7" s="38">
        <v>100.01</v>
      </c>
      <c r="Z7" s="38">
        <v>99.41</v>
      </c>
      <c r="AA7" s="38">
        <v>81.34</v>
      </c>
      <c r="AB7" s="38">
        <v>82.84</v>
      </c>
      <c r="AC7" s="38">
        <v>80.23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422.19</v>
      </c>
      <c r="BG7" s="38">
        <v>410.98</v>
      </c>
      <c r="BH7" s="38">
        <v>464.98</v>
      </c>
      <c r="BI7" s="38">
        <v>1210.6400000000001</v>
      </c>
      <c r="BJ7" s="38">
        <v>450.92</v>
      </c>
      <c r="BK7" s="38">
        <v>1029.24</v>
      </c>
      <c r="BL7" s="38">
        <v>1063.93</v>
      </c>
      <c r="BM7" s="38">
        <v>1060.8599999999999</v>
      </c>
      <c r="BN7" s="38">
        <v>1006.65</v>
      </c>
      <c r="BO7" s="38">
        <v>641.42999999999995</v>
      </c>
      <c r="BP7" s="38">
        <v>953.26</v>
      </c>
      <c r="BQ7" s="38">
        <v>98.65</v>
      </c>
      <c r="BR7" s="38">
        <v>97.75</v>
      </c>
      <c r="BS7" s="38">
        <v>71.58</v>
      </c>
      <c r="BT7" s="38">
        <v>74.39</v>
      </c>
      <c r="BU7" s="38">
        <v>71.260000000000005</v>
      </c>
      <c r="BV7" s="38">
        <v>43.13</v>
      </c>
      <c r="BW7" s="38">
        <v>46.26</v>
      </c>
      <c r="BX7" s="38">
        <v>45.81</v>
      </c>
      <c r="BY7" s="38">
        <v>43.43</v>
      </c>
      <c r="BZ7" s="38">
        <v>56.93</v>
      </c>
      <c r="CA7" s="38">
        <v>45.31</v>
      </c>
      <c r="CB7" s="38">
        <v>245.44</v>
      </c>
      <c r="CC7" s="38">
        <v>246.57</v>
      </c>
      <c r="CD7" s="38">
        <v>289.06</v>
      </c>
      <c r="CE7" s="38">
        <v>321.74</v>
      </c>
      <c r="CF7" s="38">
        <v>347.72</v>
      </c>
      <c r="CG7" s="38">
        <v>392.03</v>
      </c>
      <c r="CH7" s="38">
        <v>376.4</v>
      </c>
      <c r="CI7" s="38">
        <v>383.92</v>
      </c>
      <c r="CJ7" s="38">
        <v>400.44</v>
      </c>
      <c r="CK7" s="38">
        <v>300.17</v>
      </c>
      <c r="CL7" s="38">
        <v>379.91</v>
      </c>
      <c r="CM7" s="38">
        <v>27.95</v>
      </c>
      <c r="CN7" s="38">
        <v>27.38</v>
      </c>
      <c r="CO7" s="38">
        <v>28.33</v>
      </c>
      <c r="CP7" s="38">
        <v>27</v>
      </c>
      <c r="CQ7" s="38">
        <v>27</v>
      </c>
      <c r="CR7" s="38">
        <v>35.64</v>
      </c>
      <c r="CS7" s="38">
        <v>33.729999999999997</v>
      </c>
      <c r="CT7" s="38">
        <v>33.21</v>
      </c>
      <c r="CU7" s="38">
        <v>32.229999999999997</v>
      </c>
      <c r="CV7" s="38">
        <v>39.130000000000003</v>
      </c>
      <c r="CW7" s="38">
        <v>33.67</v>
      </c>
      <c r="CX7" s="38">
        <v>93.83</v>
      </c>
      <c r="CY7" s="38">
        <v>94.61</v>
      </c>
      <c r="CZ7" s="38">
        <v>94.98</v>
      </c>
      <c r="DA7" s="38">
        <v>95.05</v>
      </c>
      <c r="DB7" s="38">
        <v>95.36</v>
      </c>
      <c r="DC7" s="38">
        <v>82.92</v>
      </c>
      <c r="DD7" s="38">
        <v>79.989999999999995</v>
      </c>
      <c r="DE7" s="38">
        <v>79.98</v>
      </c>
      <c r="DF7" s="38">
        <v>80.8</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U0135</cp:lastModifiedBy>
  <cp:lastPrinted>2021-01-28T00:32:37Z</cp:lastPrinted>
  <dcterms:created xsi:type="dcterms:W3CDTF">2020-12-04T03:11:46Z</dcterms:created>
  <dcterms:modified xsi:type="dcterms:W3CDTF">2021-01-28T05:18:51Z</dcterms:modified>
  <cp:category/>
</cp:coreProperties>
</file>