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02_計画調整係\☆未処理フォルダ☆\210127〆　公営企業に係る経営比較分析表（令和元年度決算）分析等\下水道事業【経営比較分析表】2019_313025_47_1718\"/>
    </mc:Choice>
  </mc:AlternateContent>
  <workbookProtection workbookAlgorithmName="SHA-512" workbookHashValue="HzxJN4ZLIAIwPmF0/wET9vMdrIZttwh0Kz5uSDXDvVHK6fCxe+jH/Vb58uLKrrXTbJx+KS2re4pSX+lezRujsg==" workbookSaltValue="kkmG2XqQ/VeC7nH1QZNm0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<sst xmlns="http://schemas.openxmlformats.org/spreadsheetml/2006/main" count="236" uniqueCount="120">
  <si>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</si>
  <si>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</si>
  <si>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</si>
  <si>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</si>
  <si>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</si>
  <si>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</si>
  <si>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</si>
  <si>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</si>
  <si>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</si>
  <si>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</si>
  <si>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</si>
  <si>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</si>
  <si>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</si>
  <si>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</si>
  <si>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</si>
  <si>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</si>
  <si>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</si>
  <si>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</si>
  <si>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</si>
  <si>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</si>
  <si>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</si>
  <si>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</si>
  <si>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</si>
  <si>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</si>
  <si>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</si>
  <si>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</si>
  <si>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</si>
  <si>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</si>
  <si>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</si>
  <si>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</si>
  <si>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</si>
  <si>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</si>
  <si>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</si>
  <si>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</si>
  <si>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</si>
  <si>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</si>
  <si>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</si>
  <si>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</si>
  <si>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</si>
  <si>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</si>
  <si>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</si>
  <si>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</si>
  <si>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</si>
  <si>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</si>
  <si>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</si>
  <si>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</si>
  <si>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</si>
  <si>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</si>
  <si>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</si>
  <si>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</si>
  <si>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</si>
  <si>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</si>
  <si>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</si>
  <si>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</si>
  <si>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</si>
  <si>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</si>
  <si>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</si>
  <si>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</si>
  <si>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</si>
  <si>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</si>
  <si>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</si>
  <si>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</si>
  <si>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</si>
  <si>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</si>
  <si>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</si>
  <si>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</si>
  <si>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</si>
  <si>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</si>
  <si>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</si>
  <si>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</si>
  <si>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</si>
  <si>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</si>
  <si>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</si>
  <si>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</si>
  <si>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</si>
  <si>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</si>
  <si>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</si>
  <si>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</si>
  <si>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</si>
  <si>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</si>
  <si>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</si>
  <si>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</si>
  <si>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</si>
  <si>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</si>
  <si>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</si>
  <si>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</si>
  <si>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</si>
  <si>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</si>
  <si>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</si>
  <si>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</si>
  <si>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</si>
  <si>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</si>
  <si>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</si>
  <si>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</si>
  <si>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</si>
  <si>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</si>
  <si>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</si>
  <si>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</si>
  <si>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</si>
  <si>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</si>
  <si>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</si>
  <si>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</si>
  <si>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</si>
  <si>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</si>
  <si>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</si>
  <si>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</si>
  <si>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</si>
  <si>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</si>
  <si>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</si>
  <si>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</si>
  <si>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</si>
  <si>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</si>
  <si>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</si>
  <si>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</si>
  <si>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</si>
  <si>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</si>
  <si>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</si>
  <si>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本町の下水道使用料は高い水準にありますが、使用料のみで汚水処理費を賄えない状況にあり一般会計の負担が大きくなっているため、資本費平準化債の借入により公債費負担の平準化を図っています。
　今後は、汚水処理施設の見直しを含めた検討を行うことが課題となっています。</t>
    <phoneticPr fontId="4"/>
  </si>
  <si>
    <t>　長谷・白地地区が平成16年に、本庄・太田地区が平成18年にそれぞれ供用開始しました。
　現在のところどちらの処理区も老朽化による管渠の異常はみられませんが、マンホールポンプの更新時期が到来しています。
　長谷・白地地区の処理場については、機械設備の更新時期を迎えます。
　今後、中期的には計画的なマンホールポンプの更新と管渠の適切な点検を行い、長期的には施設の更新時期を見極めて計画していくことが必要となります。
　電波法の改正に伴い現在使用しているマンホールポンプ場の無線通報システムが使用できなくなるため、LTE回線への順次更新を計画しています。
 上記更新のため、令和2年度に農業集落排水の機能強化計画を策定し国庫補助で更新を予定しています。</t>
    <rPh sb="278" eb="280">
      <t>ジョウキ</t>
    </rPh>
    <rPh sb="280" eb="282">
      <t>コウシン</t>
    </rPh>
    <rPh sb="286" eb="288">
      <t>レイワ</t>
    </rPh>
    <rPh sb="289" eb="291">
      <t>ネンド</t>
    </rPh>
    <rPh sb="292" eb="294">
      <t>ノウギョウ</t>
    </rPh>
    <rPh sb="294" eb="296">
      <t>シュウラク</t>
    </rPh>
    <rPh sb="296" eb="298">
      <t>ハイスイ</t>
    </rPh>
    <rPh sb="299" eb="301">
      <t>キノウ</t>
    </rPh>
    <rPh sb="301" eb="303">
      <t>キョウカ</t>
    </rPh>
    <rPh sb="303" eb="305">
      <t>ケイカク</t>
    </rPh>
    <rPh sb="306" eb="308">
      <t>サクテイ</t>
    </rPh>
    <rPh sb="309" eb="311">
      <t>コッコ</t>
    </rPh>
    <rPh sb="311" eb="313">
      <t>ホジョ</t>
    </rPh>
    <rPh sb="314" eb="316">
      <t>コウシン</t>
    </rPh>
    <rPh sb="317" eb="319">
      <t>ヨテイ</t>
    </rPh>
    <phoneticPr fontId="4"/>
  </si>
  <si>
    <t>　①収益的収支比率：一般会計繰入金の増加による資本的収入が増加したことが原因です。
　④企業債残高対事業規模比率：平成30年度の正しい数字は「1,038.67％」、起債残高は減少していますが、使用料の減少により比率は約45ポイント増加しました。
　⑤経費回収率：使用料は減少となりましたが、それ以上に、施設修繕が減少し汚水処理費が減少したため、約9ポイント増加しました。
　⑥汚水処理原価：前述のとおり汚水処理費の減少と併せ有収水量が増加したため約112円大幅に減少しました。
　⑦施設利用率：例年水位はほぼ横ばいで、今後人口増加等も見込めないため増加は難しい。
　後述の水洗化率も含め、規模に合わせた汚水処理を検討する必要があります。
　⑧水洗化率：人口減少しているが、毎年ほぼ横ばい状態。</t>
    <rPh sb="10" eb="12">
      <t>イッパン</t>
    </rPh>
    <rPh sb="12" eb="14">
      <t>カイケイ</t>
    </rPh>
    <rPh sb="14" eb="16">
      <t>クリイレ</t>
    </rPh>
    <rPh sb="16" eb="17">
      <t>キン</t>
    </rPh>
    <rPh sb="18" eb="20">
      <t>ゾウカ</t>
    </rPh>
    <rPh sb="36" eb="38">
      <t>ゲンイン</t>
    </rPh>
    <rPh sb="57" eb="59">
      <t>ヘイセイ</t>
    </rPh>
    <rPh sb="61" eb="63">
      <t>ネンド</t>
    </rPh>
    <rPh sb="64" eb="65">
      <t>タダ</t>
    </rPh>
    <rPh sb="67" eb="69">
      <t>スウジ</t>
    </rPh>
    <rPh sb="82" eb="84">
      <t>キサイ</t>
    </rPh>
    <rPh sb="84" eb="86">
      <t>ザンダカ</t>
    </rPh>
    <rPh sb="87" eb="89">
      <t>ゲンショウ</t>
    </rPh>
    <rPh sb="96" eb="99">
      <t>シヨウリョウ</t>
    </rPh>
    <rPh sb="100" eb="102">
      <t>ゲンショウ</t>
    </rPh>
    <rPh sb="105" eb="107">
      <t>ヒリツ</t>
    </rPh>
    <rPh sb="108" eb="109">
      <t>ヤク</t>
    </rPh>
    <rPh sb="115" eb="117">
      <t>ゾウカ</t>
    </rPh>
    <rPh sb="125" eb="127">
      <t>ケイヒ</t>
    </rPh>
    <rPh sb="127" eb="129">
      <t>カイシュウ</t>
    </rPh>
    <rPh sb="129" eb="130">
      <t>リツ</t>
    </rPh>
    <rPh sb="131" eb="134">
      <t>シヨウリョウ</t>
    </rPh>
    <rPh sb="135" eb="137">
      <t>ゲンショウ</t>
    </rPh>
    <rPh sb="147" eb="149">
      <t>イジョウ</t>
    </rPh>
    <rPh sb="151" eb="153">
      <t>シセツ</t>
    </rPh>
    <rPh sb="153" eb="155">
      <t>シュウゼン</t>
    </rPh>
    <rPh sb="156" eb="158">
      <t>ゲンショウ</t>
    </rPh>
    <rPh sb="159" eb="161">
      <t>オスイ</t>
    </rPh>
    <rPh sb="161" eb="163">
      <t>ショリ</t>
    </rPh>
    <rPh sb="163" eb="164">
      <t>ヒ</t>
    </rPh>
    <rPh sb="165" eb="167">
      <t>ゲンショウ</t>
    </rPh>
    <rPh sb="172" eb="173">
      <t>ヤク</t>
    </rPh>
    <rPh sb="178" eb="180">
      <t>ゾウカ</t>
    </rPh>
    <rPh sb="188" eb="190">
      <t>オスイ</t>
    </rPh>
    <rPh sb="190" eb="192">
      <t>ショリ</t>
    </rPh>
    <rPh sb="192" eb="194">
      <t>ゲンカ</t>
    </rPh>
    <rPh sb="195" eb="197">
      <t>ゼンジュツ</t>
    </rPh>
    <rPh sb="201" eb="203">
      <t>オスイ</t>
    </rPh>
    <rPh sb="203" eb="205">
      <t>ショリ</t>
    </rPh>
    <rPh sb="205" eb="206">
      <t>ヒ</t>
    </rPh>
    <rPh sb="207" eb="209">
      <t>ゲンショウ</t>
    </rPh>
    <rPh sb="210" eb="211">
      <t>アワ</t>
    </rPh>
    <rPh sb="212" eb="214">
      <t>ユウシュウ</t>
    </rPh>
    <rPh sb="214" eb="216">
      <t>スイリョウ</t>
    </rPh>
    <rPh sb="217" eb="219">
      <t>ゾウカ</t>
    </rPh>
    <rPh sb="223" eb="224">
      <t>ヤク</t>
    </rPh>
    <rPh sb="227" eb="228">
      <t>エン</t>
    </rPh>
    <rPh sb="228" eb="230">
      <t>オオハバ</t>
    </rPh>
    <rPh sb="231" eb="233">
      <t>ゲンショウ</t>
    </rPh>
    <rPh sb="241" eb="243">
      <t>シセツ</t>
    </rPh>
    <rPh sb="243" eb="245">
      <t>リヨウ</t>
    </rPh>
    <rPh sb="245" eb="246">
      <t>リツ</t>
    </rPh>
    <rPh sb="247" eb="249">
      <t>レイネン</t>
    </rPh>
    <rPh sb="249" eb="251">
      <t>スイイ</t>
    </rPh>
    <rPh sb="254" eb="255">
      <t>ヨコ</t>
    </rPh>
    <rPh sb="259" eb="261">
      <t>コンゴ</t>
    </rPh>
    <rPh sb="261" eb="263">
      <t>ジンコウ</t>
    </rPh>
    <rPh sb="263" eb="265">
      <t>ゾウカ</t>
    </rPh>
    <rPh sb="265" eb="266">
      <t>トウ</t>
    </rPh>
    <rPh sb="267" eb="269">
      <t>ミコ</t>
    </rPh>
    <rPh sb="274" eb="276">
      <t>ゾウカ</t>
    </rPh>
    <rPh sb="277" eb="278">
      <t>ムズカ</t>
    </rPh>
    <rPh sb="283" eb="285">
      <t>コウジュツ</t>
    </rPh>
    <rPh sb="286" eb="289">
      <t>スイセンカ</t>
    </rPh>
    <rPh sb="289" eb="290">
      <t>リツ</t>
    </rPh>
    <rPh sb="291" eb="292">
      <t>フク</t>
    </rPh>
    <rPh sb="294" eb="296">
      <t>キボ</t>
    </rPh>
    <rPh sb="297" eb="298">
      <t>ア</t>
    </rPh>
    <rPh sb="301" eb="303">
      <t>オスイ</t>
    </rPh>
    <rPh sb="303" eb="305">
      <t>ショリ</t>
    </rPh>
    <rPh sb="306" eb="308">
      <t>ケントウ</t>
    </rPh>
    <rPh sb="310" eb="312">
      <t>ヒツヨウ</t>
    </rPh>
    <rPh sb="321" eb="324">
      <t>スイセンカ</t>
    </rPh>
    <rPh sb="324" eb="325">
      <t>リツ</t>
    </rPh>
    <rPh sb="326" eb="328">
      <t>ジンコウ</t>
    </rPh>
    <rPh sb="328" eb="330">
      <t>ゲンショウ</t>
    </rPh>
    <rPh sb="336" eb="338">
      <t>マイトシ</t>
    </rPh>
    <rPh sb="340" eb="341">
      <t>ヨコ</t>
    </rPh>
    <rPh sb="343" eb="345">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</si>
</sst>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1E-4A1D-B892-6CB8A8DEF38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551E-4A1D-B892-6CB8A8DEF38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48.05</c:v>
                </c:pt>
                <c:pt idx="1">
                  <c:v>46.75</c:v>
                </c:pt>
                <c:pt idx="2">
                  <c:v>46.75</c:v>
                </c:pt>
                <c:pt idx="3">
                  <c:v>46.1</c:v>
                </c:pt>
                <c:pt idx="4">
                  <c:v>44.81</c:v>
                </c:pt>
              </c:numCache>
            </c:numRef>
          </c:val>
          <c:extLst>
            <c:ext xmlns:c16="http://schemas.microsoft.com/office/drawing/2014/chart" uri="{C3380CC4-5D6E-409C-BE32-E72D297353CC}">
              <c16:uniqueId val="{00000000-26A2-45AC-9A1F-222C24F28B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26A2-45AC-9A1F-222C24F28B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86.75</c:v>
                </c:pt>
                <c:pt idx="1">
                  <c:v>87.08</c:v>
                </c:pt>
                <c:pt idx="2">
                  <c:v>87.42</c:v>
                </c:pt>
                <c:pt idx="3">
                  <c:v>87.58</c:v>
                </c:pt>
                <c:pt idx="4">
                  <c:v>88.7</c:v>
                </c:pt>
              </c:numCache>
            </c:numRef>
          </c:val>
          <c:extLst>
            <c:ext xmlns:c16="http://schemas.microsoft.com/office/drawing/2014/chart" uri="{C3380CC4-5D6E-409C-BE32-E72D297353CC}">
              <c16:uniqueId val="{00000000-4B65-43A2-A326-5D20269102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4B65-43A2-A326-5D20269102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90.64</c:v>
                </c:pt>
                <c:pt idx="1">
                  <c:v>90.16</c:v>
                </c:pt>
                <c:pt idx="2">
                  <c:v>80.78</c:v>
                </c:pt>
                <c:pt idx="3">
                  <c:v>72.09</c:v>
                </c:pt>
                <c:pt idx="4">
                  <c:v>80.56</c:v>
                </c:pt>
              </c:numCache>
            </c:numRef>
          </c:val>
          <c:extLst>
            <c:ext xmlns:c16="http://schemas.microsoft.com/office/drawing/2014/chart" uri="{C3380CC4-5D6E-409C-BE32-E72D297353CC}">
              <c16:uniqueId val="{00000000-6C4D-4734-A4F5-87A0F639ED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4D-4734-A4F5-87A0F639ED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16-4FEF-88B0-1766C7A5A8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16-4FEF-88B0-1766C7A5A8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E0-4E4C-BFBF-A8656E9C6C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E0-4E4C-BFBF-A8656E9C6C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4D-45F4-9B1B-9C5E958FB3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4D-45F4-9B1B-9C5E958FB3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06-49D8-BFA5-7B6F77A53A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06-49D8-BFA5-7B6F77A53A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1112.8800000000001</c:v>
                </c:pt>
                <c:pt idx="1">
                  <c:v>1041.01</c:v>
                </c:pt>
                <c:pt idx="2">
                  <c:v>721.34</c:v>
                </c:pt>
                <c:pt idx="3">
                  <c:v>2884.24</c:v>
                </c:pt>
                <c:pt idx="4">
                  <c:v>1083.3399999999999</c:v>
                </c:pt>
              </c:numCache>
            </c:numRef>
          </c:val>
          <c:extLst>
            <c:ext xmlns:c16="http://schemas.microsoft.com/office/drawing/2014/chart" uri="{C3380CC4-5D6E-409C-BE32-E72D297353CC}">
              <c16:uniqueId val="{00000000-7D11-43EE-9107-B93EB44087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7D11-43EE-9107-B93EB44087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55.88</c:v>
                </c:pt>
                <c:pt idx="1">
                  <c:v>68.58</c:v>
                </c:pt>
                <c:pt idx="2">
                  <c:v>64.14</c:v>
                </c:pt>
                <c:pt idx="3">
                  <c:v>45.89</c:v>
                </c:pt>
                <c:pt idx="4">
                  <c:v>55.05</c:v>
                </c:pt>
              </c:numCache>
            </c:numRef>
          </c:val>
          <c:extLst>
            <c:ext xmlns:c16="http://schemas.microsoft.com/office/drawing/2014/chart" uri="{C3380CC4-5D6E-409C-BE32-E72D297353CC}">
              <c16:uniqueId val="{00000000-E964-41BF-AE30-03E6ABB053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E964-41BF-AE30-03E6ABB053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419.33</c:v>
                </c:pt>
                <c:pt idx="1">
                  <c:v>349.59</c:v>
                </c:pt>
                <c:pt idx="2">
                  <c:v>514.08000000000004</c:v>
                </c:pt>
                <c:pt idx="3">
                  <c:v>544.29999999999995</c:v>
                </c:pt>
                <c:pt idx="4">
                  <c:v>432.32</c:v>
                </c:pt>
              </c:numCache>
            </c:numRef>
          </c:val>
          <c:extLst>
            <c:ext xmlns:c16="http://schemas.microsoft.com/office/drawing/2014/chart" uri="{C3380CC4-5D6E-409C-BE32-E72D297353CC}">
              <c16:uniqueId val="{00000000-F4B7-4230-8826-FBBE8B588F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F4B7-4230-8826-FBBE8B588F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岩美町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11460</v>
      </c>
      <c r="AM8" s="69"/>
      <c r="AN8" s="69"/>
      <c r="AO8" s="69"/>
      <c r="AP8" s="69"/>
      <c r="AQ8" s="69"/>
      <c r="AR8" s="69"/>
      <c r="AS8" s="69"/>
      <c r="AT8" s="68">
        <f>データ!T6</f>
        <v>122.32</v>
      </c>
      <c r="AU8" s="68"/>
      <c r="AV8" s="68"/>
      <c r="AW8" s="68"/>
      <c r="AX8" s="68"/>
      <c r="AY8" s="68"/>
      <c r="AZ8" s="68"/>
      <c r="BA8" s="68"/>
      <c r="BB8" s="68">
        <f>データ!U6</f>
        <v>93.69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6.59</v>
      </c>
      <c r="Q10" s="68"/>
      <c r="R10" s="68"/>
      <c r="S10" s="68"/>
      <c r="T10" s="68"/>
      <c r="U10" s="68"/>
      <c r="V10" s="68"/>
      <c r="W10" s="68">
        <f>データ!Q6</f>
        <v>199.28</v>
      </c>
      <c r="X10" s="68"/>
      <c r="Y10" s="68"/>
      <c r="Z10" s="68"/>
      <c r="AA10" s="68"/>
      <c r="AB10" s="68"/>
      <c r="AC10" s="68"/>
      <c r="AD10" s="69">
        <f>データ!R6</f>
        <v>4708</v>
      </c>
      <c r="AE10" s="69"/>
      <c r="AF10" s="69"/>
      <c r="AG10" s="69"/>
      <c r="AH10" s="69"/>
      <c r="AI10" s="69"/>
      <c r="AJ10" s="69"/>
      <c r="AK10" s="2"/>
      <c r="AL10" s="69">
        <f>データ!V6</f>
        <v>752</v>
      </c>
      <c r="AM10" s="69"/>
      <c r="AN10" s="69"/>
      <c r="AO10" s="69"/>
      <c r="AP10" s="69"/>
      <c r="AQ10" s="69"/>
      <c r="AR10" s="69"/>
      <c r="AS10" s="69"/>
      <c r="AT10" s="68">
        <f>データ!W6</f>
        <v>0.4</v>
      </c>
      <c r="AU10" s="68"/>
      <c r="AV10" s="68"/>
      <c r="AW10" s="68"/>
      <c r="AX10" s="68"/>
      <c r="AY10" s="68"/>
      <c r="AZ10" s="68"/>
      <c r="BA10" s="68"/>
      <c r="BB10" s="68">
        <f>データ!X6</f>
        <v>1880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T/+hQVYhojwfg1s5EWxvOWz/gI01scSpaeutGvbf2rxq/Xv7hsdzmARtlWntpxCw/4HusYf7KKa+e37bWXfQDQ==" saltValue="hdE87HKvWP65Y2PTLF3b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313025</v>
      </c>
      <c r="D6" s="33">
        <f t="shared" si="3"/>
        <v>47</v>
      </c>
      <c r="E6" s="33">
        <f t="shared" si="3"/>
        <v>17</v>
      </c>
      <c r="F6" s="33">
        <f t="shared" si="3"/>
        <v>5</v>
      </c>
      <c r="G6" s="33">
        <f t="shared" si="3"/>
        <v>0</v>
      </c>
      <c r="H6" s="33" t="str">
        <f t="shared" si="3"/>
        <v>鳥取県　岩美町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6.59</v>
      </c>
      <c r="Q6" s="34">
        <f t="shared" si="3"/>
        <v>199.28</v>
      </c>
      <c r="R6" s="34">
        <f t="shared" si="3"/>
        <v>4708</v>
      </c>
      <c r="S6" s="34">
        <f t="shared" si="3"/>
        <v>11460</v>
      </c>
      <c r="T6" s="34">
        <f t="shared" si="3"/>
        <v>122.32</v>
      </c>
      <c r="U6" s="34">
        <f t="shared" si="3"/>
        <v>93.69</v>
      </c>
      <c r="V6" s="34">
        <f t="shared" si="3"/>
        <v>752</v>
      </c>
      <c r="W6" s="34">
        <f t="shared" si="3"/>
        <v>0.4</v>
      </c>
      <c r="X6" s="34">
        <f t="shared" si="3"/>
        <v>1880</v>
      </c>
      <c r="Y6" s="35">
        <f>IF(Y7="",NA(),Y7)</f>
        <v>90.64</v>
      </c>
      <c r="Z6" s="35">
        <f t="shared" ref="Z6:AH6" si="4">IF(Z7="",NA(),Z7)</f>
        <v>90.16</v>
      </c>
      <c r="AA6" s="35">
        <f t="shared" si="4"/>
        <v>80.78</v>
      </c>
      <c r="AB6" s="35">
        <f t="shared" si="4"/>
        <v>72.09</v>
      </c>
      <c r="AC6" s="35">
        <f t="shared" si="4"/>
        <v>80.56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1112.8800000000001</v>
      </c>
      <c r="BG6" s="35">
        <f t="shared" ref="BG6:BO6" si="7">IF(BG7="",NA(),BG7)</f>
        <v>1041.01</v>
      </c>
      <c r="BH6" s="35">
        <f t="shared" si="7"/>
        <v>721.34</v>
      </c>
      <c r="BI6" s="35">
        <f t="shared" si="7"/>
        <v>2884.24</v>
      </c>
      <c r="BJ6" s="35">
        <f t="shared" si="7"/>
        <v>1083.3399999999999</v>
      </c>
      <c r="BK6" s="35">
        <f t="shared" si="7"/>
        <v>979.89</v>
      </c>
      <c r="BL6" s="35">
        <f t="shared" si="7"/>
        <v>974.93</v>
      </c>
      <c r="BM6" s="35">
        <f t="shared" si="7"/>
        <v>855.8</v>
      </c>
      <c r="BN6" s="35">
        <f t="shared" si="7"/>
        <v>789.46</v>
      </c>
      <c r="BO6" s="35">
        <f t="shared" si="7"/>
        <v>826.83</v>
      </c>
      <c r="BP6" s="34" t="str">
        <f>IF(BP7="","",IF(BP7="-","【-】","【"&amp;SUBSTITUTE(TEXT(BP7,"#,##0.00"),"-","△")&amp;"】"))</f>
        <v>【765.47】</v>
      </c>
      <c r="BQ6" s="35">
        <f>IF(BQ7="",NA(),BQ7)</f>
        <v>55.88</v>
      </c>
      <c r="BR6" s="35">
        <f t="shared" ref="BR6:BZ6" si="8">IF(BR7="",NA(),BR7)</f>
        <v>68.58</v>
      </c>
      <c r="BS6" s="35">
        <f t="shared" si="8"/>
        <v>64.14</v>
      </c>
      <c r="BT6" s="35">
        <f t="shared" si="8"/>
        <v>45.89</v>
      </c>
      <c r="BU6" s="35">
        <f t="shared" si="8"/>
        <v>55.05</v>
      </c>
      <c r="BV6" s="35">
        <f t="shared" si="8"/>
        <v>41.34</v>
      </c>
      <c r="BW6" s="35">
        <f t="shared" si="8"/>
        <v>55.32</v>
      </c>
      <c r="BX6" s="35">
        <f t="shared" si="8"/>
        <v>59.8</v>
      </c>
      <c r="BY6" s="35">
        <f t="shared" si="8"/>
        <v>57.77</v>
      </c>
      <c r="BZ6" s="35">
        <f t="shared" si="8"/>
        <v>57.31</v>
      </c>
      <c r="CA6" s="34" t="str">
        <f>IF(CA7="","",IF(CA7="-","【-】","【"&amp;SUBSTITUTE(TEXT(CA7,"#,##0.00"),"-","△")&amp;"】"))</f>
        <v>【59.59】</v>
      </c>
      <c r="CB6" s="35">
        <f>IF(CB7="",NA(),CB7)</f>
        <v>419.33</v>
      </c>
      <c r="CC6" s="35">
        <f t="shared" ref="CC6:CK6" si="9">IF(CC7="",NA(),CC7)</f>
        <v>349.59</v>
      </c>
      <c r="CD6" s="35">
        <f t="shared" si="9"/>
        <v>514.08000000000004</v>
      </c>
      <c r="CE6" s="35">
        <f t="shared" si="9"/>
        <v>544.29999999999995</v>
      </c>
      <c r="CF6" s="35">
        <f t="shared" si="9"/>
        <v>432.32</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48.05</v>
      </c>
      <c r="CN6" s="35">
        <f t="shared" ref="CN6:CV6" si="10">IF(CN7="",NA(),CN7)</f>
        <v>46.75</v>
      </c>
      <c r="CO6" s="35">
        <f t="shared" si="10"/>
        <v>46.75</v>
      </c>
      <c r="CP6" s="35">
        <f t="shared" si="10"/>
        <v>46.1</v>
      </c>
      <c r="CQ6" s="35">
        <f t="shared" si="10"/>
        <v>44.81</v>
      </c>
      <c r="CR6" s="35">
        <f t="shared" si="10"/>
        <v>44.69</v>
      </c>
      <c r="CS6" s="35">
        <f t="shared" si="10"/>
        <v>60.65</v>
      </c>
      <c r="CT6" s="35">
        <f t="shared" si="10"/>
        <v>51.75</v>
      </c>
      <c r="CU6" s="35">
        <f t="shared" si="10"/>
        <v>50.68</v>
      </c>
      <c r="CV6" s="35">
        <f t="shared" si="10"/>
        <v>50.14</v>
      </c>
      <c r="CW6" s="34" t="str">
        <f>IF(CW7="","",IF(CW7="-","【-】","【"&amp;SUBSTITUTE(TEXT(CW7,"#,##0.00"),"-","△")&amp;"】"))</f>
        <v>【51.30】</v>
      </c>
      <c r="CX6" s="35">
        <f>IF(CX7="",NA(),CX7)</f>
        <v>86.75</v>
      </c>
      <c r="CY6" s="35">
        <f t="shared" ref="CY6:DG6" si="11">IF(CY7="",NA(),CY7)</f>
        <v>87.08</v>
      </c>
      <c r="CZ6" s="35">
        <f t="shared" si="11"/>
        <v>87.42</v>
      </c>
      <c r="DA6" s="35">
        <f t="shared" si="11"/>
        <v>87.58</v>
      </c>
      <c r="DB6" s="35">
        <f t="shared" si="11"/>
        <v>88.7</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313025</v>
      </c>
      <c r="D7" s="37">
        <v>47</v>
      </c>
      <c r="E7" s="37">
        <v>17</v>
      </c>
      <c r="F7" s="37">
        <v>5</v>
      </c>
      <c r="G7" s="37">
        <v>0</v>
      </c>
      <c r="H7" s="37" t="s">
        <v>98</v>
      </c>
      <c r="I7" s="37" t="s">
        <v>99</v>
      </c>
      <c r="J7" s="37" t="s">
        <v>100</v>
      </c>
      <c r="K7" s="37" t="s">
        <v>101</v>
      </c>
      <c r="L7" s="37" t="s">
        <v>102</v>
      </c>
      <c r="M7" s="37" t="s">
        <v>103</v>
      </c>
      <c r="N7" s="38" t="s">
        <v>104</v>
      </c>
      <c r="O7" s="38" t="s">
        <v>105</v>
      </c>
      <c r="P7" s="38">
        <v>6.59</v>
      </c>
      <c r="Q7" s="38">
        <v>199.28</v>
      </c>
      <c r="R7" s="38">
        <v>4708</v>
      </c>
      <c r="S7" s="38">
        <v>11460</v>
      </c>
      <c r="T7" s="38">
        <v>122.32</v>
      </c>
      <c r="U7" s="38">
        <v>93.69</v>
      </c>
      <c r="V7" s="38">
        <v>752</v>
      </c>
      <c r="W7" s="38">
        <v>0.4</v>
      </c>
      <c r="X7" s="38">
        <v>1880</v>
      </c>
      <c r="Y7" s="38">
        <v>90.64</v>
      </c>
      <c r="Z7" s="38">
        <v>90.16</v>
      </c>
      <c r="AA7" s="38">
        <v>80.78</v>
      </c>
      <c r="AB7" s="38">
        <v>72.09</v>
      </c>
      <c r="AC7" s="38">
        <v>80.56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1112.8800000000001</v>
      </c>
      <c r="BG7" s="38">
        <v>1041.01</v>
      </c>
      <c r="BH7" s="38">
        <v>721.34</v>
      </c>
      <c r="BI7" s="38">
        <v>2884.24</v>
      </c>
      <c r="BJ7" s="38">
        <v>1083.3399999999999</v>
      </c>
      <c r="BK7" s="38">
        <v>979.89</v>
      </c>
      <c r="BL7" s="38">
        <v>974.93</v>
      </c>
      <c r="BM7" s="38">
        <v>855.8</v>
      </c>
      <c r="BN7" s="38">
        <v>789.46</v>
      </c>
      <c r="BO7" s="38">
        <v>826.83</v>
      </c>
      <c r="BP7" s="38">
        <v>765.47</v>
      </c>
      <c r="BQ7" s="38">
        <v>55.88</v>
      </c>
      <c r="BR7" s="38">
        <v>68.58</v>
      </c>
      <c r="BS7" s="38">
        <v>64.14</v>
      </c>
      <c r="BT7" s="38">
        <v>45.89</v>
      </c>
      <c r="BU7" s="38">
        <v>55.05</v>
      </c>
      <c r="BV7" s="38">
        <v>41.34</v>
      </c>
      <c r="BW7" s="38">
        <v>55.32</v>
      </c>
      <c r="BX7" s="38">
        <v>59.8</v>
      </c>
      <c r="BY7" s="38">
        <v>57.77</v>
      </c>
      <c r="BZ7" s="38">
        <v>57.31</v>
      </c>
      <c r="CA7" s="38">
        <v>59.59</v>
      </c>
      <c r="CB7" s="38">
        <v>419.33</v>
      </c>
      <c r="CC7" s="38">
        <v>349.59</v>
      </c>
      <c r="CD7" s="38">
        <v>514.08000000000004</v>
      </c>
      <c r="CE7" s="38">
        <v>544.29999999999995</v>
      </c>
      <c r="CF7" s="38">
        <v>432.32</v>
      </c>
      <c r="CG7" s="38">
        <v>357.49</v>
      </c>
      <c r="CH7" s="38">
        <v>283.17</v>
      </c>
      <c r="CI7" s="38">
        <v>263.76</v>
      </c>
      <c r="CJ7" s="38">
        <v>274.35000000000002</v>
      </c>
      <c r="CK7" s="38">
        <v>273.52</v>
      </c>
      <c r="CL7" s="38">
        <v>257.86</v>
      </c>
      <c r="CM7" s="38">
        <v>48.05</v>
      </c>
      <c r="CN7" s="38">
        <v>46.75</v>
      </c>
      <c r="CO7" s="38">
        <v>46.75</v>
      </c>
      <c r="CP7" s="38">
        <v>46.1</v>
      </c>
      <c r="CQ7" s="38">
        <v>44.81</v>
      </c>
      <c r="CR7" s="38">
        <v>44.69</v>
      </c>
      <c r="CS7" s="38">
        <v>60.65</v>
      </c>
      <c r="CT7" s="38">
        <v>51.75</v>
      </c>
      <c r="CU7" s="38">
        <v>50.68</v>
      </c>
      <c r="CV7" s="38">
        <v>50.14</v>
      </c>
      <c r="CW7" s="38">
        <v>51.3</v>
      </c>
      <c r="CX7" s="38">
        <v>86.75</v>
      </c>
      <c r="CY7" s="38">
        <v>87.08</v>
      </c>
      <c r="CZ7" s="38">
        <v>87.42</v>
      </c>
      <c r="DA7" s="38">
        <v>87.58</v>
      </c>
      <c r="DB7" s="38">
        <v>88.7</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U0135</cp:lastModifiedBy>
  <cp:lastPrinted>2021-01-28T00:32:22Z</cp:lastPrinted>
  <dcterms:created xsi:type="dcterms:W3CDTF">2020-12-04T03:06:34Z</dcterms:created>
  <dcterms:modified xsi:type="dcterms:W3CDTF">2021-01-28T05:18:59Z</dcterms:modified>
  <cp:category/>
</cp:coreProperties>
</file>