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01普及係\54公営企業\経営比較分析表\令和元年度経営比較分析表\"/>
    </mc:Choice>
  </mc:AlternateContent>
  <workbookProtection workbookAlgorithmName="SHA-512" workbookHashValue="GroVg5EbQoo1XUVGNm6B91w2Mozhkt2hCtDDYCCbAir857GWYeLivrX4JNx+BJ4MHNSC4x4gRLmInlMCQDc0+Q==" workbookSaltValue="EaKFXmxUAzQ/Pdp4gPV8u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<sst xmlns="http://schemas.openxmlformats.org/spreadsheetml/2006/main" count="236" uniqueCount="120">
  <si>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</si>
  <si>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</si>
  <si>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</si>
  <si>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</si>
  <si>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</si>
  <si>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</si>
  <si>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</si>
  <si>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</si>
  <si>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</si>
  <si>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</si>
  <si>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</si>
  <si>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</si>
  <si>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</si>
  <si>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</si>
  <si>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</si>
  <si>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</si>
  <si>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</si>
  <si>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</si>
  <si>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</si>
  <si>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</si>
  <si>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</si>
  <si>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</si>
  <si>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</si>
  <si>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</si>
  <si>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</si>
  <si>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</si>
  <si>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</si>
  <si>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</si>
  <si>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</si>
  <si>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</si>
  <si>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</si>
  <si>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</si>
  <si>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</si>
  <si>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</si>
  <si>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</si>
  <si>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</si>
  <si>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</si>
  <si>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</si>
  <si>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</si>
  <si>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</si>
  <si>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</si>
  <si>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</si>
  <si>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</si>
  <si>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</si>
  <si>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</si>
  <si>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</si>
  <si>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</si>
  <si>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</si>
  <si>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</si>
  <si>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</si>
  <si>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</si>
  <si>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</si>
  <si>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</si>
  <si>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</si>
  <si>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</si>
  <si>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</si>
  <si>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</si>
  <si>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</si>
  <si>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</si>
  <si>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</si>
  <si>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</si>
  <si>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</si>
  <si>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</si>
  <si>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</si>
  <si>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</si>
  <si>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</si>
  <si>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</si>
  <si>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</si>
  <si>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</si>
  <si>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</si>
  <si>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</si>
  <si>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</si>
  <si>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</si>
  <si>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</si>
  <si>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</si>
  <si>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</si>
  <si>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</si>
  <si>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</si>
  <si>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</si>
  <si>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</si>
  <si>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</si>
  <si>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</si>
  <si>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</si>
  <si>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</si>
  <si>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</si>
  <si>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</si>
  <si>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</si>
  <si>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</si>
  <si>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</si>
  <si>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</si>
  <si>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</si>
  <si>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</si>
  <si>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</si>
  <si>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</si>
  <si>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</si>
  <si>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</si>
  <si>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</si>
  <si>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</si>
  <si>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境港市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</si>
  <si>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</si>
  <si>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</si>
  <si>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</si>
  <si>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</si>
  <si>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</si>
  <si>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</si>
  <si>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</si>
  <si>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</si>
  <si>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</si>
  <si>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</si>
  <si>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</si>
  <si>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</si>
  <si>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</si>
  <si>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</si>
  <si>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</si>
  <si>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</si>
  <si>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</si>
  <si>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</si>
  <si>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・当市の下水道事業は、昭和58年に事業開始し、令和元年度普及率は79.75%で整備途上にある。
　水洗化率は79.90%で、平成30年度に未普及区域の汚水管渠整備が大きく進捗し、令和元年度中に水洗化が進み、前年度に比べ向上した。
・維持管理費は、下水道汚泥の再資源化、処理場の増改築による省エネルギー化、人件費の圧縮等の経費抑制策が効果を上げており、未普及区域の汚水管渠整備による収益増加と相まって、汚水処理原価、経費回収率等の指標が改善している。
　今後も未普及区域の汚水管渠整備を推進し、経費抑制策を継続して、更なる経営改善を進める。
・企業債は、事業初期の高利率の企業債の償還完了が進んだことで、平成27年度をピークに償還額が減少に転じたが、処理場増改築工事に係る借入等に伴い、平成29年度から企業債残高が増加しており、企業債残高対事業規模比率が悪化している。
　償還額の平準化を図るため、特別措置債借入や、償還期間40年での借入を利用した。
・施設利用率は、処理場増設によって平成28年度に大幅に低下したが、未普及区域での整備の進捗に伴って当面改善傾向が続く。
　余剰処理能力の活用策として、平成29年度からし尿・浄化槽汚泥の受入処理を行っており、受入処理に係る経費は一般会計から繰り入れている。</t>
    <rPh sb="1" eb="3">
      <t>トウシ</t>
    </rPh>
    <rPh sb="4" eb="7">
      <t>ゲスイドウ</t>
    </rPh>
    <rPh sb="7" eb="9">
      <t>ジギョウ</t>
    </rPh>
    <rPh sb="23" eb="25">
      <t>レイワ</t>
    </rPh>
    <rPh sb="26" eb="28">
      <t>ネンド</t>
    </rPh>
    <rPh sb="39" eb="41">
      <t>セイビ</t>
    </rPh>
    <rPh sb="49" eb="52">
      <t>スイセンカ</t>
    </rPh>
    <rPh sb="52" eb="53">
      <t>リツ</t>
    </rPh>
    <rPh sb="62" eb="64">
      <t>ヘイセイ</t>
    </rPh>
    <rPh sb="66" eb="68">
      <t>ネンド</t>
    </rPh>
    <rPh sb="69" eb="72">
      <t>ミフキュウ</t>
    </rPh>
    <rPh sb="72" eb="74">
      <t>クイキ</t>
    </rPh>
    <rPh sb="75" eb="77">
      <t>オスイ</t>
    </rPh>
    <rPh sb="77" eb="79">
      <t>カンキョ</t>
    </rPh>
    <rPh sb="79" eb="81">
      <t>セイビ</t>
    </rPh>
    <rPh sb="82" eb="83">
      <t>オオ</t>
    </rPh>
    <rPh sb="85" eb="87">
      <t>シンチョク</t>
    </rPh>
    <rPh sb="89" eb="91">
      <t>レイワ</t>
    </rPh>
    <rPh sb="91" eb="93">
      <t>ガンネン</t>
    </rPh>
    <rPh sb="93" eb="94">
      <t>ド</t>
    </rPh>
    <rPh sb="94" eb="95">
      <t>チュウ</t>
    </rPh>
    <rPh sb="96" eb="99">
      <t>スイセンカ</t>
    </rPh>
    <rPh sb="100" eb="101">
      <t>スス</t>
    </rPh>
    <rPh sb="117" eb="119">
      <t>イジ</t>
    </rPh>
    <rPh sb="119" eb="122">
      <t>カンリヒ</t>
    </rPh>
    <rPh sb="124" eb="127">
      <t>ゲスイドウ</t>
    </rPh>
    <rPh sb="145" eb="146">
      <t>ショウ</t>
    </rPh>
    <rPh sb="153" eb="156">
      <t>ジンケンヒ</t>
    </rPh>
    <rPh sb="157" eb="159">
      <t>アッシュク</t>
    </rPh>
    <rPh sb="159" eb="160">
      <t>トウ</t>
    </rPh>
    <rPh sb="161" eb="163">
      <t>ケイヒ</t>
    </rPh>
    <rPh sb="163" eb="165">
      <t>ヨクセイ</t>
    </rPh>
    <rPh sb="165" eb="166">
      <t>サク</t>
    </rPh>
    <rPh sb="167" eb="169">
      <t>コウカ</t>
    </rPh>
    <rPh sb="170" eb="171">
      <t>ア</t>
    </rPh>
    <rPh sb="176" eb="179">
      <t>ミフキュウ</t>
    </rPh>
    <rPh sb="179" eb="181">
      <t>クイキ</t>
    </rPh>
    <rPh sb="182" eb="184">
      <t>オスイ</t>
    </rPh>
    <rPh sb="184" eb="186">
      <t>カンキョ</t>
    </rPh>
    <rPh sb="186" eb="188">
      <t>セイビ</t>
    </rPh>
    <rPh sb="191" eb="193">
      <t>シュウエキ</t>
    </rPh>
    <rPh sb="193" eb="195">
      <t>ゾウカ</t>
    </rPh>
    <rPh sb="196" eb="197">
      <t>アイ</t>
    </rPh>
    <rPh sb="201" eb="203">
      <t>オスイ</t>
    </rPh>
    <rPh sb="203" eb="205">
      <t>ショリ</t>
    </rPh>
    <rPh sb="205" eb="207">
      <t>ゲンカ</t>
    </rPh>
    <rPh sb="213" eb="214">
      <t>トウ</t>
    </rPh>
    <rPh sb="215" eb="217">
      <t>シヒョウ</t>
    </rPh>
    <rPh sb="227" eb="229">
      <t>コンゴ</t>
    </rPh>
    <rPh sb="230" eb="233">
      <t>ミフキュウ</t>
    </rPh>
    <rPh sb="233" eb="235">
      <t>クイキ</t>
    </rPh>
    <rPh sb="236" eb="238">
      <t>オスイ</t>
    </rPh>
    <rPh sb="238" eb="240">
      <t>カンキョ</t>
    </rPh>
    <rPh sb="240" eb="242">
      <t>セイビ</t>
    </rPh>
    <rPh sb="243" eb="245">
      <t>スイシン</t>
    </rPh>
    <rPh sb="247" eb="249">
      <t>ケイヒ</t>
    </rPh>
    <rPh sb="249" eb="251">
      <t>ヨクセイ</t>
    </rPh>
    <rPh sb="251" eb="252">
      <t>サク</t>
    </rPh>
    <rPh sb="253" eb="255">
      <t>ケイゾク</t>
    </rPh>
    <rPh sb="258" eb="259">
      <t>サラ</t>
    </rPh>
    <rPh sb="261" eb="263">
      <t>ケイエイ</t>
    </rPh>
    <rPh sb="263" eb="265">
      <t>カイゼン</t>
    </rPh>
    <rPh sb="266" eb="267">
      <t>スス</t>
    </rPh>
    <rPh sb="278" eb="280">
      <t>ジギョウ</t>
    </rPh>
    <rPh sb="280" eb="282">
      <t>ショキ</t>
    </rPh>
    <rPh sb="283" eb="286">
      <t>コウリリツ</t>
    </rPh>
    <rPh sb="296" eb="297">
      <t>スス</t>
    </rPh>
    <rPh sb="321" eb="322">
      <t>テン</t>
    </rPh>
    <rPh sb="335" eb="336">
      <t>カカ</t>
    </rPh>
    <rPh sb="337" eb="339">
      <t>カリイレ</t>
    </rPh>
    <rPh sb="339" eb="340">
      <t>トウ</t>
    </rPh>
    <rPh sb="341" eb="342">
      <t>トモナ</t>
    </rPh>
    <rPh sb="344" eb="346">
      <t>ヘイセイ</t>
    </rPh>
    <rPh sb="348" eb="350">
      <t>ネンド</t>
    </rPh>
    <rPh sb="358" eb="360">
      <t>ゾウカ</t>
    </rPh>
    <rPh sb="365" eb="367">
      <t>キギョウ</t>
    </rPh>
    <rPh sb="367" eb="368">
      <t>サイ</t>
    </rPh>
    <rPh sb="368" eb="370">
      <t>ザンダカ</t>
    </rPh>
    <rPh sb="370" eb="371">
      <t>タイ</t>
    </rPh>
    <rPh sb="371" eb="373">
      <t>ジギョウ</t>
    </rPh>
    <rPh sb="373" eb="375">
      <t>キボ</t>
    </rPh>
    <rPh sb="375" eb="377">
      <t>ヒリツ</t>
    </rPh>
    <rPh sb="378" eb="380">
      <t>アッカ</t>
    </rPh>
    <rPh sb="400" eb="402">
      <t>トクベツ</t>
    </rPh>
    <rPh sb="402" eb="404">
      <t>ソチ</t>
    </rPh>
    <rPh sb="404" eb="405">
      <t>サイ</t>
    </rPh>
    <rPh sb="405" eb="407">
      <t>カリイレ</t>
    </rPh>
    <rPh sb="418" eb="420">
      <t>カリイレ</t>
    </rPh>
    <rPh sb="421" eb="423">
      <t>リヨウ</t>
    </rPh>
    <rPh sb="429" eb="431">
      <t>シセツ</t>
    </rPh>
    <rPh sb="431" eb="434">
      <t>リヨウリツ</t>
    </rPh>
    <rPh sb="436" eb="439">
      <t>ショリジョウ</t>
    </rPh>
    <rPh sb="439" eb="441">
      <t>ゾウセツ</t>
    </rPh>
    <rPh sb="445" eb="447">
      <t>ヘイセイ</t>
    </rPh>
    <rPh sb="449" eb="451">
      <t>ネンド</t>
    </rPh>
    <rPh sb="452" eb="454">
      <t>オオハバ</t>
    </rPh>
    <rPh sb="455" eb="457">
      <t>テイカ</t>
    </rPh>
    <rPh sb="461" eb="464">
      <t>ミフキュウ</t>
    </rPh>
    <rPh sb="464" eb="466">
      <t>クイキ</t>
    </rPh>
    <rPh sb="468" eb="470">
      <t>セイビ</t>
    </rPh>
    <rPh sb="471" eb="473">
      <t>シンチョク</t>
    </rPh>
    <rPh sb="474" eb="475">
      <t>トモナ</t>
    </rPh>
    <rPh sb="477" eb="479">
      <t>トウメン</t>
    </rPh>
    <rPh sb="479" eb="481">
      <t>カイゼン</t>
    </rPh>
    <rPh sb="481" eb="483">
      <t>ケイコウ</t>
    </rPh>
    <rPh sb="484" eb="485">
      <t>ツヅ</t>
    </rPh>
    <rPh sb="489" eb="491">
      <t>ヨジョウ</t>
    </rPh>
    <rPh sb="498" eb="499">
      <t>サク</t>
    </rPh>
    <rPh sb="503" eb="505">
      <t>ヘイセイ</t>
    </rPh>
    <rPh sb="507" eb="509">
      <t>ネンド</t>
    </rPh>
    <rPh sb="514" eb="517">
      <t>ジョウカソウ</t>
    </rPh>
    <rPh sb="517" eb="519">
      <t>オデイ</t>
    </rPh>
    <rPh sb="520" eb="522">
      <t>ウケイレ</t>
    </rPh>
    <rPh sb="522" eb="524">
      <t>ショリ</t>
    </rPh>
    <rPh sb="525" eb="526">
      <t>オコナ</t>
    </rPh>
    <rPh sb="531" eb="533">
      <t>ウケイレ</t>
    </rPh>
    <rPh sb="533" eb="535">
      <t>ショリ</t>
    </rPh>
    <rPh sb="536" eb="537">
      <t>カカ</t>
    </rPh>
    <rPh sb="538" eb="540">
      <t>ケイヒ</t>
    </rPh>
    <rPh sb="541" eb="543">
      <t>イッパン</t>
    </rPh>
    <rPh sb="543" eb="545">
      <t>カイケイ</t>
    </rPh>
    <rPh sb="547" eb="548">
      <t>ク</t>
    </rPh>
    <rPh sb="549" eb="550">
      <t>イ</t>
    </rPh>
    <phoneticPr fontId="4"/>
  </si>
  <si>
    <t>・処理場について、供用開始後25年を経過する設備について、令和元年度にかけて長寿命化計画に基づいた改築更新工事を実施した。
・汚水管渠について、事業初期に整備した汚水幹線等が30年を経過したが、平成26年度実施の調査においては改修を要する劣化は確認されていない。
　マンホール破損による小規模修繕等は、経年劣化に伴って増加傾向である。
・管渠改善率は、雨水施設の都市下水路等の修繕工事の施工によって、高率となっている。</t>
    <rPh sb="1" eb="4">
      <t>ショリジョウ</t>
    </rPh>
    <rPh sb="9" eb="11">
      <t>キョウヨウ</t>
    </rPh>
    <rPh sb="11" eb="14">
      <t>カイシゴ</t>
    </rPh>
    <rPh sb="16" eb="17">
      <t>ネン</t>
    </rPh>
    <rPh sb="18" eb="20">
      <t>ケイカ</t>
    </rPh>
    <rPh sb="22" eb="24">
      <t>セツビ</t>
    </rPh>
    <rPh sb="29" eb="31">
      <t>レイワ</t>
    </rPh>
    <rPh sb="31" eb="32">
      <t>ガン</t>
    </rPh>
    <rPh sb="38" eb="39">
      <t>チョウ</t>
    </rPh>
    <rPh sb="39" eb="42">
      <t>ジュミョウカ</t>
    </rPh>
    <rPh sb="42" eb="44">
      <t>ケイカク</t>
    </rPh>
    <rPh sb="45" eb="46">
      <t>モト</t>
    </rPh>
    <rPh sb="49" eb="51">
      <t>カイチク</t>
    </rPh>
    <rPh sb="51" eb="53">
      <t>コウシン</t>
    </rPh>
    <rPh sb="53" eb="55">
      <t>コウジ</t>
    </rPh>
    <rPh sb="64" eb="66">
      <t>オスイ</t>
    </rPh>
    <rPh sb="66" eb="67">
      <t>カン</t>
    </rPh>
    <rPh sb="73" eb="75">
      <t>ジギョウ</t>
    </rPh>
    <rPh sb="75" eb="77">
      <t>ショキ</t>
    </rPh>
    <rPh sb="78" eb="80">
      <t>セイビ</t>
    </rPh>
    <rPh sb="82" eb="84">
      <t>オスイ</t>
    </rPh>
    <rPh sb="84" eb="86">
      <t>カンセン</t>
    </rPh>
    <rPh sb="86" eb="87">
      <t>トウ</t>
    </rPh>
    <rPh sb="90" eb="91">
      <t>ネン</t>
    </rPh>
    <rPh sb="92" eb="94">
      <t>ケイカ</t>
    </rPh>
    <rPh sb="107" eb="109">
      <t>チョウサ</t>
    </rPh>
    <rPh sb="114" eb="116">
      <t>カイシュウ</t>
    </rPh>
    <rPh sb="117" eb="118">
      <t>ヨウ</t>
    </rPh>
    <rPh sb="120" eb="122">
      <t>レッカ</t>
    </rPh>
    <rPh sb="123" eb="125">
      <t>カクニン</t>
    </rPh>
    <rPh sb="139" eb="141">
      <t>ハソン</t>
    </rPh>
    <rPh sb="144" eb="147">
      <t>ショウキボ</t>
    </rPh>
    <rPh sb="147" eb="149">
      <t>シュウゼン</t>
    </rPh>
    <rPh sb="149" eb="150">
      <t>トウ</t>
    </rPh>
    <rPh sb="152" eb="154">
      <t>ケイネン</t>
    </rPh>
    <rPh sb="154" eb="156">
      <t>レッカ</t>
    </rPh>
    <rPh sb="157" eb="158">
      <t>トモナ</t>
    </rPh>
    <rPh sb="160" eb="162">
      <t>ゾウカ</t>
    </rPh>
    <rPh sb="162" eb="164">
      <t>ケイコウ</t>
    </rPh>
    <rPh sb="171" eb="173">
      <t>カンキョ</t>
    </rPh>
    <rPh sb="173" eb="175">
      <t>カイゼン</t>
    </rPh>
    <rPh sb="175" eb="176">
      <t>リツ</t>
    </rPh>
    <rPh sb="178" eb="180">
      <t>ウスイ</t>
    </rPh>
    <rPh sb="180" eb="182">
      <t>シセツ</t>
    </rPh>
    <rPh sb="183" eb="185">
      <t>トシ</t>
    </rPh>
    <rPh sb="185" eb="187">
      <t>ゲスイ</t>
    </rPh>
    <rPh sb="187" eb="188">
      <t>ロ</t>
    </rPh>
    <rPh sb="188" eb="189">
      <t>トウ</t>
    </rPh>
    <rPh sb="190" eb="192">
      <t>シュウゼン</t>
    </rPh>
    <rPh sb="192" eb="194">
      <t>コウジ</t>
    </rPh>
    <rPh sb="195" eb="197">
      <t>セコウ</t>
    </rPh>
    <rPh sb="202" eb="204">
      <t>コウリツ</t>
    </rPh>
    <phoneticPr fontId="4"/>
  </si>
  <si>
    <t>・公共下水道の整備途上にあるため、汚水処理費（分流式下水道等に要する経費等公費負担分を除く）のうち資本費が60.3%を占める高資本費状態にあるが、企業債償還額の減少と、未普及区域での年次的な汚水管渠整備に伴う有収水量・使用料収入の増加により、収益的収支比率等の指標は改善傾向にある。
・今後は地方公営企業法適用とストックマネジメント計画策定を行い、長期的な収支計画に基づいた投資計画の作成や使用料体系の見直し等、経営の健全性と持続可能性を担保する取組を進める必要がある。</t>
    <rPh sb="23" eb="25">
      <t>ブンリュウ</t>
    </rPh>
    <rPh sb="25" eb="26">
      <t>シキ</t>
    </rPh>
    <rPh sb="26" eb="29">
      <t>ゲスイドウ</t>
    </rPh>
    <rPh sb="29" eb="30">
      <t>トウ</t>
    </rPh>
    <rPh sb="31" eb="32">
      <t>ヨウ</t>
    </rPh>
    <rPh sb="34" eb="36">
      <t>ケイヒ</t>
    </rPh>
    <rPh sb="36" eb="37">
      <t>トウ</t>
    </rPh>
    <rPh sb="37" eb="39">
      <t>コウヒ</t>
    </rPh>
    <rPh sb="39" eb="41">
      <t>フタン</t>
    </rPh>
    <rPh sb="41" eb="42">
      <t>ブン</t>
    </rPh>
    <rPh sb="43" eb="44">
      <t>ノゾ</t>
    </rPh>
    <rPh sb="59" eb="60">
      <t>シ</t>
    </rPh>
    <rPh sb="73" eb="75">
      <t>キギョウ</t>
    </rPh>
    <rPh sb="75" eb="76">
      <t>サイ</t>
    </rPh>
    <rPh sb="76" eb="78">
      <t>ショウカン</t>
    </rPh>
    <rPh sb="78" eb="79">
      <t>ガク</t>
    </rPh>
    <rPh sb="80" eb="82">
      <t>ゲンショウ</t>
    </rPh>
    <rPh sb="84" eb="87">
      <t>ミフキュウ</t>
    </rPh>
    <rPh sb="87" eb="89">
      <t>クイキ</t>
    </rPh>
    <rPh sb="91" eb="93">
      <t>ネンジ</t>
    </rPh>
    <rPh sb="93" eb="94">
      <t>テキ</t>
    </rPh>
    <rPh sb="95" eb="97">
      <t>オスイ</t>
    </rPh>
    <rPh sb="97" eb="99">
      <t>カンキョ</t>
    </rPh>
    <rPh sb="99" eb="101">
      <t>セイビ</t>
    </rPh>
    <rPh sb="102" eb="103">
      <t>トモナ</t>
    </rPh>
    <rPh sb="104" eb="106">
      <t>ユウシュウ</t>
    </rPh>
    <rPh sb="106" eb="108">
      <t>スイリョウ</t>
    </rPh>
    <rPh sb="109" eb="112">
      <t>シヨウリョウ</t>
    </rPh>
    <rPh sb="112" eb="114">
      <t>シュウニュウ</t>
    </rPh>
    <rPh sb="115" eb="117">
      <t>ゾウカ</t>
    </rPh>
    <rPh sb="144" eb="146">
      <t>コンゴ</t>
    </rPh>
    <rPh sb="147" eb="149">
      <t>チホウ</t>
    </rPh>
    <rPh sb="149" eb="153">
      <t>コウエイキギョウ</t>
    </rPh>
    <rPh sb="153" eb="154">
      <t>ホウ</t>
    </rPh>
    <rPh sb="154" eb="156">
      <t>テキヨウ</t>
    </rPh>
    <rPh sb="169" eb="171">
      <t>サクテイ</t>
    </rPh>
    <rPh sb="172" eb="173">
      <t>オコナ</t>
    </rPh>
    <rPh sb="175" eb="178">
      <t>チョウキテキ</t>
    </rPh>
    <rPh sb="179" eb="181">
      <t>シュウシ</t>
    </rPh>
    <rPh sb="181" eb="183">
      <t>ケイカク</t>
    </rPh>
    <rPh sb="184" eb="185">
      <t>モト</t>
    </rPh>
    <rPh sb="188" eb="190">
      <t>トウシ</t>
    </rPh>
    <rPh sb="190" eb="192">
      <t>ケイカク</t>
    </rPh>
    <rPh sb="193" eb="195">
      <t>サクセイ</t>
    </rPh>
    <rPh sb="196" eb="199">
      <t>シヨウリョウ</t>
    </rPh>
    <rPh sb="199" eb="201">
      <t>タイケイ</t>
    </rPh>
    <rPh sb="202" eb="204">
      <t>ミナオ</t>
    </rPh>
    <rPh sb="205" eb="206">
      <t>トウ</t>
    </rPh>
    <rPh sb="207" eb="209">
      <t>ケイエイ</t>
    </rPh>
    <rPh sb="220" eb="222">
      <t>タンポ</t>
    </rPh>
    <rPh sb="224" eb="226">
      <t>トリク</t>
    </rPh>
    <rPh sb="227" eb="228">
      <t>スス</t>
    </rPh>
    <rPh sb="230" eb="2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</si>
</sst>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0.59</c:v>
                </c:pt>
                <c:pt idx="3" formatCode="#,##0.00;&quot;△&quot;#,##0.00;&quot;-&quot;">
                  <c:v>0.54</c:v>
                </c:pt>
                <c:pt idx="4" formatCode="#,##0.00;&quot;△&quot;#,##0.00;&quot;-&quot;">
                  <c:v>3.47</c:v>
                </c:pt>
              </c:numCache>
            </c:numRef>
          </c:val>
          <c:extLst>
            <c:ext xmlns:c16="http://schemas.microsoft.com/office/drawing/2014/chart" uri="{C3380CC4-5D6E-409C-BE32-E72D297353CC}">
              <c16:uniqueId val="{00000000-9BC2-4DA2-B3EF-A92D8AE0F9B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9BC2-4DA2-B3EF-A92D8AE0F9B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74.45</c:v>
                </c:pt>
                <c:pt idx="1">
                  <c:v>53.77</c:v>
                </c:pt>
                <c:pt idx="2">
                  <c:v>56.03</c:v>
                </c:pt>
                <c:pt idx="3">
                  <c:v>58.4</c:v>
                </c:pt>
                <c:pt idx="4">
                  <c:v>56.7</c:v>
                </c:pt>
              </c:numCache>
            </c:numRef>
          </c:val>
          <c:extLst>
            <c:ext xmlns:c16="http://schemas.microsoft.com/office/drawing/2014/chart" uri="{C3380CC4-5D6E-409C-BE32-E72D297353CC}">
              <c16:uniqueId val="{00000000-075E-40AC-9319-FF8A628261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075E-40AC-9319-FF8A628261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78.84</c:v>
                </c:pt>
                <c:pt idx="1">
                  <c:v>80.260000000000005</c:v>
                </c:pt>
                <c:pt idx="2">
                  <c:v>80.069999999999993</c:v>
                </c:pt>
                <c:pt idx="3">
                  <c:v>79.680000000000007</c:v>
                </c:pt>
                <c:pt idx="4">
                  <c:v>79.900000000000006</c:v>
                </c:pt>
              </c:numCache>
            </c:numRef>
          </c:val>
          <c:extLst>
            <c:ext xmlns:c16="http://schemas.microsoft.com/office/drawing/2014/chart" uri="{C3380CC4-5D6E-409C-BE32-E72D297353CC}">
              <c16:uniqueId val="{00000000-B887-42B0-9A3C-961B4BF59CC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B887-42B0-9A3C-961B4BF59CC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82.55</c:v>
                </c:pt>
                <c:pt idx="1">
                  <c:v>87.19</c:v>
                </c:pt>
                <c:pt idx="2">
                  <c:v>89.43</c:v>
                </c:pt>
                <c:pt idx="3">
                  <c:v>87.47</c:v>
                </c:pt>
                <c:pt idx="4">
                  <c:v>90.46</c:v>
                </c:pt>
              </c:numCache>
            </c:numRef>
          </c:val>
          <c:extLst>
            <c:ext xmlns:c16="http://schemas.microsoft.com/office/drawing/2014/chart" uri="{C3380CC4-5D6E-409C-BE32-E72D297353CC}">
              <c16:uniqueId val="{00000000-CE10-4CEA-B3F1-19E86B35FA8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10-4CEA-B3F1-19E86B35FA8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07-401B-B7F0-85A8F5B39D4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07-401B-B7F0-85A8F5B39D4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B8-445D-9084-240B18879B7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B8-445D-9084-240B18879B7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1B-4236-BDD2-8FE2DBAF5E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1B-4236-BDD2-8FE2DBAF5E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49-4524-9455-98DFCCAACAF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49-4524-9455-98DFCCAACAF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1647.38</c:v>
                </c:pt>
                <c:pt idx="1">
                  <c:v>1301.52</c:v>
                </c:pt>
                <c:pt idx="2">
                  <c:v>1212</c:v>
                </c:pt>
                <c:pt idx="3">
                  <c:v>1415.54</c:v>
                </c:pt>
                <c:pt idx="4">
                  <c:v>1273.93</c:v>
                </c:pt>
              </c:numCache>
            </c:numRef>
          </c:val>
          <c:extLst>
            <c:ext xmlns:c16="http://schemas.microsoft.com/office/drawing/2014/chart" uri="{C3380CC4-5D6E-409C-BE32-E72D297353CC}">
              <c16:uniqueId val="{00000000-6FAA-4A63-93D7-007FA6ED9B4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6FAA-4A63-93D7-007FA6ED9B4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65.790000000000006</c:v>
                </c:pt>
                <c:pt idx="1">
                  <c:v>86.83</c:v>
                </c:pt>
                <c:pt idx="2">
                  <c:v>87.58</c:v>
                </c:pt>
                <c:pt idx="3">
                  <c:v>86.49</c:v>
                </c:pt>
                <c:pt idx="4">
                  <c:v>87.39</c:v>
                </c:pt>
              </c:numCache>
            </c:numRef>
          </c:val>
          <c:extLst>
            <c:ext xmlns:c16="http://schemas.microsoft.com/office/drawing/2014/chart" uri="{C3380CC4-5D6E-409C-BE32-E72D297353CC}">
              <c16:uniqueId val="{00000000-8678-4C54-B8A1-60E8084A352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8678-4C54-B8A1-60E8084A352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299.52</c:v>
                </c:pt>
                <c:pt idx="1">
                  <c:v>228.64</c:v>
                </c:pt>
                <c:pt idx="2">
                  <c:v>229.81</c:v>
                </c:pt>
                <c:pt idx="3">
                  <c:v>230.63</c:v>
                </c:pt>
                <c:pt idx="4">
                  <c:v>229.65</c:v>
                </c:pt>
              </c:numCache>
            </c:numRef>
          </c:val>
          <c:extLst>
            <c:ext xmlns:c16="http://schemas.microsoft.com/office/drawing/2014/chart" uri="{C3380CC4-5D6E-409C-BE32-E72D297353CC}">
              <c16:uniqueId val="{00000000-ABDF-4AA1-9C1F-EEB053B21B6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ABDF-4AA1-9C1F-EEB053B21B6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3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境港市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33957</v>
      </c>
      <c r="AM8" s="51"/>
      <c r="AN8" s="51"/>
      <c r="AO8" s="51"/>
      <c r="AP8" s="51"/>
      <c r="AQ8" s="51"/>
      <c r="AR8" s="51"/>
      <c r="AS8" s="51"/>
      <c r="AT8" s="46">
        <f>データ!T6</f>
        <v>29.11</v>
      </c>
      <c r="AU8" s="46"/>
      <c r="AV8" s="46"/>
      <c r="AW8" s="46"/>
      <c r="AX8" s="46"/>
      <c r="AY8" s="46"/>
      <c r="AZ8" s="46"/>
      <c r="BA8" s="46"/>
      <c r="BB8" s="46">
        <f>データ!U6</f>
        <v>1166.51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79.75</v>
      </c>
      <c r="Q10" s="46"/>
      <c r="R10" s="46"/>
      <c r="S10" s="46"/>
      <c r="T10" s="46"/>
      <c r="U10" s="46"/>
      <c r="V10" s="46"/>
      <c r="W10" s="46">
        <f>データ!Q6</f>
        <v>98.42</v>
      </c>
      <c r="X10" s="46"/>
      <c r="Y10" s="46"/>
      <c r="Z10" s="46"/>
      <c r="AA10" s="46"/>
      <c r="AB10" s="46"/>
      <c r="AC10" s="46"/>
      <c r="AD10" s="51">
        <f>データ!R6</f>
        <v>3300</v>
      </c>
      <c r="AE10" s="51"/>
      <c r="AF10" s="51"/>
      <c r="AG10" s="51"/>
      <c r="AH10" s="51"/>
      <c r="AI10" s="51"/>
      <c r="AJ10" s="51"/>
      <c r="AK10" s="2"/>
      <c r="AL10" s="51">
        <f>データ!V6</f>
        <v>26901</v>
      </c>
      <c r="AM10" s="51"/>
      <c r="AN10" s="51"/>
      <c r="AO10" s="51"/>
      <c r="AP10" s="51"/>
      <c r="AQ10" s="51"/>
      <c r="AR10" s="51"/>
      <c r="AS10" s="51"/>
      <c r="AT10" s="46">
        <f>データ!W6</f>
        <v>10.14</v>
      </c>
      <c r="AU10" s="46"/>
      <c r="AV10" s="46"/>
      <c r="AW10" s="46"/>
      <c r="AX10" s="46"/>
      <c r="AY10" s="46"/>
      <c r="AZ10" s="46"/>
      <c r="BA10" s="46"/>
      <c r="BB10" s="46">
        <f>データ!X6</f>
        <v>2652.96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8BVe4/zkFepK3ebrEfE9JAmodsnM0Opt5oSG0KA4RmeKd19VJ6ByvZD8aFklvWVosOSsMyKJn02EhzY4zszEow==" saltValue="DDdWQx8WERL2psY267xU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312045</v>
      </c>
      <c r="D6" s="33">
        <f t="shared" si="3"/>
        <v>47</v>
      </c>
      <c r="E6" s="33">
        <f t="shared" si="3"/>
        <v>17</v>
      </c>
      <c r="F6" s="33">
        <f t="shared" si="3"/>
        <v>1</v>
      </c>
      <c r="G6" s="33">
        <f t="shared" si="3"/>
        <v>0</v>
      </c>
      <c r="H6" s="33" t="str">
        <f t="shared" si="3"/>
        <v>鳥取県　境港市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79.75</v>
      </c>
      <c r="Q6" s="34">
        <f t="shared" si="3"/>
        <v>98.42</v>
      </c>
      <c r="R6" s="34">
        <f t="shared" si="3"/>
        <v>3300</v>
      </c>
      <c r="S6" s="34">
        <f t="shared" si="3"/>
        <v>33957</v>
      </c>
      <c r="T6" s="34">
        <f t="shared" si="3"/>
        <v>29.11</v>
      </c>
      <c r="U6" s="34">
        <f t="shared" si="3"/>
        <v>1166.51</v>
      </c>
      <c r="V6" s="34">
        <f t="shared" si="3"/>
        <v>26901</v>
      </c>
      <c r="W6" s="34">
        <f t="shared" si="3"/>
        <v>10.14</v>
      </c>
      <c r="X6" s="34">
        <f t="shared" si="3"/>
        <v>2652.96</v>
      </c>
      <c r="Y6" s="35">
        <f>IF(Y7="",NA(),Y7)</f>
        <v>82.55</v>
      </c>
      <c r="Z6" s="35">
        <f t="shared" ref="Z6:AH6" si="4">IF(Z7="",NA(),Z7)</f>
        <v>87.19</v>
      </c>
      <c r="AA6" s="35">
        <f t="shared" si="4"/>
        <v>89.43</v>
      </c>
      <c r="AB6" s="35">
        <f t="shared" si="4"/>
        <v>87.47</v>
      </c>
      <c r="AC6" s="35">
        <f t="shared" si="4"/>
        <v>90.46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1647.38</v>
      </c>
      <c r="BG6" s="35">
        <f t="shared" ref="BG6:BO6" si="7">IF(BG7="",NA(),BG7)</f>
        <v>1301.52</v>
      </c>
      <c r="BH6" s="35">
        <f t="shared" si="7"/>
        <v>1212</v>
      </c>
      <c r="BI6" s="35">
        <f t="shared" si="7"/>
        <v>1415.54</v>
      </c>
      <c r="BJ6" s="35">
        <f t="shared" si="7"/>
        <v>1273.93</v>
      </c>
      <c r="BK6" s="35">
        <f t="shared" si="7"/>
        <v>1118.56</v>
      </c>
      <c r="BL6" s="35">
        <f t="shared" si="7"/>
        <v>1111.31</v>
      </c>
      <c r="BM6" s="35">
        <f t="shared" si="7"/>
        <v>966.33</v>
      </c>
      <c r="BN6" s="35">
        <f t="shared" si="7"/>
        <v>958.81</v>
      </c>
      <c r="BO6" s="35">
        <f t="shared" si="7"/>
        <v>1001.3</v>
      </c>
      <c r="BP6" s="34" t="str">
        <f>IF(BP7="","",IF(BP7="-","【-】","【"&amp;SUBSTITUTE(TEXT(BP7,"#,##0.00"),"-","△")&amp;"】"))</f>
        <v>【682.51】</v>
      </c>
      <c r="BQ6" s="35">
        <f>IF(BQ7="",NA(),BQ7)</f>
        <v>65.790000000000006</v>
      </c>
      <c r="BR6" s="35">
        <f t="shared" ref="BR6:BZ6" si="8">IF(BR7="",NA(),BR7)</f>
        <v>86.83</v>
      </c>
      <c r="BS6" s="35">
        <f t="shared" si="8"/>
        <v>87.58</v>
      </c>
      <c r="BT6" s="35">
        <f t="shared" si="8"/>
        <v>86.49</v>
      </c>
      <c r="BU6" s="35">
        <f t="shared" si="8"/>
        <v>87.39</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299.52</v>
      </c>
      <c r="CC6" s="35">
        <f t="shared" ref="CC6:CK6" si="9">IF(CC7="",NA(),CC7)</f>
        <v>228.64</v>
      </c>
      <c r="CD6" s="35">
        <f t="shared" si="9"/>
        <v>229.81</v>
      </c>
      <c r="CE6" s="35">
        <f t="shared" si="9"/>
        <v>230.63</v>
      </c>
      <c r="CF6" s="35">
        <f t="shared" si="9"/>
        <v>229.65</v>
      </c>
      <c r="CG6" s="35">
        <f t="shared" si="9"/>
        <v>215.28</v>
      </c>
      <c r="CH6" s="35">
        <f t="shared" si="9"/>
        <v>207.96</v>
      </c>
      <c r="CI6" s="35">
        <f t="shared" si="9"/>
        <v>194.31</v>
      </c>
      <c r="CJ6" s="35">
        <f t="shared" si="9"/>
        <v>190.99</v>
      </c>
      <c r="CK6" s="35">
        <f t="shared" si="9"/>
        <v>187.55</v>
      </c>
      <c r="CL6" s="34" t="str">
        <f>IF(CL7="","",IF(CL7="-","【-】","【"&amp;SUBSTITUTE(TEXT(CL7,"#,##0.00"),"-","△")&amp;"】"))</f>
        <v>【136.15】</v>
      </c>
      <c r="CM6" s="35">
        <f>IF(CM7="",NA(),CM7)</f>
        <v>74.45</v>
      </c>
      <c r="CN6" s="35">
        <f t="shared" ref="CN6:CV6" si="10">IF(CN7="",NA(),CN7)</f>
        <v>53.77</v>
      </c>
      <c r="CO6" s="35">
        <f t="shared" si="10"/>
        <v>56.03</v>
      </c>
      <c r="CP6" s="35">
        <f t="shared" si="10"/>
        <v>58.4</v>
      </c>
      <c r="CQ6" s="35">
        <f t="shared" si="10"/>
        <v>56.7</v>
      </c>
      <c r="CR6" s="35">
        <f t="shared" si="10"/>
        <v>54.67</v>
      </c>
      <c r="CS6" s="35">
        <f t="shared" si="10"/>
        <v>53.51</v>
      </c>
      <c r="CT6" s="35">
        <f t="shared" si="10"/>
        <v>53.5</v>
      </c>
      <c r="CU6" s="35">
        <f t="shared" si="10"/>
        <v>52.58</v>
      </c>
      <c r="CV6" s="35">
        <f t="shared" si="10"/>
        <v>50.94</v>
      </c>
      <c r="CW6" s="34" t="str">
        <f>IF(CW7="","",IF(CW7="-","【-】","【"&amp;SUBSTITUTE(TEXT(CW7,"#,##0.00"),"-","△")&amp;"】"))</f>
        <v>【59.64】</v>
      </c>
      <c r="CX6" s="35">
        <f>IF(CX7="",NA(),CX7)</f>
        <v>78.84</v>
      </c>
      <c r="CY6" s="35">
        <f t="shared" ref="CY6:DG6" si="11">IF(CY7="",NA(),CY7)</f>
        <v>80.260000000000005</v>
      </c>
      <c r="CZ6" s="35">
        <f t="shared" si="11"/>
        <v>80.069999999999993</v>
      </c>
      <c r="DA6" s="35">
        <f t="shared" si="11"/>
        <v>79.680000000000007</v>
      </c>
      <c r="DB6" s="35">
        <f t="shared" si="11"/>
        <v>79.900000000000006</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0.59</v>
      </c>
      <c r="EH6" s="35">
        <f t="shared" si="14"/>
        <v>0.54</v>
      </c>
      <c r="EI6" s="35">
        <f t="shared" si="14"/>
        <v>3.47</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312045</v>
      </c>
      <c r="D7" s="37">
        <v>47</v>
      </c>
      <c r="E7" s="37">
        <v>17</v>
      </c>
      <c r="F7" s="37">
        <v>1</v>
      </c>
      <c r="G7" s="37">
        <v>0</v>
      </c>
      <c r="H7" s="37" t="s">
        <v>98</v>
      </c>
      <c r="I7" s="37" t="s">
        <v>99</v>
      </c>
      <c r="J7" s="37" t="s">
        <v>100</v>
      </c>
      <c r="K7" s="37" t="s">
        <v>101</v>
      </c>
      <c r="L7" s="37" t="s">
        <v>102</v>
      </c>
      <c r="M7" s="37" t="s">
        <v>103</v>
      </c>
      <c r="N7" s="38" t="s">
        <v>104</v>
      </c>
      <c r="O7" s="38" t="s">
        <v>105</v>
      </c>
      <c r="P7" s="38">
        <v>79.75</v>
      </c>
      <c r="Q7" s="38">
        <v>98.42</v>
      </c>
      <c r="R7" s="38">
        <v>3300</v>
      </c>
      <c r="S7" s="38">
        <v>33957</v>
      </c>
      <c r="T7" s="38">
        <v>29.11</v>
      </c>
      <c r="U7" s="38">
        <v>1166.51</v>
      </c>
      <c r="V7" s="38">
        <v>26901</v>
      </c>
      <c r="W7" s="38">
        <v>10.14</v>
      </c>
      <c r="X7" s="38">
        <v>2652.96</v>
      </c>
      <c r="Y7" s="38">
        <v>82.55</v>
      </c>
      <c r="Z7" s="38">
        <v>87.19</v>
      </c>
      <c r="AA7" s="38">
        <v>89.43</v>
      </c>
      <c r="AB7" s="38">
        <v>87.47</v>
      </c>
      <c r="AC7" s="38">
        <v>90.46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1647.38</v>
      </c>
      <c r="BG7" s="38">
        <v>1301.52</v>
      </c>
      <c r="BH7" s="38">
        <v>1212</v>
      </c>
      <c r="BI7" s="38">
        <v>1415.54</v>
      </c>
      <c r="BJ7" s="38">
        <v>1273.93</v>
      </c>
      <c r="BK7" s="38">
        <v>1118.56</v>
      </c>
      <c r="BL7" s="38">
        <v>1111.31</v>
      </c>
      <c r="BM7" s="38">
        <v>966.33</v>
      </c>
      <c r="BN7" s="38">
        <v>958.81</v>
      </c>
      <c r="BO7" s="38">
        <v>1001.3</v>
      </c>
      <c r="BP7" s="38">
        <v>682.51</v>
      </c>
      <c r="BQ7" s="38">
        <v>65.790000000000006</v>
      </c>
      <c r="BR7" s="38">
        <v>86.83</v>
      </c>
      <c r="BS7" s="38">
        <v>87.58</v>
      </c>
      <c r="BT7" s="38">
        <v>86.49</v>
      </c>
      <c r="BU7" s="38">
        <v>87.39</v>
      </c>
      <c r="BV7" s="38">
        <v>72.33</v>
      </c>
      <c r="BW7" s="38">
        <v>75.540000000000006</v>
      </c>
      <c r="BX7" s="38">
        <v>81.739999999999995</v>
      </c>
      <c r="BY7" s="38">
        <v>82.88</v>
      </c>
      <c r="BZ7" s="38">
        <v>81.88</v>
      </c>
      <c r="CA7" s="38">
        <v>100.34</v>
      </c>
      <c r="CB7" s="38">
        <v>299.52</v>
      </c>
      <c r="CC7" s="38">
        <v>228.64</v>
      </c>
      <c r="CD7" s="38">
        <v>229.81</v>
      </c>
      <c r="CE7" s="38">
        <v>230.63</v>
      </c>
      <c r="CF7" s="38">
        <v>229.65</v>
      </c>
      <c r="CG7" s="38">
        <v>215.28</v>
      </c>
      <c r="CH7" s="38">
        <v>207.96</v>
      </c>
      <c r="CI7" s="38">
        <v>194.31</v>
      </c>
      <c r="CJ7" s="38">
        <v>190.99</v>
      </c>
      <c r="CK7" s="38">
        <v>187.55</v>
      </c>
      <c r="CL7" s="38">
        <v>136.15</v>
      </c>
      <c r="CM7" s="38">
        <v>74.45</v>
      </c>
      <c r="CN7" s="38">
        <v>53.77</v>
      </c>
      <c r="CO7" s="38">
        <v>56.03</v>
      </c>
      <c r="CP7" s="38">
        <v>58.4</v>
      </c>
      <c r="CQ7" s="38">
        <v>56.7</v>
      </c>
      <c r="CR7" s="38">
        <v>54.67</v>
      </c>
      <c r="CS7" s="38">
        <v>53.51</v>
      </c>
      <c r="CT7" s="38">
        <v>53.5</v>
      </c>
      <c r="CU7" s="38">
        <v>52.58</v>
      </c>
      <c r="CV7" s="38">
        <v>50.94</v>
      </c>
      <c r="CW7" s="38">
        <v>59.64</v>
      </c>
      <c r="CX7" s="38">
        <v>78.84</v>
      </c>
      <c r="CY7" s="38">
        <v>80.260000000000005</v>
      </c>
      <c r="CZ7" s="38">
        <v>80.069999999999993</v>
      </c>
      <c r="DA7" s="38">
        <v>79.680000000000007</v>
      </c>
      <c r="DB7" s="38">
        <v>79.900000000000006</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0.59</v>
      </c>
      <c r="EH7" s="38">
        <v>0.54</v>
      </c>
      <c r="EI7" s="38">
        <v>3.47</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荒岡 真樹</cp:lastModifiedBy>
  <cp:lastPrinted>2021-01-25T06:48:38Z</cp:lastPrinted>
  <dcterms:created xsi:type="dcterms:W3CDTF">2020-12-04T02:48:21Z</dcterms:created>
  <dcterms:modified xsi:type="dcterms:W3CDTF">2021-01-25T10:40:19Z</dcterms:modified>
  <cp:category/>
</cp:coreProperties>
</file>