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3_公営企業決算統計\03 経営比較分析表\R2年度\03.Ｒ１決算の分析・公表\02.市町村→県\04境港市\"/>
    </mc:Choice>
  </mc:AlternateContent>
  <workbookProtection workbookAlgorithmName="SHA-512" workbookHashValue="k/Tlc5AQjldGPUQi6bMRIcPvCxzlp58e498GgimC/imE0Uk/7B9ZEDtiVsbmMG5IhdGa3kwobF6ICOSRIpk4ig==" workbookSaltValue="udib+3zWoQfM5znmBiasZw==" workbookSpinCount="100000" lockStructure="1"/>
  <bookViews>
    <workbookView xWindow="0" yWindow="0" windowWidth="20490" windowHeight="7680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IT76" i="4" l="1"/>
  <c r="CS51" i="4"/>
  <c r="HJ30" i="4"/>
  <c r="MA30" i="4"/>
  <c r="CS30" i="4"/>
  <c r="BZ76" i="4"/>
  <c r="MA51" i="4"/>
  <c r="MI76" i="4"/>
  <c r="HJ51" i="4"/>
  <c r="C11" i="5"/>
  <c r="D11" i="5"/>
  <c r="E11" i="5"/>
  <c r="B11" i="5"/>
  <c r="LH51" i="4" l="1"/>
  <c r="LT76" i="4"/>
  <c r="GQ51" i="4"/>
  <c r="LH30" i="4"/>
  <c r="BZ30" i="4"/>
  <c r="IE76" i="4"/>
  <c r="BZ51" i="4"/>
  <c r="GQ30" i="4"/>
  <c r="BK76" i="4"/>
  <c r="KP76" i="4"/>
  <c r="AN30" i="4"/>
  <c r="FE51" i="4"/>
  <c r="JV30" i="4"/>
  <c r="HA76" i="4"/>
  <c r="FE30" i="4"/>
  <c r="AG76" i="4"/>
  <c r="JV51" i="4"/>
  <c r="AN51" i="4"/>
  <c r="AV76" i="4"/>
  <c r="KO51" i="4"/>
  <c r="HP76" i="4"/>
  <c r="BG51" i="4"/>
  <c r="LE76" i="4"/>
  <c r="FX51" i="4"/>
  <c r="KO30" i="4"/>
  <c r="FX30" i="4"/>
  <c r="BG30" i="4"/>
  <c r="R76" i="4"/>
  <c r="JC51" i="4"/>
  <c r="JC30" i="4"/>
  <c r="GL76" i="4"/>
  <c r="U51" i="4"/>
  <c r="EL30" i="4"/>
  <c r="EL51" i="4"/>
  <c r="U30" i="4"/>
  <c r="KA76" i="4"/>
</calcChain>
</file>

<file path=xl/sharedStrings.xml><?xml version="1.0" encoding="utf-8"?>
<sst xmlns="http://schemas.openxmlformats.org/spreadsheetml/2006/main" count="278" uniqueCount="146">
  <si>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</si>
  <si>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</si>
  <si>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</si>
  <si>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</si>
  <si>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</si>
  <si>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</si>
  <si>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</si>
  <si>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</si>
  <si>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</si>
  <si>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</si>
  <si>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</si>
  <si>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</si>
  <si>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</si>
  <si>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</si>
  <si>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</si>
  <si>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</si>
  <si>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</si>
  <si>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</si>
  <si>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</si>
  <si>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</si>
  <si>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</si>
  <si>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</si>
  <si>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</si>
  <si>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</si>
  <si>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</si>
  <si>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</si>
  <si>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</si>
  <si>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</si>
  <si>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</si>
  <si>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</si>
  <si>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</si>
  <si>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</si>
  <si>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</si>
  <si>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</si>
  <si>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</si>
  <si>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</si>
  <si>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</si>
  <si>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</si>
  <si>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</si>
  <si>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</si>
  <si>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</si>
  <si>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</si>
  <si>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</si>
  <si>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</si>
  <si>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</si>
  <si>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</si>
  <si>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</si>
  <si>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</si>
  <si>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</si>
  <si>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</si>
  <si>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</si>
  <si>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</si>
  <si>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</si>
  <si>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</si>
  <si>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</si>
  <si>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</si>
  <si>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</si>
  <si>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</si>
  <si>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</si>
  <si>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</si>
  <si>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</si>
  <si>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</si>
  <si>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</si>
  <si>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</si>
  <si>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</si>
  <si>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</si>
  <si>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</si>
  <si>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</si>
  <si>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</si>
  <si>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</si>
  <si>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</si>
  <si>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</si>
  <si>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</si>
  <si>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</si>
  <si>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</si>
  <si>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</si>
  <si>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</si>
  <si>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</si>
  <si>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</si>
  <si>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</si>
  <si>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</si>
  <si>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</si>
  <si>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</si>
  <si>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</si>
  <si>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</si>
  <si>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</si>
  <si>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</si>
  <si>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</si>
  <si>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</si>
  <si>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</si>
  <si>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</si>
  <si>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</si>
  <si>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</si>
  <si>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</si>
  <si>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</si>
  <si>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</si>
  <si>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</si>
  <si>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</si>
  <si>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</si>
  <si>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</si>
  <si>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</si>
  <si>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</si>
  <si>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</si>
  <si>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</si>
  <si>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</si>
  <si>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</si>
  <si>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当該値(N-1)</t>
    <phoneticPr fontId="5"/>
  </si>
  <si>
    <t>当該値(N-4)</t>
    <phoneticPr fontId="5"/>
  </si>
  <si>
    <t>当該値(N-3)</t>
    <phoneticPr fontId="5"/>
  </si>
  <si>
    <t>当該値(N)</t>
    <phoneticPr fontId="5"/>
  </si>
  <si>
    <t>当該値(N-2)</t>
    <phoneticPr fontId="5"/>
  </si>
  <si>
    <t>当該値(N-1)</t>
    <phoneticPr fontId="5"/>
  </si>
  <si>
    <t>当該値(N-2)</t>
    <phoneticPr fontId="5"/>
  </si>
  <si>
    <t>当該値(N)</t>
    <phoneticPr fontId="5"/>
  </si>
  <si>
    <t>当該値(N-1)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</si>
  <si>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</si>
  <si>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</si>
  <si>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</si>
  <si>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</si>
  <si>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</si>
  <si>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</si>
  <si>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</si>
  <si>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</si>
  <si>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</si>
  <si>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鳥取県　境港市</t>
  </si>
  <si>
    <t>境港駅前駐車場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</si>
  <si>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</si>
  <si>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</si>
  <si>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</si>
  <si>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</si>
  <si>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</si>
  <si>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</si>
  <si>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</si>
  <si>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</si>
  <si>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</si>
  <si>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</si>
  <si>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</si>
  <si>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</si>
  <si>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</si>
  <si>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</si>
  <si>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</si>
  <si>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</si>
  <si>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広場式の駐車場であり、今後の設備投資についても規模の大きなものは計画していない。
　現在、企業債の残高は無く、今後も借入の予定は無い。</t>
    <phoneticPr fontId="5"/>
  </si>
  <si>
    <t>　収益的収支比率は、地方債を短期間で償還したことの影響により５０％程度で推移し、単年度収支は赤字となっていたが、平成２８年度に償還が完了したことから、平成２９年度以降は黒字に転じている。
　売上高ＧＯＰ率、ＥＢＩＴＤＡについては、ともに類似施設の平均値を上回っている。
　ＥＢＩＴＤＡは減少傾向にあったが、平成３０年度には近隣の観光地である水木しげるロードがリニューアルオープンしたことなどにより、観光客が増加し、収益が大幅に伸びている。</t>
    <rPh sb="1" eb="4">
      <t>シュウエキテキ</t>
    </rPh>
    <rPh sb="4" eb="6">
      <t>シュウシ</t>
    </rPh>
    <rPh sb="6" eb="8">
      <t>ヒリツ</t>
    </rPh>
    <rPh sb="10" eb="13">
      <t>チホウサイ</t>
    </rPh>
    <rPh sb="14" eb="17">
      <t>タンキカン</t>
    </rPh>
    <rPh sb="18" eb="20">
      <t>ショウカン</t>
    </rPh>
    <rPh sb="25" eb="27">
      <t>エイキョウ</t>
    </rPh>
    <rPh sb="33" eb="35">
      <t>テイド</t>
    </rPh>
    <rPh sb="36" eb="38">
      <t>スイイ</t>
    </rPh>
    <rPh sb="40" eb="43">
      <t>タンネンド</t>
    </rPh>
    <rPh sb="43" eb="45">
      <t>シュウシ</t>
    </rPh>
    <rPh sb="46" eb="48">
      <t>アカジ</t>
    </rPh>
    <rPh sb="56" eb="58">
      <t>ヘイセイ</t>
    </rPh>
    <rPh sb="60" eb="62">
      <t>ネンド</t>
    </rPh>
    <rPh sb="63" eb="65">
      <t>ショウカン</t>
    </rPh>
    <rPh sb="66" eb="68">
      <t>カンリョウ</t>
    </rPh>
    <rPh sb="75" eb="77">
      <t>ヘイセイ</t>
    </rPh>
    <rPh sb="79" eb="81">
      <t>ネンド</t>
    </rPh>
    <rPh sb="81" eb="83">
      <t>イコウ</t>
    </rPh>
    <rPh sb="84" eb="86">
      <t>クロジ</t>
    </rPh>
    <rPh sb="87" eb="88">
      <t>テン</t>
    </rPh>
    <rPh sb="95" eb="97">
      <t>ウリアゲ</t>
    </rPh>
    <rPh sb="97" eb="98">
      <t>ダカ</t>
    </rPh>
    <rPh sb="101" eb="102">
      <t>リツ</t>
    </rPh>
    <rPh sb="118" eb="120">
      <t>ルイジ</t>
    </rPh>
    <rPh sb="120" eb="122">
      <t>シセツ</t>
    </rPh>
    <rPh sb="123" eb="125">
      <t>ヘイキン</t>
    </rPh>
    <rPh sb="125" eb="126">
      <t>アタイ</t>
    </rPh>
    <rPh sb="127" eb="129">
      <t>ウワマワ</t>
    </rPh>
    <rPh sb="143" eb="145">
      <t>ゲンショウ</t>
    </rPh>
    <rPh sb="145" eb="147">
      <t>ケイコウ</t>
    </rPh>
    <rPh sb="153" eb="155">
      <t>ヘイセイ</t>
    </rPh>
    <rPh sb="157" eb="159">
      <t>ネンド</t>
    </rPh>
    <rPh sb="161" eb="163">
      <t>キンリン</t>
    </rPh>
    <rPh sb="164" eb="167">
      <t>カンコウチ</t>
    </rPh>
    <rPh sb="170" eb="172">
      <t>ミズキ</t>
    </rPh>
    <rPh sb="199" eb="202">
      <t>カンコウキャク</t>
    </rPh>
    <rPh sb="203" eb="205">
      <t>ゾウカ</t>
    </rPh>
    <rPh sb="207" eb="209">
      <t>シュウエキ</t>
    </rPh>
    <rPh sb="210" eb="212">
      <t>オオハバ</t>
    </rPh>
    <rPh sb="213" eb="214">
      <t>ノ</t>
    </rPh>
    <phoneticPr fontId="5"/>
  </si>
  <si>
    <t>　水木しげるロードの観光客の減少や、周辺地域への民間駐車場の開設などにより、利用客数は減少傾向にあったが、平成３０年７月の水木しげるロードリニューアル以降は利用者数が増加している。
　観光地に隣接した駐車場であり、平日の利用客が少ないため稼働率は低めの水準で推移しているが、今後も安定した利用が見込まれる。</t>
    <phoneticPr fontId="5"/>
  </si>
  <si>
    <t>　地方債の償還完了に伴い、平成２９年度に単年度収支が黒字となった。
　今後も単年度収支は黒字のまま推移し、実質収支についても数年後には黒字化すると見込んでいる。
　また、水木しげるロードリニューアルなどにより観光客が増加しており、収益性についても向上している。
　なお、観光地に隣接した駐車場であり観光施策と連携した整備・運営が必要であること、広場式の駐車場であり維持管理費が最小限となっていることから、民間への譲渡や民間活用には馴染まない。
　今後も黒字が継続することが見込まれるが、維持管理費が過大とならないよう抑制に努める。</t>
    <rPh sb="1" eb="4">
      <t>チホウサイ</t>
    </rPh>
    <rPh sb="5" eb="7">
      <t>ショウカン</t>
    </rPh>
    <rPh sb="7" eb="9">
      <t>カンリョウ</t>
    </rPh>
    <rPh sb="10" eb="11">
      <t>トモナ</t>
    </rPh>
    <rPh sb="13" eb="15">
      <t>ヘイセイ</t>
    </rPh>
    <rPh sb="17" eb="19">
      <t>ネンド</t>
    </rPh>
    <rPh sb="20" eb="23">
      <t>タンネンド</t>
    </rPh>
    <rPh sb="23" eb="25">
      <t>シュウシ</t>
    </rPh>
    <rPh sb="26" eb="28">
      <t>クロジ</t>
    </rPh>
    <rPh sb="35" eb="37">
      <t>コンゴ</t>
    </rPh>
    <rPh sb="38" eb="41">
      <t>タンネンド</t>
    </rPh>
    <rPh sb="41" eb="43">
      <t>シュウシ</t>
    </rPh>
    <rPh sb="44" eb="46">
      <t>クロジ</t>
    </rPh>
    <rPh sb="49" eb="51">
      <t>スイイ</t>
    </rPh>
    <rPh sb="53" eb="55">
      <t>ジッシツ</t>
    </rPh>
    <rPh sb="55" eb="57">
      <t>シュウシ</t>
    </rPh>
    <rPh sb="62" eb="65">
      <t>スウネンゴ</t>
    </rPh>
    <rPh sb="67" eb="69">
      <t>クロジ</t>
    </rPh>
    <rPh sb="69" eb="70">
      <t>バ</t>
    </rPh>
    <rPh sb="73" eb="75">
      <t>ミコ</t>
    </rPh>
    <rPh sb="85" eb="87">
      <t>ミズキ</t>
    </rPh>
    <rPh sb="104" eb="107">
      <t>カンコウキャク</t>
    </rPh>
    <rPh sb="108" eb="110">
      <t>ゾウカ</t>
    </rPh>
    <rPh sb="115" eb="118">
      <t>シュウエキセイ</t>
    </rPh>
    <rPh sb="123" eb="125">
      <t>コウジョウ</t>
    </rPh>
    <rPh sb="151" eb="153">
      <t>シサク</t>
    </rPh>
    <rPh sb="249" eb="251">
      <t>カダイ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</si>
</sst>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50.7</c:v>
                </c:pt>
                <c:pt idx="1">
                  <c:v>48.6</c:v>
                </c:pt>
                <c:pt idx="2">
                  <c:v>474</c:v>
                </c:pt>
                <c:pt idx="3">
                  <c:v>708.3</c:v>
                </c:pt>
                <c:pt idx="4">
                  <c:v>656.9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27-4995-BD50-43D8538EB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059944"/>
        <c:axId val="366056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378.1</c:v>
                </c:pt>
                <c:pt idx="4">
                  <c:v>756.6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27-4995-BD50-43D8538EB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059944"/>
        <c:axId val="366056808"/>
      </c:lineChart>
      <c:catAx>
        <c:axId val="366059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6056808"/>
        <c:crosses val="autoZero"/>
        <c:auto val="1"/>
        <c:lblAlgn val="ctr"/>
        <c:lblOffset val="100"/>
        <c:noMultiLvlLbl val="1"/>
      </c:catAx>
      <c:valAx>
        <c:axId val="366056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6059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181.5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E4-4051-BB0C-535BF3894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057984"/>
        <c:axId val="366057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83.1</c:v>
                </c:pt>
                <c:pt idx="4">
                  <c:v>54.7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E4-4051-BB0C-535BF3894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057984"/>
        <c:axId val="366057592"/>
      </c:lineChart>
      <c:catAx>
        <c:axId val="3660579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6057592"/>
        <c:crosses val="autoZero"/>
        <c:auto val="1"/>
        <c:lblAlgn val="ctr"/>
        <c:lblOffset val="100"/>
        <c:noMultiLvlLbl val="1"/>
      </c:catAx>
      <c:valAx>
        <c:axId val="366057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6057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4A-4F33-B745-77F364D5E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059160"/>
        <c:axId val="36605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4A-4F33-B745-77F364D5E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059160"/>
        <c:axId val="366058768"/>
      </c:lineChart>
      <c:catAx>
        <c:axId val="3660591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6058768"/>
        <c:crosses val="autoZero"/>
        <c:auto val="1"/>
        <c:lblAlgn val="ctr"/>
        <c:lblOffset val="100"/>
        <c:noMultiLvlLbl val="1"/>
      </c:catAx>
      <c:valAx>
        <c:axId val="36605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6059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7D-493B-99B0-985F6DBB4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314336"/>
        <c:axId val="369308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7D-493B-99B0-985F6DBB4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314336"/>
        <c:axId val="369308456"/>
      </c:lineChart>
      <c:catAx>
        <c:axId val="36931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9308456"/>
        <c:crosses val="autoZero"/>
        <c:auto val="1"/>
        <c:lblAlgn val="ctr"/>
        <c:lblOffset val="100"/>
        <c:noMultiLvlLbl val="1"/>
      </c:catAx>
      <c:valAx>
        <c:axId val="369308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931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70-43FA-ABB1-A669EFD04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310416"/>
        <c:axId val="369311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3.8</c:v>
                </c:pt>
                <c:pt idx="4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70-43FA-ABB1-A669EFD04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310416"/>
        <c:axId val="369311592"/>
      </c:lineChart>
      <c:catAx>
        <c:axId val="3693104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9311592"/>
        <c:crosses val="autoZero"/>
        <c:auto val="1"/>
        <c:lblAlgn val="ctr"/>
        <c:lblOffset val="100"/>
        <c:noMultiLvlLbl val="1"/>
      </c:catAx>
      <c:valAx>
        <c:axId val="369311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9310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7F-4AE6-B751-0D14FC8B7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309632"/>
        <c:axId val="369314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7F-4AE6-B751-0D14FC8B7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309632"/>
        <c:axId val="369314728"/>
      </c:lineChart>
      <c:catAx>
        <c:axId val="3693096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9314728"/>
        <c:crosses val="autoZero"/>
        <c:auto val="1"/>
        <c:lblAlgn val="ctr"/>
        <c:lblOffset val="100"/>
        <c:noMultiLvlLbl val="1"/>
      </c:catAx>
      <c:valAx>
        <c:axId val="369314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69309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96.9</c:v>
                </c:pt>
                <c:pt idx="1">
                  <c:v>97.4</c:v>
                </c:pt>
                <c:pt idx="2">
                  <c:v>98</c:v>
                </c:pt>
                <c:pt idx="3">
                  <c:v>117.9</c:v>
                </c:pt>
                <c:pt idx="4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A8-4C1F-9FBF-E65D90F6D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315904"/>
        <c:axId val="369309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275.5</c:v>
                </c:pt>
                <c:pt idx="4">
                  <c:v>289.2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A8-4C1F-9FBF-E65D90F6D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315904"/>
        <c:axId val="369309240"/>
      </c:lineChart>
      <c:catAx>
        <c:axId val="3693159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9309240"/>
        <c:crosses val="autoZero"/>
        <c:auto val="1"/>
        <c:lblAlgn val="ctr"/>
        <c:lblOffset val="100"/>
        <c:noMultiLvlLbl val="1"/>
      </c:catAx>
      <c:valAx>
        <c:axId val="369309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9315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83.2</c:v>
                </c:pt>
                <c:pt idx="1">
                  <c:v>84.6</c:v>
                </c:pt>
                <c:pt idx="2">
                  <c:v>83.2</c:v>
                </c:pt>
                <c:pt idx="3">
                  <c:v>93</c:v>
                </c:pt>
                <c:pt idx="4">
                  <c:v>89.5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63-4982-9A6F-C514122DA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308848"/>
        <c:axId val="369310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30.2</c:v>
                </c:pt>
                <c:pt idx="4">
                  <c:v>33.9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63-4982-9A6F-C514122DA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308848"/>
        <c:axId val="369310024"/>
      </c:lineChart>
      <c:catAx>
        <c:axId val="369308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9310024"/>
        <c:crosses val="autoZero"/>
        <c:auto val="1"/>
        <c:lblAlgn val="ctr"/>
        <c:lblOffset val="100"/>
        <c:noMultiLvlLbl val="1"/>
      </c:catAx>
      <c:valAx>
        <c:axId val="369310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9308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15420</c:v>
                </c:pt>
                <c:pt idx="1">
                  <c:v>13971</c:v>
                </c:pt>
                <c:pt idx="2">
                  <c:v>13572</c:v>
                </c:pt>
                <c:pt idx="3">
                  <c:v>19343</c:v>
                </c:pt>
                <c:pt idx="4">
                  <c:v>20143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A9-4571-BA80-152D1370A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313160"/>
        <c:axId val="369311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8076</c:v>
                </c:pt>
                <c:pt idx="4">
                  <c:v>8265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A9-4571-BA80-152D1370A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313160"/>
        <c:axId val="369311984"/>
      </c:lineChart>
      <c:catAx>
        <c:axId val="3693131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69311984"/>
        <c:crosses val="autoZero"/>
        <c:auto val="1"/>
        <c:lblAlgn val="ctr"/>
        <c:lblOffset val="100"/>
        <c:noMultiLvlLbl val="1"/>
      </c:catAx>
      <c:valAx>
        <c:axId val="369311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69313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IZ61" zoomScaleNormal="100" zoomScaleSheetLayoutView="70" workbookViewId="0">
      <selection activeCell="OC72" sqref="OC7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鳥取県境港市　境港駅前駐車場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6273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132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13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196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143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50.7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48.6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474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708.3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656.9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96.9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97.4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98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117.9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125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419.4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371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509.2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378.1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756.6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3.2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2.9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6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3.8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269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276.60000000000002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274.8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275.5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289.2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142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144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83.2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84.6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83.2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93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89.5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15420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13971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13572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19343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20143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22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16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21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17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38.200000000000003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34.6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37.6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30.2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33.9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6967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7138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8131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8076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8265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145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162679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5109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181.5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70.5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59.2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62.4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83.1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54.7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XF/U/k6FMn6D3WmpMDy0QnvnBFl5ReT3VTg821sp0Z23TjVFH4/eNG8GMK1QyaKp24g4cQU4dJmht1j5r+Gfiw==" saltValue="f1FFBFuhxkXx8gpemfG6K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102</v>
      </c>
      <c r="AM5" s="59" t="s">
        <v>103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104</v>
      </c>
      <c r="AV5" s="59" t="s">
        <v>105</v>
      </c>
      <c r="AW5" s="59" t="s">
        <v>102</v>
      </c>
      <c r="AX5" s="59" t="s">
        <v>106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107</v>
      </c>
      <c r="BG5" s="59" t="s">
        <v>108</v>
      </c>
      <c r="BH5" s="59" t="s">
        <v>91</v>
      </c>
      <c r="BI5" s="59" t="s">
        <v>106</v>
      </c>
      <c r="BJ5" s="59" t="s">
        <v>109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107</v>
      </c>
      <c r="BR5" s="59" t="s">
        <v>101</v>
      </c>
      <c r="BS5" s="59" t="s">
        <v>110</v>
      </c>
      <c r="BT5" s="59" t="s">
        <v>111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107</v>
      </c>
      <c r="CC5" s="59" t="s">
        <v>101</v>
      </c>
      <c r="CD5" s="59" t="s">
        <v>112</v>
      </c>
      <c r="CE5" s="59" t="s">
        <v>106</v>
      </c>
      <c r="CF5" s="59" t="s">
        <v>113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107</v>
      </c>
      <c r="CP5" s="59" t="s">
        <v>101</v>
      </c>
      <c r="CQ5" s="59" t="s">
        <v>110</v>
      </c>
      <c r="CR5" s="59" t="s">
        <v>114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107</v>
      </c>
      <c r="DA5" s="59" t="s">
        <v>101</v>
      </c>
      <c r="DB5" s="59" t="s">
        <v>115</v>
      </c>
      <c r="DC5" s="59" t="s">
        <v>116</v>
      </c>
      <c r="DD5" s="59" t="s">
        <v>117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118</v>
      </c>
      <c r="DL5" s="59" t="s">
        <v>105</v>
      </c>
      <c r="DM5" s="59" t="s">
        <v>112</v>
      </c>
      <c r="DN5" s="59" t="s">
        <v>106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119</v>
      </c>
      <c r="B6" s="60">
        <f>B8</f>
        <v>2019</v>
      </c>
      <c r="C6" s="60">
        <f t="shared" ref="C6:X6" si="1">C8</f>
        <v>312045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鳥取県境港市</v>
      </c>
      <c r="I6" s="60" t="str">
        <f t="shared" si="1"/>
        <v>境港駅前駐車場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13</v>
      </c>
      <c r="S6" s="62" t="str">
        <f t="shared" si="1"/>
        <v>駅</v>
      </c>
      <c r="T6" s="62" t="str">
        <f t="shared" si="1"/>
        <v>無</v>
      </c>
      <c r="U6" s="63">
        <f t="shared" si="1"/>
        <v>6273</v>
      </c>
      <c r="V6" s="63">
        <f t="shared" si="1"/>
        <v>196</v>
      </c>
      <c r="W6" s="63">
        <f t="shared" si="1"/>
        <v>200</v>
      </c>
      <c r="X6" s="62" t="str">
        <f t="shared" si="1"/>
        <v>導入なし</v>
      </c>
      <c r="Y6" s="64">
        <f>IF(Y8="-",NA(),Y8)</f>
        <v>50.7</v>
      </c>
      <c r="Z6" s="64">
        <f t="shared" ref="Z6:AH6" si="2">IF(Z8="-",NA(),Z8)</f>
        <v>48.6</v>
      </c>
      <c r="AA6" s="64">
        <f t="shared" si="2"/>
        <v>474</v>
      </c>
      <c r="AB6" s="64">
        <f t="shared" si="2"/>
        <v>708.3</v>
      </c>
      <c r="AC6" s="64">
        <f t="shared" si="2"/>
        <v>656.9</v>
      </c>
      <c r="AD6" s="64">
        <f t="shared" si="2"/>
        <v>419.4</v>
      </c>
      <c r="AE6" s="64">
        <f t="shared" si="2"/>
        <v>371</v>
      </c>
      <c r="AF6" s="64">
        <f t="shared" si="2"/>
        <v>509.2</v>
      </c>
      <c r="AG6" s="64">
        <f t="shared" si="2"/>
        <v>378.1</v>
      </c>
      <c r="AH6" s="64">
        <f t="shared" si="2"/>
        <v>756.6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3.2</v>
      </c>
      <c r="AP6" s="64">
        <f t="shared" si="3"/>
        <v>2.9</v>
      </c>
      <c r="AQ6" s="64">
        <f t="shared" si="3"/>
        <v>6</v>
      </c>
      <c r="AR6" s="64">
        <f t="shared" si="3"/>
        <v>3.8</v>
      </c>
      <c r="AS6" s="64">
        <f t="shared" si="3"/>
        <v>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22</v>
      </c>
      <c r="BA6" s="65">
        <f t="shared" si="4"/>
        <v>16</v>
      </c>
      <c r="BB6" s="65">
        <f t="shared" si="4"/>
        <v>21</v>
      </c>
      <c r="BC6" s="65">
        <f t="shared" si="4"/>
        <v>17</v>
      </c>
      <c r="BD6" s="65">
        <f t="shared" si="4"/>
        <v>15</v>
      </c>
      <c r="BE6" s="63" t="str">
        <f>IF(BE8="-","",IF(BE8="-","【-】","【"&amp;SUBSTITUTE(TEXT(BE8,"#,##0"),"-","△")&amp;"】"))</f>
        <v>【17】</v>
      </c>
      <c r="BF6" s="64">
        <f>IF(BF8="-",NA(),BF8)</f>
        <v>83.2</v>
      </c>
      <c r="BG6" s="64">
        <f t="shared" ref="BG6:BO6" si="5">IF(BG8="-",NA(),BG8)</f>
        <v>84.6</v>
      </c>
      <c r="BH6" s="64">
        <f t="shared" si="5"/>
        <v>83.2</v>
      </c>
      <c r="BI6" s="64">
        <f t="shared" si="5"/>
        <v>93</v>
      </c>
      <c r="BJ6" s="64">
        <f t="shared" si="5"/>
        <v>89.5</v>
      </c>
      <c r="BK6" s="64">
        <f t="shared" si="5"/>
        <v>38.200000000000003</v>
      </c>
      <c r="BL6" s="64">
        <f t="shared" si="5"/>
        <v>34.6</v>
      </c>
      <c r="BM6" s="64">
        <f t="shared" si="5"/>
        <v>37.6</v>
      </c>
      <c r="BN6" s="64">
        <f t="shared" si="5"/>
        <v>30.2</v>
      </c>
      <c r="BO6" s="64">
        <f t="shared" si="5"/>
        <v>33.9</v>
      </c>
      <c r="BP6" s="61" t="str">
        <f>IF(BP8="-","",IF(BP8="-","【-】","【"&amp;SUBSTITUTE(TEXT(BP8,"#,##0.0"),"-","△")&amp;"】"))</f>
        <v>【20.8】</v>
      </c>
      <c r="BQ6" s="65">
        <f>IF(BQ8="-",NA(),BQ8)</f>
        <v>15420</v>
      </c>
      <c r="BR6" s="65">
        <f t="shared" ref="BR6:BZ6" si="6">IF(BR8="-",NA(),BR8)</f>
        <v>13971</v>
      </c>
      <c r="BS6" s="65">
        <f t="shared" si="6"/>
        <v>13572</v>
      </c>
      <c r="BT6" s="65">
        <f t="shared" si="6"/>
        <v>19343</v>
      </c>
      <c r="BU6" s="65">
        <f t="shared" si="6"/>
        <v>20143</v>
      </c>
      <c r="BV6" s="65">
        <f t="shared" si="6"/>
        <v>6967</v>
      </c>
      <c r="BW6" s="65">
        <f t="shared" si="6"/>
        <v>7138</v>
      </c>
      <c r="BX6" s="65">
        <f t="shared" si="6"/>
        <v>8131</v>
      </c>
      <c r="BY6" s="65">
        <f t="shared" si="6"/>
        <v>8076</v>
      </c>
      <c r="BZ6" s="65">
        <f t="shared" si="6"/>
        <v>8265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120</v>
      </c>
      <c r="CM6" s="63">
        <f t="shared" ref="CM6:CN6" si="7">CM8</f>
        <v>162679</v>
      </c>
      <c r="CN6" s="63">
        <f t="shared" si="7"/>
        <v>5109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121</v>
      </c>
      <c r="CZ6" s="64">
        <f>IF(CZ8="-",NA(),CZ8)</f>
        <v>181.5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70.5</v>
      </c>
      <c r="DF6" s="64">
        <f t="shared" si="8"/>
        <v>59.2</v>
      </c>
      <c r="DG6" s="64">
        <f t="shared" si="8"/>
        <v>62.4</v>
      </c>
      <c r="DH6" s="64">
        <f t="shared" si="8"/>
        <v>83.1</v>
      </c>
      <c r="DI6" s="64">
        <f t="shared" si="8"/>
        <v>54.7</v>
      </c>
      <c r="DJ6" s="61" t="str">
        <f>IF(DJ8="-","",IF(DJ8="-","【-】","【"&amp;SUBSTITUTE(TEXT(DJ8,"#,##0.0"),"-","△")&amp;"】"))</f>
        <v>【425.4】</v>
      </c>
      <c r="DK6" s="64">
        <f>IF(DK8="-",NA(),DK8)</f>
        <v>96.9</v>
      </c>
      <c r="DL6" s="64">
        <f t="shared" ref="DL6:DT6" si="9">IF(DL8="-",NA(),DL8)</f>
        <v>97.4</v>
      </c>
      <c r="DM6" s="64">
        <f t="shared" si="9"/>
        <v>98</v>
      </c>
      <c r="DN6" s="64">
        <f t="shared" si="9"/>
        <v>117.9</v>
      </c>
      <c r="DO6" s="64">
        <f t="shared" si="9"/>
        <v>125</v>
      </c>
      <c r="DP6" s="64">
        <f t="shared" si="9"/>
        <v>269</v>
      </c>
      <c r="DQ6" s="64">
        <f t="shared" si="9"/>
        <v>276.60000000000002</v>
      </c>
      <c r="DR6" s="64">
        <f t="shared" si="9"/>
        <v>274.8</v>
      </c>
      <c r="DS6" s="64">
        <f t="shared" si="9"/>
        <v>275.5</v>
      </c>
      <c r="DT6" s="64">
        <f t="shared" si="9"/>
        <v>289.2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122</v>
      </c>
      <c r="B7" s="60">
        <f t="shared" ref="B7:X7" si="10">B8</f>
        <v>2019</v>
      </c>
      <c r="C7" s="60">
        <f t="shared" si="10"/>
        <v>312045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鳥取県　境港市</v>
      </c>
      <c r="I7" s="60" t="str">
        <f t="shared" si="10"/>
        <v>境港駅前駐車場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13</v>
      </c>
      <c r="S7" s="62" t="str">
        <f t="shared" si="10"/>
        <v>駅</v>
      </c>
      <c r="T7" s="62" t="str">
        <f t="shared" si="10"/>
        <v>無</v>
      </c>
      <c r="U7" s="63">
        <f t="shared" si="10"/>
        <v>6273</v>
      </c>
      <c r="V7" s="63">
        <f t="shared" si="10"/>
        <v>196</v>
      </c>
      <c r="W7" s="63">
        <f t="shared" si="10"/>
        <v>200</v>
      </c>
      <c r="X7" s="62" t="str">
        <f t="shared" si="10"/>
        <v>導入なし</v>
      </c>
      <c r="Y7" s="64">
        <f>Y8</f>
        <v>50.7</v>
      </c>
      <c r="Z7" s="64">
        <f t="shared" ref="Z7:AH7" si="11">Z8</f>
        <v>48.6</v>
      </c>
      <c r="AA7" s="64">
        <f t="shared" si="11"/>
        <v>474</v>
      </c>
      <c r="AB7" s="64">
        <f t="shared" si="11"/>
        <v>708.3</v>
      </c>
      <c r="AC7" s="64">
        <f t="shared" si="11"/>
        <v>656.9</v>
      </c>
      <c r="AD7" s="64">
        <f t="shared" si="11"/>
        <v>419.4</v>
      </c>
      <c r="AE7" s="64">
        <f t="shared" si="11"/>
        <v>371</v>
      </c>
      <c r="AF7" s="64">
        <f t="shared" si="11"/>
        <v>509.2</v>
      </c>
      <c r="AG7" s="64">
        <f t="shared" si="11"/>
        <v>378.1</v>
      </c>
      <c r="AH7" s="64">
        <f t="shared" si="11"/>
        <v>756.6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3.2</v>
      </c>
      <c r="AP7" s="64">
        <f t="shared" si="12"/>
        <v>2.9</v>
      </c>
      <c r="AQ7" s="64">
        <f t="shared" si="12"/>
        <v>6</v>
      </c>
      <c r="AR7" s="64">
        <f t="shared" si="12"/>
        <v>3.8</v>
      </c>
      <c r="AS7" s="64">
        <f t="shared" si="12"/>
        <v>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22</v>
      </c>
      <c r="BA7" s="65">
        <f t="shared" si="13"/>
        <v>16</v>
      </c>
      <c r="BB7" s="65">
        <f t="shared" si="13"/>
        <v>21</v>
      </c>
      <c r="BC7" s="65">
        <f t="shared" si="13"/>
        <v>17</v>
      </c>
      <c r="BD7" s="65">
        <f t="shared" si="13"/>
        <v>15</v>
      </c>
      <c r="BE7" s="63"/>
      <c r="BF7" s="64">
        <f>BF8</f>
        <v>83.2</v>
      </c>
      <c r="BG7" s="64">
        <f t="shared" ref="BG7:BO7" si="14">BG8</f>
        <v>84.6</v>
      </c>
      <c r="BH7" s="64">
        <f t="shared" si="14"/>
        <v>83.2</v>
      </c>
      <c r="BI7" s="64">
        <f t="shared" si="14"/>
        <v>93</v>
      </c>
      <c r="BJ7" s="64">
        <f t="shared" si="14"/>
        <v>89.5</v>
      </c>
      <c r="BK7" s="64">
        <f t="shared" si="14"/>
        <v>38.200000000000003</v>
      </c>
      <c r="BL7" s="64">
        <f t="shared" si="14"/>
        <v>34.6</v>
      </c>
      <c r="BM7" s="64">
        <f t="shared" si="14"/>
        <v>37.6</v>
      </c>
      <c r="BN7" s="64">
        <f t="shared" si="14"/>
        <v>30.2</v>
      </c>
      <c r="BO7" s="64">
        <f t="shared" si="14"/>
        <v>33.9</v>
      </c>
      <c r="BP7" s="61"/>
      <c r="BQ7" s="65">
        <f>BQ8</f>
        <v>15420</v>
      </c>
      <c r="BR7" s="65">
        <f t="shared" ref="BR7:BZ7" si="15">BR8</f>
        <v>13971</v>
      </c>
      <c r="BS7" s="65">
        <f t="shared" si="15"/>
        <v>13572</v>
      </c>
      <c r="BT7" s="65">
        <f t="shared" si="15"/>
        <v>19343</v>
      </c>
      <c r="BU7" s="65">
        <f t="shared" si="15"/>
        <v>20143</v>
      </c>
      <c r="BV7" s="65">
        <f t="shared" si="15"/>
        <v>6967</v>
      </c>
      <c r="BW7" s="65">
        <f t="shared" si="15"/>
        <v>7138</v>
      </c>
      <c r="BX7" s="65">
        <f t="shared" si="15"/>
        <v>8131</v>
      </c>
      <c r="BY7" s="65">
        <f t="shared" si="15"/>
        <v>8076</v>
      </c>
      <c r="BZ7" s="65">
        <f t="shared" si="15"/>
        <v>8265</v>
      </c>
      <c r="CA7" s="63"/>
      <c r="CB7" s="64" t="s">
        <v>123</v>
      </c>
      <c r="CC7" s="64" t="s">
        <v>123</v>
      </c>
      <c r="CD7" s="64" t="s">
        <v>123</v>
      </c>
      <c r="CE7" s="64" t="s">
        <v>123</v>
      </c>
      <c r="CF7" s="64" t="s">
        <v>123</v>
      </c>
      <c r="CG7" s="64" t="s">
        <v>123</v>
      </c>
      <c r="CH7" s="64" t="s">
        <v>123</v>
      </c>
      <c r="CI7" s="64" t="s">
        <v>123</v>
      </c>
      <c r="CJ7" s="64" t="s">
        <v>123</v>
      </c>
      <c r="CK7" s="64" t="s">
        <v>121</v>
      </c>
      <c r="CL7" s="61"/>
      <c r="CM7" s="63">
        <f>CM8</f>
        <v>162679</v>
      </c>
      <c r="CN7" s="63">
        <f>CN8</f>
        <v>5109</v>
      </c>
      <c r="CO7" s="64" t="s">
        <v>123</v>
      </c>
      <c r="CP7" s="64" t="s">
        <v>123</v>
      </c>
      <c r="CQ7" s="64" t="s">
        <v>123</v>
      </c>
      <c r="CR7" s="64" t="s">
        <v>123</v>
      </c>
      <c r="CS7" s="64" t="s">
        <v>123</v>
      </c>
      <c r="CT7" s="64" t="s">
        <v>123</v>
      </c>
      <c r="CU7" s="64" t="s">
        <v>123</v>
      </c>
      <c r="CV7" s="64" t="s">
        <v>123</v>
      </c>
      <c r="CW7" s="64" t="s">
        <v>123</v>
      </c>
      <c r="CX7" s="64" t="s">
        <v>121</v>
      </c>
      <c r="CY7" s="61"/>
      <c r="CZ7" s="64">
        <f>CZ8</f>
        <v>181.5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70.5</v>
      </c>
      <c r="DF7" s="64">
        <f t="shared" si="16"/>
        <v>59.2</v>
      </c>
      <c r="DG7" s="64">
        <f t="shared" si="16"/>
        <v>62.4</v>
      </c>
      <c r="DH7" s="64">
        <f t="shared" si="16"/>
        <v>83.1</v>
      </c>
      <c r="DI7" s="64">
        <f t="shared" si="16"/>
        <v>54.7</v>
      </c>
      <c r="DJ7" s="61"/>
      <c r="DK7" s="64">
        <f>DK8</f>
        <v>96.9</v>
      </c>
      <c r="DL7" s="64">
        <f t="shared" ref="DL7:DT7" si="17">DL8</f>
        <v>97.4</v>
      </c>
      <c r="DM7" s="64">
        <f t="shared" si="17"/>
        <v>98</v>
      </c>
      <c r="DN7" s="64">
        <f t="shared" si="17"/>
        <v>117.9</v>
      </c>
      <c r="DO7" s="64">
        <f t="shared" si="17"/>
        <v>125</v>
      </c>
      <c r="DP7" s="64">
        <f t="shared" si="17"/>
        <v>269</v>
      </c>
      <c r="DQ7" s="64">
        <f t="shared" si="17"/>
        <v>276.60000000000002</v>
      </c>
      <c r="DR7" s="64">
        <f t="shared" si="17"/>
        <v>274.8</v>
      </c>
      <c r="DS7" s="64">
        <f t="shared" si="17"/>
        <v>275.5</v>
      </c>
      <c r="DT7" s="64">
        <f t="shared" si="17"/>
        <v>289.2</v>
      </c>
      <c r="DU7" s="61"/>
    </row>
    <row r="8" spans="1:125" s="66" customFormat="1" x14ac:dyDescent="0.15">
      <c r="A8" s="49"/>
      <c r="B8" s="67">
        <v>2019</v>
      </c>
      <c r="C8" s="67">
        <v>312045</v>
      </c>
      <c r="D8" s="67">
        <v>47</v>
      </c>
      <c r="E8" s="67">
        <v>14</v>
      </c>
      <c r="F8" s="67">
        <v>0</v>
      </c>
      <c r="G8" s="67">
        <v>2</v>
      </c>
      <c r="H8" s="67" t="s">
        <v>124</v>
      </c>
      <c r="I8" s="67" t="s">
        <v>125</v>
      </c>
      <c r="J8" s="67" t="s">
        <v>126</v>
      </c>
      <c r="K8" s="67" t="s">
        <v>127</v>
      </c>
      <c r="L8" s="67" t="s">
        <v>128</v>
      </c>
      <c r="M8" s="67" t="s">
        <v>129</v>
      </c>
      <c r="N8" s="67" t="s">
        <v>130</v>
      </c>
      <c r="O8" s="68" t="s">
        <v>131</v>
      </c>
      <c r="P8" s="69" t="s">
        <v>132</v>
      </c>
      <c r="Q8" s="69" t="s">
        <v>133</v>
      </c>
      <c r="R8" s="70">
        <v>13</v>
      </c>
      <c r="S8" s="69" t="s">
        <v>134</v>
      </c>
      <c r="T8" s="69" t="s">
        <v>135</v>
      </c>
      <c r="U8" s="70">
        <v>6273</v>
      </c>
      <c r="V8" s="70">
        <v>196</v>
      </c>
      <c r="W8" s="70">
        <v>200</v>
      </c>
      <c r="X8" s="69" t="s">
        <v>136</v>
      </c>
      <c r="Y8" s="71">
        <v>50.7</v>
      </c>
      <c r="Z8" s="71">
        <v>48.6</v>
      </c>
      <c r="AA8" s="71">
        <v>474</v>
      </c>
      <c r="AB8" s="71">
        <v>708.3</v>
      </c>
      <c r="AC8" s="71">
        <v>656.9</v>
      </c>
      <c r="AD8" s="71">
        <v>419.4</v>
      </c>
      <c r="AE8" s="71">
        <v>371</v>
      </c>
      <c r="AF8" s="71">
        <v>509.2</v>
      </c>
      <c r="AG8" s="71">
        <v>378.1</v>
      </c>
      <c r="AH8" s="71">
        <v>756.6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3.2</v>
      </c>
      <c r="AP8" s="71">
        <v>2.9</v>
      </c>
      <c r="AQ8" s="71">
        <v>6</v>
      </c>
      <c r="AR8" s="71">
        <v>3.8</v>
      </c>
      <c r="AS8" s="71">
        <v>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22</v>
      </c>
      <c r="BA8" s="72">
        <v>16</v>
      </c>
      <c r="BB8" s="72">
        <v>21</v>
      </c>
      <c r="BC8" s="72">
        <v>17</v>
      </c>
      <c r="BD8" s="72">
        <v>15</v>
      </c>
      <c r="BE8" s="72">
        <v>17</v>
      </c>
      <c r="BF8" s="71">
        <v>83.2</v>
      </c>
      <c r="BG8" s="71">
        <v>84.6</v>
      </c>
      <c r="BH8" s="71">
        <v>83.2</v>
      </c>
      <c r="BI8" s="71">
        <v>93</v>
      </c>
      <c r="BJ8" s="71">
        <v>89.5</v>
      </c>
      <c r="BK8" s="71">
        <v>38.200000000000003</v>
      </c>
      <c r="BL8" s="71">
        <v>34.6</v>
      </c>
      <c r="BM8" s="71">
        <v>37.6</v>
      </c>
      <c r="BN8" s="71">
        <v>30.2</v>
      </c>
      <c r="BO8" s="71">
        <v>33.9</v>
      </c>
      <c r="BP8" s="68">
        <v>20.8</v>
      </c>
      <c r="BQ8" s="72">
        <v>15420</v>
      </c>
      <c r="BR8" s="72">
        <v>13971</v>
      </c>
      <c r="BS8" s="72">
        <v>13572</v>
      </c>
      <c r="BT8" s="73">
        <v>19343</v>
      </c>
      <c r="BU8" s="73">
        <v>20143</v>
      </c>
      <c r="BV8" s="72">
        <v>6967</v>
      </c>
      <c r="BW8" s="72">
        <v>7138</v>
      </c>
      <c r="BX8" s="72">
        <v>8131</v>
      </c>
      <c r="BY8" s="72">
        <v>8076</v>
      </c>
      <c r="BZ8" s="72">
        <v>8265</v>
      </c>
      <c r="CA8" s="70">
        <v>14290</v>
      </c>
      <c r="CB8" s="71" t="s">
        <v>128</v>
      </c>
      <c r="CC8" s="71" t="s">
        <v>128</v>
      </c>
      <c r="CD8" s="71" t="s">
        <v>128</v>
      </c>
      <c r="CE8" s="71" t="s">
        <v>128</v>
      </c>
      <c r="CF8" s="71" t="s">
        <v>128</v>
      </c>
      <c r="CG8" s="71" t="s">
        <v>128</v>
      </c>
      <c r="CH8" s="71" t="s">
        <v>128</v>
      </c>
      <c r="CI8" s="71" t="s">
        <v>128</v>
      </c>
      <c r="CJ8" s="71" t="s">
        <v>128</v>
      </c>
      <c r="CK8" s="71" t="s">
        <v>128</v>
      </c>
      <c r="CL8" s="68" t="s">
        <v>128</v>
      </c>
      <c r="CM8" s="70">
        <v>162679</v>
      </c>
      <c r="CN8" s="70">
        <v>5109</v>
      </c>
      <c r="CO8" s="71" t="s">
        <v>128</v>
      </c>
      <c r="CP8" s="71" t="s">
        <v>128</v>
      </c>
      <c r="CQ8" s="71" t="s">
        <v>128</v>
      </c>
      <c r="CR8" s="71" t="s">
        <v>128</v>
      </c>
      <c r="CS8" s="71" t="s">
        <v>128</v>
      </c>
      <c r="CT8" s="71" t="s">
        <v>128</v>
      </c>
      <c r="CU8" s="71" t="s">
        <v>128</v>
      </c>
      <c r="CV8" s="71" t="s">
        <v>128</v>
      </c>
      <c r="CW8" s="71" t="s">
        <v>128</v>
      </c>
      <c r="CX8" s="71" t="s">
        <v>128</v>
      </c>
      <c r="CY8" s="68" t="s">
        <v>128</v>
      </c>
      <c r="CZ8" s="71">
        <v>181.5</v>
      </c>
      <c r="DA8" s="71">
        <v>0</v>
      </c>
      <c r="DB8" s="71">
        <v>0</v>
      </c>
      <c r="DC8" s="71">
        <v>0</v>
      </c>
      <c r="DD8" s="71">
        <v>0</v>
      </c>
      <c r="DE8" s="71">
        <v>70.5</v>
      </c>
      <c r="DF8" s="71">
        <v>59.2</v>
      </c>
      <c r="DG8" s="71">
        <v>62.4</v>
      </c>
      <c r="DH8" s="71">
        <v>83.1</v>
      </c>
      <c r="DI8" s="71">
        <v>54.7</v>
      </c>
      <c r="DJ8" s="68">
        <v>425.4</v>
      </c>
      <c r="DK8" s="71">
        <v>96.9</v>
      </c>
      <c r="DL8" s="71">
        <v>97.4</v>
      </c>
      <c r="DM8" s="71">
        <v>98</v>
      </c>
      <c r="DN8" s="71">
        <v>117.9</v>
      </c>
      <c r="DO8" s="71">
        <v>125</v>
      </c>
      <c r="DP8" s="71">
        <v>269</v>
      </c>
      <c r="DQ8" s="71">
        <v>276.60000000000002</v>
      </c>
      <c r="DR8" s="71">
        <v>274.8</v>
      </c>
      <c r="DS8" s="71">
        <v>275.5</v>
      </c>
      <c r="DT8" s="71">
        <v>289.2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137</v>
      </c>
      <c r="C10" s="78" t="s">
        <v>138</v>
      </c>
      <c r="D10" s="78" t="s">
        <v>139</v>
      </c>
      <c r="E10" s="78" t="s">
        <v>140</v>
      </c>
      <c r="F10" s="78" t="s">
        <v>141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2021-02-20T01:14:03Z</cp:lastPrinted>
  <dcterms:created xsi:type="dcterms:W3CDTF">2020-12-04T03:36:33Z</dcterms:created>
  <dcterms:modified xsi:type="dcterms:W3CDTF">2021-02-20T01:14:32Z</dcterms:modified>
  <cp:category/>
</cp:coreProperties>
</file>