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Users\iwagakik\Desktop\【経営比較分析表】2019_312037\"/>
    </mc:Choice>
  </mc:AlternateContent>
  <xr:revisionPtr revIDLastSave="0" documentId="13_ncr:1_{7BBE16E2-B4BE-4763-9FC2-B7E7906F2582}" xr6:coauthVersionLast="36" xr6:coauthVersionMax="36" xr10:uidLastSave="{00000000-0000-0000-0000-000000000000}"/>
  <workbookProtection workbookAlgorithmName="SHA-512" workbookHashValue="6R/U2u1o642vfeBLkry1K85zJccA/0g7q5RjdhLXvOFNVH23agRKSK8r4GQaNjh5taxBcjd+l3gcP2psQLg6hA==" workbookSaltValue="rsatKHxbTvaO22HYmkgsTQ==" workbookSpinCount="100000" lockStructure="1"/>
  <bookViews>
    <workbookView xWindow="0" yWindow="0" windowWidth="21600" windowHeight="94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W10" i="4"/>
  <c r="BB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<sst xmlns="http://schemas.openxmlformats.org/spreadsheetml/2006/main" count="236" uniqueCount="120">
  <si>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</si>
  <si>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</si>
  <si>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</si>
  <si>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</si>
  <si>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</si>
  <si>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</si>
  <si>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</si>
  <si>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</si>
  <si>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</si>
  <si>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</si>
  <si>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</si>
  <si>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</si>
  <si>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</si>
  <si>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</si>
  <si>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</si>
  <si>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</si>
  <si>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</si>
  <si>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</si>
  <si>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</si>
  <si>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</si>
  <si>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</si>
  <si>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</si>
  <si>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</si>
  <si>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</si>
  <si>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</si>
  <si>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</si>
  <si>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</si>
  <si>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</si>
  <si>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</si>
  <si>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</si>
  <si>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</si>
  <si>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</si>
  <si>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</si>
  <si>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</si>
  <si>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</si>
  <si>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</si>
  <si>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</si>
  <si>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</si>
  <si>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</si>
  <si>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</si>
  <si>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</si>
  <si>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</si>
  <si>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</si>
  <si>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</si>
  <si>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</si>
  <si>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</si>
  <si>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</si>
  <si>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</si>
  <si>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</si>
  <si>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</si>
  <si>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</si>
  <si>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</si>
  <si>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</si>
  <si>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</si>
  <si>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</si>
  <si>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</si>
  <si>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</si>
  <si>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</si>
  <si>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</si>
  <si>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</si>
  <si>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</si>
  <si>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</si>
  <si>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</si>
  <si>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</si>
  <si>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</si>
  <si>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</si>
  <si>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</si>
  <si>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</si>
  <si>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</si>
  <si>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</si>
  <si>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</si>
  <si>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</si>
  <si>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</si>
  <si>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</si>
  <si>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</si>
  <si>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</si>
  <si>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</si>
  <si>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</si>
  <si>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</si>
  <si>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</si>
  <si>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</si>
  <si>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</si>
  <si>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</si>
  <si>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</si>
  <si>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</si>
  <si>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</si>
  <si>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</si>
  <si>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</si>
  <si>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</si>
  <si>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</si>
  <si>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</si>
  <si>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</si>
  <si>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</si>
  <si>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</si>
  <si>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</si>
  <si>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</si>
  <si>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</si>
  <si>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</si>
  <si>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</si>
  <si>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</si>
  <si>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</si>
  <si>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</si>
  <si>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</si>
  <si>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</si>
  <si>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</si>
  <si>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</si>
  <si>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</si>
  <si>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</si>
  <si>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</si>
  <si>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</si>
  <si>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</si>
  <si>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</si>
  <si>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</si>
  <si>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</si>
  <si>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</si>
  <si>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</si>
  <si>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</si>
  <si>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について、平成９年度に事業を開始した比較的新しい施設・設備であるため、現状では目立った老朽は報告されていないが、機器更新の時期が間もなく到来するため、必要性・緊急性を検討した対応が必要。</t>
    <rPh sb="1" eb="3">
      <t>カンキョ</t>
    </rPh>
    <rPh sb="3" eb="5">
      <t>カイゼン</t>
    </rPh>
    <rPh sb="5" eb="6">
      <t>リツ</t>
    </rPh>
    <phoneticPr fontId="5"/>
  </si>
  <si>
    <t>①収益的収支比率は、平成28年度から令和元年度まで企業会計移行経費が計上されているため比率が低下している。使用料収入以外の収入に依存する部分が多いが、元々の事業規模が小さいため、使用料収入の増や経費削減による大きな改善は困難。
④企業債残高対事業規模比率について、使用料収入が少額であり、すべて一般会計が負担している。整備事業は終了しているため、新規布設のための大規模な借入は予定していない。
⑤経費回収率と⑥汚水処理原価は、汚水処理原価を構成する費用のうち、企業債元利償還額が数年間は同水準で推移する。元々の事業規模が小さく、有収水量や維持管理費の増減に伴い、汚水処理原価も大きく増減する。令和元年10月に使用料の改定を行ったが、有収水量の確保、経費削減が難しいため、経費回収率を大きく改善させることは困難。
⑧水洗化率は、少人数を対象とした集落排水事業であり、基本的には水洗化率100％で推移するものと思われる。過疎地域であるため、新規利用者の増は見込めない。</t>
    <rPh sb="18" eb="20">
      <t>レイワ</t>
    </rPh>
    <rPh sb="20" eb="21">
      <t>モト</t>
    </rPh>
    <rPh sb="21" eb="23">
      <t>ネンド</t>
    </rPh>
    <rPh sb="133" eb="136">
      <t>シヨウリョウ</t>
    </rPh>
    <rPh sb="136" eb="138">
      <t>シュウニュウ</t>
    </rPh>
    <rPh sb="139" eb="141">
      <t>ショウガク</t>
    </rPh>
    <rPh sb="148" eb="150">
      <t>イッパン</t>
    </rPh>
    <rPh sb="150" eb="152">
      <t>カイケイ</t>
    </rPh>
    <rPh sb="153" eb="155">
      <t>フタン</t>
    </rPh>
    <rPh sb="200" eb="202">
      <t>ケイヒ</t>
    </rPh>
    <rPh sb="202" eb="204">
      <t>カイシュウ</t>
    </rPh>
    <rPh sb="204" eb="205">
      <t>リツ</t>
    </rPh>
    <rPh sb="232" eb="234">
      <t>キギョウ</t>
    </rPh>
    <rPh sb="234" eb="235">
      <t>サイ</t>
    </rPh>
    <phoneticPr fontId="5"/>
  </si>
  <si>
    <t>　処理施設機器の更新や、平成初期に整備した管渠の耐用年数が20年以内には到来することから、事業継続に向けた検討が必要。
 また、元々の集落規模が小さいことから、今後の財源確保が課題。</t>
    <rPh sb="67" eb="69">
      <t>シュウラク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</si>
</sst>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28-4944-BE8A-E11EA70D8C6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0.02</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E28-4944-BE8A-E11EA70D8C6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89-418E-B30B-0743DD3E04A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53.97</c:v>
                </c:pt>
                <c:pt idx="1">
                  <c:v>40.53</c:v>
                </c:pt>
                <c:pt idx="2">
                  <c:v>40.67</c:v>
                </c:pt>
                <c:pt idx="3">
                  <c:v>48.01</c:v>
                </c:pt>
                <c:pt idx="4">
                  <c:v>40.28</c:v>
                </c:pt>
              </c:numCache>
            </c:numRef>
          </c:val>
          <c:smooth val="0"/>
          <c:extLst>
            <c:ext xmlns:c16="http://schemas.microsoft.com/office/drawing/2014/chart" uri="{C3380CC4-5D6E-409C-BE32-E72D297353CC}">
              <c16:uniqueId val="{00000001-ED89-418E-B30B-0743DD3E04A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95.83</c:v>
                </c:pt>
                <c:pt idx="1">
                  <c:v>100</c:v>
                </c:pt>
                <c:pt idx="2">
                  <c:v>100</c:v>
                </c:pt>
                <c:pt idx="3">
                  <c:v>100</c:v>
                </c:pt>
                <c:pt idx="4">
                  <c:v>100</c:v>
                </c:pt>
              </c:numCache>
            </c:numRef>
          </c:val>
          <c:extLst>
            <c:ext xmlns:c16="http://schemas.microsoft.com/office/drawing/2014/chart" uri="{C3380CC4-5D6E-409C-BE32-E72D297353CC}">
              <c16:uniqueId val="{00000000-F656-4805-8397-764D7F658D3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92.01</c:v>
                </c:pt>
                <c:pt idx="1">
                  <c:v>90.28</c:v>
                </c:pt>
                <c:pt idx="2">
                  <c:v>89.47</c:v>
                </c:pt>
                <c:pt idx="3">
                  <c:v>91.18</c:v>
                </c:pt>
                <c:pt idx="4">
                  <c:v>90.78</c:v>
                </c:pt>
              </c:numCache>
            </c:numRef>
          </c:val>
          <c:smooth val="0"/>
          <c:extLst>
            <c:ext xmlns:c16="http://schemas.microsoft.com/office/drawing/2014/chart" uri="{C3380CC4-5D6E-409C-BE32-E72D297353CC}">
              <c16:uniqueId val="{00000001-F656-4805-8397-764D7F658D3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57.87</c:v>
                </c:pt>
                <c:pt idx="2">
                  <c:v>73.61</c:v>
                </c:pt>
                <c:pt idx="3">
                  <c:v>75.13</c:v>
                </c:pt>
                <c:pt idx="4">
                  <c:v>95.2</c:v>
                </c:pt>
              </c:numCache>
            </c:numRef>
          </c:val>
          <c:extLst>
            <c:ext xmlns:c16="http://schemas.microsoft.com/office/drawing/2014/chart" uri="{C3380CC4-5D6E-409C-BE32-E72D297353CC}">
              <c16:uniqueId val="{00000000-03CD-4953-88A3-687C08A5ACE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CD-4953-88A3-687C08A5ACE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0E-46D8-AACD-55733C1955D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0E-46D8-AACD-55733C1955D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63-45B4-AFF7-39EAEB42661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63-45B4-AFF7-39EAEB42661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88-4386-8B6E-5E19E36A7C4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88-4386-8B6E-5E19E36A7C4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84-4B4B-B8F9-28D2B713A9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84-4B4B-B8F9-28D2B713A9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58-4CFD-A7FB-A3588C0F558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1196.58</c:v>
                </c:pt>
                <c:pt idx="1">
                  <c:v>776.75</c:v>
                </c:pt>
                <c:pt idx="2">
                  <c:v>438.26</c:v>
                </c:pt>
                <c:pt idx="3">
                  <c:v>506.14</c:v>
                </c:pt>
                <c:pt idx="4">
                  <c:v>544.96</c:v>
                </c:pt>
              </c:numCache>
            </c:numRef>
          </c:val>
          <c:smooth val="0"/>
          <c:extLst>
            <c:ext xmlns:c16="http://schemas.microsoft.com/office/drawing/2014/chart" uri="{C3380CC4-5D6E-409C-BE32-E72D297353CC}">
              <c16:uniqueId val="{00000001-0458-4CFD-A7FB-A3588C0F558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36.92</c:v>
                </c:pt>
                <c:pt idx="1">
                  <c:v>37.22</c:v>
                </c:pt>
                <c:pt idx="2">
                  <c:v>45.51</c:v>
                </c:pt>
                <c:pt idx="3">
                  <c:v>41.84</c:v>
                </c:pt>
                <c:pt idx="4">
                  <c:v>43.81</c:v>
                </c:pt>
              </c:numCache>
            </c:numRef>
          </c:val>
          <c:extLst>
            <c:ext xmlns:c16="http://schemas.microsoft.com/office/drawing/2014/chart" uri="{C3380CC4-5D6E-409C-BE32-E72D297353CC}">
              <c16:uniqueId val="{00000000-12C2-4A87-BCCA-822510C8532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38.28</c:v>
                </c:pt>
                <c:pt idx="1">
                  <c:v>38.49</c:v>
                </c:pt>
                <c:pt idx="2">
                  <c:v>39.86</c:v>
                </c:pt>
                <c:pt idx="3">
                  <c:v>35.86</c:v>
                </c:pt>
                <c:pt idx="4">
                  <c:v>42.51</c:v>
                </c:pt>
              </c:numCache>
            </c:numRef>
          </c:val>
          <c:smooth val="0"/>
          <c:extLst>
            <c:ext xmlns:c16="http://schemas.microsoft.com/office/drawing/2014/chart" uri="{C3380CC4-5D6E-409C-BE32-E72D297353CC}">
              <c16:uniqueId val="{00000001-12C2-4A87-BCCA-822510C8532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451.72</c:v>
                </c:pt>
                <c:pt idx="1">
                  <c:v>432.83</c:v>
                </c:pt>
                <c:pt idx="2">
                  <c:v>437.1</c:v>
                </c:pt>
                <c:pt idx="3">
                  <c:v>450.62</c:v>
                </c:pt>
                <c:pt idx="4">
                  <c:v>398.27</c:v>
                </c:pt>
              </c:numCache>
            </c:numRef>
          </c:val>
          <c:extLst>
            <c:ext xmlns:c16="http://schemas.microsoft.com/office/drawing/2014/chart" uri="{C3380CC4-5D6E-409C-BE32-E72D297353CC}">
              <c16:uniqueId val="{00000000-78CB-4912-8789-17FC7E46A82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468.36</c:v>
                </c:pt>
                <c:pt idx="1">
                  <c:v>479.21</c:v>
                </c:pt>
                <c:pt idx="2">
                  <c:v>451.49</c:v>
                </c:pt>
                <c:pt idx="3">
                  <c:v>448.63</c:v>
                </c:pt>
                <c:pt idx="4">
                  <c:v>447.34</c:v>
                </c:pt>
              </c:numCache>
            </c:numRef>
          </c:val>
          <c:smooth val="0"/>
          <c:extLst>
            <c:ext xmlns:c16="http://schemas.microsoft.com/office/drawing/2014/chart" uri="{C3380CC4-5D6E-409C-BE32-E72D297353CC}">
              <c16:uniqueId val="{00000001-78CB-4912-8789-17FC7E46A82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【572.59】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鳥取県　倉吉市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林業集落排水</v>
      </c>
      <c r="Q8" s="66"/>
      <c r="R8" s="66"/>
      <c r="S8" s="66"/>
      <c r="T8" s="66"/>
      <c r="U8" s="66"/>
      <c r="V8" s="66"/>
      <c r="W8" s="66" t="str">
        <f>データ!L6</f>
        <v>G2</v>
      </c>
      <c r="X8" s="66"/>
      <c r="Y8" s="66"/>
      <c r="Z8" s="66"/>
      <c r="AA8" s="66"/>
      <c r="AB8" s="66"/>
      <c r="AC8" s="66"/>
      <c r="AD8" s="67" t="str">
        <f>データ!$M$6</f>
        <v>非設置</v>
      </c>
      <c r="AE8" s="67"/>
      <c r="AF8" s="67"/>
      <c r="AG8" s="67"/>
      <c r="AH8" s="67"/>
      <c r="AI8" s="67"/>
      <c r="AJ8" s="67"/>
      <c r="AK8" s="3"/>
      <c r="AL8" s="63">
        <f>データ!S6</f>
        <v>46731</v>
      </c>
      <c r="AM8" s="63"/>
      <c r="AN8" s="63"/>
      <c r="AO8" s="63"/>
      <c r="AP8" s="63"/>
      <c r="AQ8" s="63"/>
      <c r="AR8" s="63"/>
      <c r="AS8" s="63"/>
      <c r="AT8" s="62">
        <f>データ!T6</f>
        <v>272.06</v>
      </c>
      <c r="AU8" s="62"/>
      <c r="AV8" s="62"/>
      <c r="AW8" s="62"/>
      <c r="AX8" s="62"/>
      <c r="AY8" s="62"/>
      <c r="AZ8" s="62"/>
      <c r="BA8" s="62"/>
      <c r="BB8" s="62">
        <f>データ!U6</f>
        <v>171.77</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t="str">
        <f>データ!O6</f>
        <v>該当数値なし</v>
      </c>
      <c r="J10" s="62"/>
      <c r="K10" s="62"/>
      <c r="L10" s="62"/>
      <c r="M10" s="62"/>
      <c r="N10" s="62"/>
      <c r="O10" s="62"/>
      <c r="P10" s="62">
        <f>データ!P6</f>
        <v>0.06</v>
      </c>
      <c r="Q10" s="62"/>
      <c r="R10" s="62"/>
      <c r="S10" s="62"/>
      <c r="T10" s="62"/>
      <c r="U10" s="62"/>
      <c r="V10" s="62"/>
      <c r="W10" s="62">
        <f>データ!Q6</f>
        <v>100</v>
      </c>
      <c r="X10" s="62"/>
      <c r="Y10" s="62"/>
      <c r="Z10" s="62"/>
      <c r="AA10" s="62"/>
      <c r="AB10" s="62"/>
      <c r="AC10" s="62"/>
      <c r="AD10" s="63">
        <f>データ!R6</f>
        <v>3531</v>
      </c>
      <c r="AE10" s="63"/>
      <c r="AF10" s="63"/>
      <c r="AG10" s="63"/>
      <c r="AH10" s="63"/>
      <c r="AI10" s="63"/>
      <c r="AJ10" s="63"/>
      <c r="AK10" s="2"/>
      <c r="AL10" s="63">
        <f>データ!V6</f>
        <v>26</v>
      </c>
      <c r="AM10" s="63"/>
      <c r="AN10" s="63"/>
      <c r="AO10" s="63"/>
      <c r="AP10" s="63"/>
      <c r="AQ10" s="63"/>
      <c r="AR10" s="63"/>
      <c r="AS10" s="63"/>
      <c r="AT10" s="62">
        <f>データ!W6</f>
        <v>0.01</v>
      </c>
      <c r="AU10" s="62"/>
      <c r="AV10" s="62"/>
      <c r="AW10" s="62"/>
      <c r="AX10" s="62"/>
      <c r="AY10" s="62"/>
      <c r="AZ10" s="62"/>
      <c r="BA10" s="62"/>
      <c r="BB10" s="62">
        <f>データ!X6</f>
        <v>2600</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118</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117</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119</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【572.59】</v>
      </c>
      <c r="I86" s="26" t="str">
        <f>データ!CA6</f>
        <v>【42.78】</v>
      </c>
      <c r="J86" s="26" t="str">
        <f>データ!CL6</f>
        <v>【440.91】</v>
      </c>
      <c r="K86" s="26" t="str">
        <f>データ!CW6</f>
        <v>【40.60】</v>
      </c>
      <c r="L86" s="26" t="str">
        <f>データ!DH6</f>
        <v>【89.97】</v>
      </c>
      <c r="M86" s="26" t="s">
        <v>44</v>
      </c>
      <c r="N86" s="26" t="s">
        <v>44</v>
      </c>
      <c r="O86" s="26" t="str">
        <f>データ!EO6</f>
        <v>【0.00】</v>
      </c>
    </row>
  </sheetData>
  <sheetProtection algorithmName="SHA-512" hashValue="hGitmwzuSOdnkpdkitqHM2gnEdVbIkgiCzucC7nip78CSB8X41UXr0kc5qppW4XfsjRlIAIB1Mqgkx+7cGEvSA==" saltValue="DInBHSq/fwxVf345PGx/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312037</v>
      </c>
      <c r="D6" s="33">
        <f t="shared" si="3"/>
        <v>47</v>
      </c>
      <c r="E6" s="33">
        <f t="shared" si="3"/>
        <v>17</v>
      </c>
      <c r="F6" s="33">
        <f t="shared" si="3"/>
        <v>7</v>
      </c>
      <c r="G6" s="33">
        <f t="shared" si="3"/>
        <v>0</v>
      </c>
      <c r="H6" s="33" t="str">
        <f t="shared" si="3"/>
        <v>鳥取県　倉吉市</v>
      </c>
      <c r="I6" s="33" t="str">
        <f t="shared" si="3"/>
        <v>法非適用</v>
      </c>
      <c r="J6" s="33" t="str">
        <f t="shared" si="3"/>
        <v>下水道事業</v>
      </c>
      <c r="K6" s="33" t="str">
        <f t="shared" si="3"/>
        <v>林業集落排水</v>
      </c>
      <c r="L6" s="33" t="str">
        <f t="shared" si="3"/>
        <v>G2</v>
      </c>
      <c r="M6" s="33" t="str">
        <f t="shared" si="3"/>
        <v>非設置</v>
      </c>
      <c r="N6" s="34" t="str">
        <f t="shared" si="3"/>
        <v>-</v>
      </c>
      <c r="O6" s="34" t="str">
        <f t="shared" si="3"/>
        <v>該当数値なし</v>
      </c>
      <c r="P6" s="34">
        <f t="shared" si="3"/>
        <v>0.06</v>
      </c>
      <c r="Q6" s="34">
        <f t="shared" si="3"/>
        <v>100</v>
      </c>
      <c r="R6" s="34">
        <f t="shared" si="3"/>
        <v>3531</v>
      </c>
      <c r="S6" s="34">
        <f t="shared" si="3"/>
        <v>46731</v>
      </c>
      <c r="T6" s="34">
        <f t="shared" si="3"/>
        <v>272.06</v>
      </c>
      <c r="U6" s="34">
        <f t="shared" si="3"/>
        <v>171.77</v>
      </c>
      <c r="V6" s="34">
        <f t="shared" si="3"/>
        <v>26</v>
      </c>
      <c r="W6" s="34">
        <f t="shared" si="3"/>
        <v>0.01</v>
      </c>
      <c r="X6" s="34">
        <f t="shared" si="3"/>
        <v>2600</v>
      </c>
      <c r="Y6" s="35">
        <f>IF(Y7="",NA(),Y7)</f>
        <v>100</v>
      </c>
      <c r="Z6" s="35">
        <f t="shared" ref="Z6:AH6" si="4">IF(Z7="",NA(),Z7)</f>
        <v>57.87</v>
      </c>
      <c r="AA6" s="35">
        <f t="shared" si="4"/>
        <v>73.61</v>
      </c>
      <c r="AB6" s="35">
        <f t="shared" si="4"/>
        <v>75.13</v>
      </c>
      <c r="AC6" s="35">
        <f t="shared" si="4"/>
        <v>95.2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1196.58</v>
      </c>
      <c r="BL6" s="35">
        <f t="shared" si="7"/>
        <v>776.75</v>
      </c>
      <c r="BM6" s="35">
        <f t="shared" si="7"/>
        <v>438.26</v>
      </c>
      <c r="BN6" s="35">
        <f t="shared" si="7"/>
        <v>506.14</v>
      </c>
      <c r="BO6" s="35">
        <f t="shared" si="7"/>
        <v>544.96</v>
      </c>
      <c r="BP6" s="34" t="str">
        <f>IF(BP7="","",IF(BP7="-","【-】","【"&amp;SUBSTITUTE(TEXT(BP7,"#,##0.00"),"-","△")&amp;"】"))</f>
        <v>【572.59】</v>
      </c>
      <c r="BQ6" s="35">
        <f>IF(BQ7="",NA(),BQ7)</f>
        <v>36.92</v>
      </c>
      <c r="BR6" s="35">
        <f t="shared" ref="BR6:BZ6" si="8">IF(BR7="",NA(),BR7)</f>
        <v>37.22</v>
      </c>
      <c r="BS6" s="35">
        <f t="shared" si="8"/>
        <v>45.51</v>
      </c>
      <c r="BT6" s="35">
        <f t="shared" si="8"/>
        <v>41.84</v>
      </c>
      <c r="BU6" s="35">
        <f t="shared" si="8"/>
        <v>43.81</v>
      </c>
      <c r="BV6" s="35">
        <f t="shared" si="8"/>
        <v>38.28</v>
      </c>
      <c r="BW6" s="35">
        <f t="shared" si="8"/>
        <v>38.49</v>
      </c>
      <c r="BX6" s="35">
        <f t="shared" si="8"/>
        <v>39.86</v>
      </c>
      <c r="BY6" s="35">
        <f t="shared" si="8"/>
        <v>35.86</v>
      </c>
      <c r="BZ6" s="35">
        <f t="shared" si="8"/>
        <v>42.51</v>
      </c>
      <c r="CA6" s="34" t="str">
        <f>IF(CA7="","",IF(CA7="-","【-】","【"&amp;SUBSTITUTE(TEXT(CA7,"#,##0.00"),"-","△")&amp;"】"))</f>
        <v>【42.78】</v>
      </c>
      <c r="CB6" s="35">
        <f>IF(CB7="",NA(),CB7)</f>
        <v>451.72</v>
      </c>
      <c r="CC6" s="35">
        <f t="shared" ref="CC6:CK6" si="9">IF(CC7="",NA(),CC7)</f>
        <v>432.83</v>
      </c>
      <c r="CD6" s="35">
        <f t="shared" si="9"/>
        <v>437.1</v>
      </c>
      <c r="CE6" s="35">
        <f t="shared" si="9"/>
        <v>450.62</v>
      </c>
      <c r="CF6" s="35">
        <f t="shared" si="9"/>
        <v>398.27</v>
      </c>
      <c r="CG6" s="35">
        <f t="shared" si="9"/>
        <v>468.36</v>
      </c>
      <c r="CH6" s="35">
        <f t="shared" si="9"/>
        <v>479.21</v>
      </c>
      <c r="CI6" s="35">
        <f t="shared" si="9"/>
        <v>451.49</v>
      </c>
      <c r="CJ6" s="35">
        <f t="shared" si="9"/>
        <v>448.63</v>
      </c>
      <c r="CK6" s="35">
        <f t="shared" si="9"/>
        <v>447.34</v>
      </c>
      <c r="CL6" s="34" t="str">
        <f>IF(CL7="","",IF(CL7="-","【-】","【"&amp;SUBSTITUTE(TEXT(CL7,"#,##0.00"),"-","△")&amp;"】"))</f>
        <v>【440.91】</v>
      </c>
      <c r="CM6" s="34">
        <f>IF(CM7="",NA(),CM7)</f>
        <v>0</v>
      </c>
      <c r="CN6" s="34">
        <f t="shared" ref="CN6:CV6" si="10">IF(CN7="",NA(),CN7)</f>
        <v>0</v>
      </c>
      <c r="CO6" s="34">
        <f t="shared" si="10"/>
        <v>0</v>
      </c>
      <c r="CP6" s="34">
        <f t="shared" si="10"/>
        <v>0</v>
      </c>
      <c r="CQ6" s="34">
        <f t="shared" si="10"/>
        <v>0</v>
      </c>
      <c r="CR6" s="35">
        <f t="shared" si="10"/>
        <v>53.97</v>
      </c>
      <c r="CS6" s="35">
        <f t="shared" si="10"/>
        <v>40.53</v>
      </c>
      <c r="CT6" s="35">
        <f t="shared" si="10"/>
        <v>40.67</v>
      </c>
      <c r="CU6" s="35">
        <f t="shared" si="10"/>
        <v>48.01</v>
      </c>
      <c r="CV6" s="35">
        <f t="shared" si="10"/>
        <v>40.28</v>
      </c>
      <c r="CW6" s="34" t="str">
        <f>IF(CW7="","",IF(CW7="-","【-】","【"&amp;SUBSTITUTE(TEXT(CW7,"#,##0.00"),"-","△")&amp;"】"))</f>
        <v>【40.60】</v>
      </c>
      <c r="CX6" s="35">
        <f>IF(CX7="",NA(),CX7)</f>
        <v>95.83</v>
      </c>
      <c r="CY6" s="35">
        <f t="shared" ref="CY6:DG6" si="11">IF(CY7="",NA(),CY7)</f>
        <v>100</v>
      </c>
      <c r="CZ6" s="35">
        <f t="shared" si="11"/>
        <v>100</v>
      </c>
      <c r="DA6" s="35">
        <f t="shared" si="11"/>
        <v>100</v>
      </c>
      <c r="DB6" s="35">
        <f t="shared" si="11"/>
        <v>100</v>
      </c>
      <c r="DC6" s="35">
        <f t="shared" si="11"/>
        <v>92.01</v>
      </c>
      <c r="DD6" s="35">
        <f t="shared" si="11"/>
        <v>90.28</v>
      </c>
      <c r="DE6" s="35">
        <f t="shared" si="11"/>
        <v>89.47</v>
      </c>
      <c r="DF6" s="35">
        <f t="shared" si="11"/>
        <v>91.18</v>
      </c>
      <c r="DG6" s="35">
        <f t="shared" si="11"/>
        <v>90.78</v>
      </c>
      <c r="DH6" s="34" t="str">
        <f>IF(DH7="","",IF(DH7="-","【-】","【"&amp;SUBSTITUTE(TEXT(DH7,"#,##0.00"),"-","△")&amp;"】"))</f>
        <v>【89.97】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0.02</v>
      </c>
      <c r="EL6" s="34">
        <f t="shared" si="14"/>
        <v>0</v>
      </c>
      <c r="EM6" s="34">
        <f t="shared" si="14"/>
        <v>0</v>
      </c>
      <c r="EN6" s="34">
        <f t="shared" si="14"/>
        <v>0</v>
      </c>
      <c r="EO6" s="34" t="str">
        <f>IF(EO7="","",IF(EO7="-","【-】","【"&amp;SUBSTITUTE(TEXT(EO7,"#,##0.00"),"-","△")&amp;"】"))</f>
        <v>【0.00】</v>
      </c>
    </row>
    <row r="7" spans="1:145" s="36" customFormat="1" x14ac:dyDescent="0.15">
      <c r="A7" s="28"/>
      <c r="B7" s="37">
        <v>2019</v>
      </c>
      <c r="C7" s="37">
        <v>312037</v>
      </c>
      <c r="D7" s="37">
        <v>47</v>
      </c>
      <c r="E7" s="37">
        <v>17</v>
      </c>
      <c r="F7" s="37">
        <v>7</v>
      </c>
      <c r="G7" s="37">
        <v>0</v>
      </c>
      <c r="H7" s="37" t="s">
        <v>98</v>
      </c>
      <c r="I7" s="37" t="s">
        <v>99</v>
      </c>
      <c r="J7" s="37" t="s">
        <v>100</v>
      </c>
      <c r="K7" s="37" t="s">
        <v>101</v>
      </c>
      <c r="L7" s="37" t="s">
        <v>102</v>
      </c>
      <c r="M7" s="37" t="s">
        <v>103</v>
      </c>
      <c r="N7" s="38" t="s">
        <v>104</v>
      </c>
      <c r="O7" s="38" t="s">
        <v>105</v>
      </c>
      <c r="P7" s="38">
        <v>0.06</v>
      </c>
      <c r="Q7" s="38">
        <v>100</v>
      </c>
      <c r="R7" s="38">
        <v>3531</v>
      </c>
      <c r="S7" s="38">
        <v>46731</v>
      </c>
      <c r="T7" s="38">
        <v>272.06</v>
      </c>
      <c r="U7" s="38">
        <v>171.77</v>
      </c>
      <c r="V7" s="38">
        <v>26</v>
      </c>
      <c r="W7" s="38">
        <v>0.01</v>
      </c>
      <c r="X7" s="38">
        <v>2600</v>
      </c>
      <c r="Y7" s="38">
        <v>100</v>
      </c>
      <c r="Z7" s="38">
        <v>57.87</v>
      </c>
      <c r="AA7" s="38">
        <v>73.61</v>
      </c>
      <c r="AB7" s="38">
        <v>75.13</v>
      </c>
      <c r="AC7" s="38">
        <v>95.2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1196.58</v>
      </c>
      <c r="BL7" s="38">
        <v>776.75</v>
      </c>
      <c r="BM7" s="38">
        <v>438.26</v>
      </c>
      <c r="BN7" s="38">
        <v>506.14</v>
      </c>
      <c r="BO7" s="38">
        <v>544.96</v>
      </c>
      <c r="BP7" s="38">
        <v>572.59</v>
      </c>
      <c r="BQ7" s="38">
        <v>36.92</v>
      </c>
      <c r="BR7" s="38">
        <v>37.22</v>
      </c>
      <c r="BS7" s="38">
        <v>45.51</v>
      </c>
      <c r="BT7" s="38">
        <v>41.84</v>
      </c>
      <c r="BU7" s="38">
        <v>43.81</v>
      </c>
      <c r="BV7" s="38">
        <v>38.28</v>
      </c>
      <c r="BW7" s="38">
        <v>38.49</v>
      </c>
      <c r="BX7" s="38">
        <v>39.86</v>
      </c>
      <c r="BY7" s="38">
        <v>35.86</v>
      </c>
      <c r="BZ7" s="38">
        <v>42.51</v>
      </c>
      <c r="CA7" s="38">
        <v>42.78</v>
      </c>
      <c r="CB7" s="38">
        <v>451.72</v>
      </c>
      <c r="CC7" s="38">
        <v>432.83</v>
      </c>
      <c r="CD7" s="38">
        <v>437.1</v>
      </c>
      <c r="CE7" s="38">
        <v>450.62</v>
      </c>
      <c r="CF7" s="38">
        <v>398.27</v>
      </c>
      <c r="CG7" s="38">
        <v>468.36</v>
      </c>
      <c r="CH7" s="38">
        <v>479.21</v>
      </c>
      <c r="CI7" s="38">
        <v>451.49</v>
      </c>
      <c r="CJ7" s="38">
        <v>448.63</v>
      </c>
      <c r="CK7" s="38">
        <v>447.34</v>
      </c>
      <c r="CL7" s="38">
        <v>440.91</v>
      </c>
      <c r="CM7" s="38">
        <v>0</v>
      </c>
      <c r="CN7" s="38">
        <v>0</v>
      </c>
      <c r="CO7" s="38">
        <v>0</v>
      </c>
      <c r="CP7" s="38">
        <v>0</v>
      </c>
      <c r="CQ7" s="38">
        <v>0</v>
      </c>
      <c r="CR7" s="38">
        <v>53.97</v>
      </c>
      <c r="CS7" s="38">
        <v>40.53</v>
      </c>
      <c r="CT7" s="38">
        <v>40.67</v>
      </c>
      <c r="CU7" s="38">
        <v>48.01</v>
      </c>
      <c r="CV7" s="38">
        <v>40.28</v>
      </c>
      <c r="CW7" s="38">
        <v>40.6</v>
      </c>
      <c r="CX7" s="38">
        <v>95.83</v>
      </c>
      <c r="CY7" s="38">
        <v>100</v>
      </c>
      <c r="CZ7" s="38">
        <v>100</v>
      </c>
      <c r="DA7" s="38">
        <v>100</v>
      </c>
      <c r="DB7" s="38">
        <v>100</v>
      </c>
      <c r="DC7" s="38">
        <v>92.01</v>
      </c>
      <c r="DD7" s="38">
        <v>90.28</v>
      </c>
      <c r="DE7" s="38">
        <v>89.47</v>
      </c>
      <c r="DF7" s="38">
        <v>91.18</v>
      </c>
      <c r="DG7" s="38">
        <v>90.78</v>
      </c>
      <c r="DH7" s="38">
        <v>89.97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0.02</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岩垣 幸一</cp:lastModifiedBy>
  <cp:lastPrinted>2021-01-18T07:25:10Z</cp:lastPrinted>
  <dcterms:created xsi:type="dcterms:W3CDTF">2020-12-04T03:13:23Z</dcterms:created>
  <dcterms:modified xsi:type="dcterms:W3CDTF">2021-01-18T07:25:47Z</dcterms:modified>
  <cp:category/>
</cp:coreProperties>
</file>