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mc:AlternateContent xmlns:mc="http://schemas.openxmlformats.org/markup-compatibility/2006">
    <mc:Choice Requires="x15">
      <x15ac:absPath xmlns:x15ac="http://schemas.microsoft.com/office/spreadsheetml/2010/11/ac" url="Z:\02総務課\財務係共有\財務係長\◇経営戦略、経営分析、広域化\○経営比較分析\★経営比較分析表\◎ 経営比較分析表R元年度決算R3.2.4\"/>
    </mc:Choice>
  </mc:AlternateContent>
  <xr:revisionPtr revIDLastSave="0" documentId="10_ncr:8100000_{488F989B-2EBB-4C59-BCFF-B7F74E9CC61D}" xr6:coauthVersionLast="32" xr6:coauthVersionMax="32" xr10:uidLastSave="{00000000-0000-0000-0000-000000000000}"/>
  <workbookProtection workbookAlgorithmName="SHA-512" workbookHashValue="R+kUErU6SoHkYBWSPxHF6DYLy3KkM9MdXt4npBLdIm9WjreWvpAs4ik90fp0NwoyHUIxL+F3/b2nvrOGI3OT3A==" workbookSaltValue="QjkxOSRVglVEKi8nHnxlB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<sst xmlns="http://schemas.openxmlformats.org/spreadsheetml/2006/main" count="228" uniqueCount="114">
  <si>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</si>
  <si>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</si>
  <si>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</si>
  <si>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</si>
  <si>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</si>
  <si>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</si>
  <si>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</si>
  <si>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</si>
  <si>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</si>
  <si>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</si>
  <si>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</si>
  <si>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</si>
  <si>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</si>
  <si>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</si>
  <si>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</si>
  <si>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</si>
  <si>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</si>
  <si>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</si>
  <si>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</si>
  <si>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</si>
  <si>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</si>
  <si>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</si>
  <si>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</si>
  <si>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</si>
  <si>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</si>
  <si>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</si>
  <si>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</si>
  <si>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</si>
  <si>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</si>
  <si>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</si>
  <si>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</si>
  <si>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</si>
  <si>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</si>
  <si>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</si>
  <si>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</si>
  <si>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</si>
  <si>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</si>
  <si>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</si>
  <si>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</si>
  <si>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</si>
  <si>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</si>
  <si>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</si>
  <si>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</si>
  <si>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</si>
  <si>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</si>
  <si>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</si>
  <si>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</si>
  <si>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</si>
  <si>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</si>
  <si>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</si>
  <si>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</si>
  <si>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</si>
  <si>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</si>
  <si>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</si>
  <si>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</si>
  <si>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</si>
  <si>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</si>
  <si>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</si>
  <si>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</si>
  <si>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</si>
  <si>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</si>
  <si>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</si>
  <si>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</si>
  <si>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</si>
  <si>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</si>
  <si>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</si>
  <si>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</si>
  <si>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</si>
  <si>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</si>
  <si>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</si>
  <si>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</si>
  <si>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</si>
  <si>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</si>
  <si>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</si>
  <si>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</si>
  <si>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</si>
  <si>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</si>
  <si>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</si>
  <si>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</si>
  <si>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</si>
  <si>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</si>
  <si>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</si>
  <si>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</si>
  <si>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</si>
  <si>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</si>
  <si>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</si>
  <si>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</si>
  <si>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</si>
  <si>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</si>
  <si>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</si>
  <si>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</si>
  <si>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</si>
  <si>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</si>
  <si>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</si>
  <si>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</si>
  <si>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</si>
  <si>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</si>
  <si>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</si>
  <si>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</si>
  <si>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</si>
  <si>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</si>
  <si>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</si>
  <si>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</si>
  <si>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</si>
  <si>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</si>
  <si>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</si>
  <si>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</si>
  <si>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</si>
  <si>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</si>
  <si>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</si>
  <si>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</si>
  <si>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類似団体等と比較して、全体として　同水準にあるか、良好に保たれている。
　しかしながら、施設、管路ともに老朽化が進み、昭和40年代以降に急速に拡張した施設などの更新需要が年々増加しつつある。
　また、経常損益は黒字を維持しているものの、水需要（料金収入）は減少傾向にあり、損益は悪化する見込みであるため、更なる効率的な経営に努めていく必要がある。
　今後は、水道事業経営戦略（～令和11年度）を基にし、投資と財源のバランスを図り、借入残高の抑制と合わせて適正な料金設定を検討するとともに、引き続き、強靭で持続可能な水道事業の構築を目指していく。</t>
    <rPh sb="1" eb="3">
      <t>ルイジ</t>
    </rPh>
    <rPh sb="3" eb="5">
      <t>ダンタイ</t>
    </rPh>
    <rPh sb="5" eb="6">
      <t>トウ</t>
    </rPh>
    <rPh sb="7" eb="9">
      <t>ヒカク</t>
    </rPh>
    <rPh sb="12" eb="14">
      <t>ゼンタイ</t>
    </rPh>
    <rPh sb="18" eb="21">
      <t>ドウスイジュン</t>
    </rPh>
    <rPh sb="26" eb="28">
      <t>リョウコウ</t>
    </rPh>
    <rPh sb="29" eb="30">
      <t>タモ</t>
    </rPh>
    <rPh sb="45" eb="47">
      <t>シセツ</t>
    </rPh>
    <rPh sb="48" eb="50">
      <t>カンロ</t>
    </rPh>
    <rPh sb="53" eb="56">
      <t>ロウキュウカ</t>
    </rPh>
    <rPh sb="57" eb="58">
      <t>スス</t>
    </rPh>
    <rPh sb="60" eb="62">
      <t>ショウワ</t>
    </rPh>
    <rPh sb="64" eb="66">
      <t>ネンダイ</t>
    </rPh>
    <rPh sb="66" eb="68">
      <t>イコウ</t>
    </rPh>
    <rPh sb="69" eb="71">
      <t>キュウソク</t>
    </rPh>
    <rPh sb="72" eb="74">
      <t>カクチョウ</t>
    </rPh>
    <rPh sb="76" eb="78">
      <t>シセツ</t>
    </rPh>
    <rPh sb="81" eb="83">
      <t>コウシン</t>
    </rPh>
    <rPh sb="83" eb="85">
      <t>ジュヨウ</t>
    </rPh>
    <rPh sb="86" eb="88">
      <t>ネンネン</t>
    </rPh>
    <rPh sb="88" eb="90">
      <t>ゾウカ</t>
    </rPh>
    <rPh sb="101" eb="103">
      <t>ケイジョウ</t>
    </rPh>
    <rPh sb="103" eb="105">
      <t>ソンエキ</t>
    </rPh>
    <rPh sb="106" eb="108">
      <t>クロジ</t>
    </rPh>
    <rPh sb="109" eb="111">
      <t>イジ</t>
    </rPh>
    <rPh sb="119" eb="120">
      <t>ミズ</t>
    </rPh>
    <rPh sb="120" eb="122">
      <t>ジュヨウ</t>
    </rPh>
    <rPh sb="123" eb="125">
      <t>リョウキン</t>
    </rPh>
    <rPh sb="125" eb="127">
      <t>シュウニュウ</t>
    </rPh>
    <rPh sb="129" eb="131">
      <t>ゲンショウ</t>
    </rPh>
    <rPh sb="131" eb="133">
      <t>ケイコウ</t>
    </rPh>
    <rPh sb="137" eb="139">
      <t>ソンエキ</t>
    </rPh>
    <rPh sb="140" eb="142">
      <t>アッカ</t>
    </rPh>
    <rPh sb="144" eb="146">
      <t>ミコ</t>
    </rPh>
    <rPh sb="158" eb="159">
      <t>テキ</t>
    </rPh>
    <rPh sb="176" eb="178">
      <t>コンゴ</t>
    </rPh>
    <rPh sb="190" eb="192">
      <t>レイワ</t>
    </rPh>
    <rPh sb="194" eb="196">
      <t>ネンド</t>
    </rPh>
    <rPh sb="198" eb="199">
      <t>モト</t>
    </rPh>
    <rPh sb="216" eb="218">
      <t>カリイレ</t>
    </rPh>
    <rPh sb="218" eb="220">
      <t>ザンダカ</t>
    </rPh>
    <rPh sb="221" eb="223">
      <t>ヨクセイ</t>
    </rPh>
    <rPh sb="224" eb="225">
      <t>ア</t>
    </rPh>
    <rPh sb="231" eb="233">
      <t>リョウキン</t>
    </rPh>
    <rPh sb="233" eb="235">
      <t>セッテイ</t>
    </rPh>
    <rPh sb="236" eb="238">
      <t>ケントウ</t>
    </rPh>
    <rPh sb="245" eb="246">
      <t>ヒ</t>
    </rPh>
    <rPh sb="247" eb="248">
      <t>ツヅ</t>
    </rPh>
    <rPh sb="250" eb="252">
      <t>キョウジン</t>
    </rPh>
    <rPh sb="258" eb="260">
      <t>スイドウ</t>
    </rPh>
    <rPh sb="260" eb="262">
      <t>ジギョウ</t>
    </rPh>
    <rPh sb="263" eb="265">
      <t>コウチク</t>
    </rPh>
    <rPh sb="266" eb="268">
      <t>メザ</t>
    </rPh>
    <phoneticPr fontId="4"/>
  </si>
  <si>
    <r>
      <t>　</t>
    </r>
    <r>
      <rPr>
        <sz val="12"/>
        <color theme="1"/>
        <rFont val="ＭＳ ゴシック"/>
        <family val="3"/>
        <charset val="128"/>
      </rPr>
      <t>おおむね効率的で健全な経営を維持している。</t>
    </r>
    <r>
      <rPr>
        <sz val="11"/>
        <color theme="1"/>
        <rFont val="ＭＳ ゴシック"/>
        <family val="3"/>
        <charset val="128"/>
      </rPr>
      <t xml:space="preserve">
①経常収支比率
 100％を超え、単年度収支は黒字を維持している。大規模施設撤去工事費用の減により、前年度より上昇した。
③流動比率
　300％を超えて推移しており、現状、短期的債務に対する支払い能力は確保できている。
④企業債残高対給水収益比率
　類似団体より高い水準にあり、横ばい傾向にある。収益が減少する中、今後は、計画的に借入残高を抑制していかなければならない。
⑤料金回収率
　100％を超える水準で推移しており、給水原価は給水収益で賄える状態が継続できている。
⑥給水原価
　施設撤去工事費用の減のため、下落した。更新投資の増加に伴う減価償却費の増などの要因により、上昇傾向にある。
⑦施設利用率
　配水能力の見直しをしたため、下落したが、今後は横ばい傾向で推移する。このことで、平均値と同水準となった。
⑧有収率
　 前年度と比べ低下した。引き続き、有収率の向上に努める。</t>
    </r>
    <rPh sb="5" eb="8">
      <t>コウリツテキ</t>
    </rPh>
    <rPh sb="9" eb="11">
      <t>ケンゼン</t>
    </rPh>
    <rPh sb="12" eb="14">
      <t>ケイエイ</t>
    </rPh>
    <rPh sb="15" eb="17">
      <t>イジ</t>
    </rPh>
    <rPh sb="40" eb="43">
      <t>タンネンド</t>
    </rPh>
    <rPh sb="43" eb="45">
      <t>シュウシ</t>
    </rPh>
    <rPh sb="46" eb="48">
      <t>クロジ</t>
    </rPh>
    <rPh sb="49" eb="51">
      <t>イジ</t>
    </rPh>
    <rPh sb="56" eb="59">
      <t>ダイキボ</t>
    </rPh>
    <rPh sb="59" eb="61">
      <t>シセツ</t>
    </rPh>
    <rPh sb="61" eb="63">
      <t>テッキョ</t>
    </rPh>
    <rPh sb="68" eb="69">
      <t>ゲン</t>
    </rPh>
    <rPh sb="73" eb="76">
      <t>ゼンネンド</t>
    </rPh>
    <rPh sb="78" eb="80">
      <t>ジョウショウ</t>
    </rPh>
    <rPh sb="99" eb="101">
      <t>スイイ</t>
    </rPh>
    <rPh sb="106" eb="108">
      <t>ゲンジョウ</t>
    </rPh>
    <rPh sb="139" eb="140">
      <t>タイ</t>
    </rPh>
    <rPh sb="140" eb="142">
      <t>キュウスイ</t>
    </rPh>
    <rPh sb="142" eb="144">
      <t>シュウエキ</t>
    </rPh>
    <rPh sb="144" eb="146">
      <t>ヒリツ</t>
    </rPh>
    <rPh sb="154" eb="155">
      <t>タカ</t>
    </rPh>
    <rPh sb="162" eb="163">
      <t>ヨコ</t>
    </rPh>
    <rPh sb="165" eb="167">
      <t>ケイコウ</t>
    </rPh>
    <rPh sb="171" eb="173">
      <t>シュウエキ</t>
    </rPh>
    <rPh sb="174" eb="176">
      <t>ゲンショウ</t>
    </rPh>
    <rPh sb="178" eb="179">
      <t>ナカ</t>
    </rPh>
    <rPh sb="180" eb="182">
      <t>コンゴ</t>
    </rPh>
    <rPh sb="184" eb="187">
      <t>ケイカクテキ</t>
    </rPh>
    <rPh sb="188" eb="190">
      <t>カリイレ</t>
    </rPh>
    <rPh sb="190" eb="192">
      <t>ザンダカ</t>
    </rPh>
    <rPh sb="193" eb="195">
      <t>ヨクセイ</t>
    </rPh>
    <rPh sb="222" eb="223">
      <t>コ</t>
    </rPh>
    <rPh sb="225" eb="227">
      <t>スイジュン</t>
    </rPh>
    <rPh sb="228" eb="230">
      <t>スイイ</t>
    </rPh>
    <rPh sb="261" eb="263">
      <t>キュウスイ</t>
    </rPh>
    <rPh sb="263" eb="265">
      <t>ゲンカ</t>
    </rPh>
    <rPh sb="281" eb="283">
      <t>ゲラク</t>
    </rPh>
    <rPh sb="286" eb="288">
      <t>コウシン</t>
    </rPh>
    <rPh sb="288" eb="290">
      <t>トウシ</t>
    </rPh>
    <rPh sb="291" eb="293">
      <t>ゾウカ</t>
    </rPh>
    <rPh sb="294" eb="295">
      <t>トモナ</t>
    </rPh>
    <rPh sb="296" eb="301">
      <t>ゲ</t>
    </rPh>
    <rPh sb="306" eb="308">
      <t>ヨウイン</t>
    </rPh>
    <rPh sb="312" eb="314">
      <t>ジョウショウ</t>
    </rPh>
    <rPh sb="314" eb="316">
      <t>ケイコウ</t>
    </rPh>
    <rPh sb="322" eb="324">
      <t>シセツ</t>
    </rPh>
    <rPh sb="324" eb="327">
      <t>リヨウリツ</t>
    </rPh>
    <rPh sb="329" eb="331">
      <t>ハイスイ</t>
    </rPh>
    <rPh sb="331" eb="333">
      <t>ノウリョク</t>
    </rPh>
    <rPh sb="334" eb="336">
      <t>ミナオ</t>
    </rPh>
    <rPh sb="349" eb="351">
      <t>コンゴ</t>
    </rPh>
    <rPh sb="352" eb="353">
      <t>ヨコ</t>
    </rPh>
    <rPh sb="355" eb="357">
      <t>ケイコウ</t>
    </rPh>
    <rPh sb="358" eb="360">
      <t>スイイ</t>
    </rPh>
    <rPh sb="369" eb="372">
      <t>ヘイキンチ</t>
    </rPh>
    <rPh sb="373" eb="376">
      <t>ドウスイジュン</t>
    </rPh>
    <rPh sb="395" eb="397">
      <t>テイカ</t>
    </rPh>
    <rPh sb="400" eb="401">
      <t>ヒ</t>
    </rPh>
    <rPh sb="402" eb="403">
      <t>ツヅ</t>
    </rPh>
    <rPh sb="405" eb="407">
      <t>ユウシュウ</t>
    </rPh>
    <rPh sb="407" eb="408">
      <t>リツ</t>
    </rPh>
    <rPh sb="409" eb="411">
      <t>コウジョウ</t>
    </rPh>
    <rPh sb="412" eb="413">
      <t>ツト</t>
    </rPh>
    <phoneticPr fontId="4"/>
  </si>
  <si>
    <r>
      <t>　管路、施設ともに</t>
    </r>
    <r>
      <rPr>
        <sz val="12"/>
        <color theme="1"/>
        <rFont val="ＭＳ ゴシック"/>
        <family val="3"/>
        <charset val="128"/>
      </rPr>
      <t>老朽化の傾向にある。中長期的な視野に立ち、財政状況を踏まえた適正な計画のもと更新を実施していく必要がある。</t>
    </r>
    <r>
      <rPr>
        <sz val="11"/>
        <color theme="1"/>
        <rFont val="ＭＳ ゴシック"/>
        <family val="3"/>
        <charset val="128"/>
      </rPr>
      <t xml:space="preserve">
①有形固定資産減価償却率
　類似団体と同様に、保有している施設全体の老朽化が徐々に進んでいるので、今後は、上昇する傾向にある。
②管路経年化率
　拡張時期に多く布設した管路が法定耐用年数を向かえるため、上昇傾向は続く見込みである。
③管路更新率
　更新計画では、0.7～0.9％程度を推移していく見込みである。</t>
    </r>
    <rPh sb="1" eb="3">
      <t>カンロ</t>
    </rPh>
    <rPh sb="4" eb="6">
      <t>シセツ</t>
    </rPh>
    <rPh sb="9" eb="12">
      <t>ロウキュウカ</t>
    </rPh>
    <rPh sb="13" eb="15">
      <t>ケイコウ</t>
    </rPh>
    <rPh sb="19" eb="23">
      <t>チュウチョウキテキ</t>
    </rPh>
    <rPh sb="24" eb="26">
      <t>シヤ</t>
    </rPh>
    <rPh sb="27" eb="28">
      <t>タ</t>
    </rPh>
    <rPh sb="56" eb="58">
      <t>ヒツヨウ</t>
    </rPh>
    <rPh sb="64" eb="66">
      <t>ユウケイ</t>
    </rPh>
    <rPh sb="66" eb="68">
      <t>コテイ</t>
    </rPh>
    <rPh sb="68" eb="70">
      <t>シサン</t>
    </rPh>
    <rPh sb="70" eb="72">
      <t>ゲンカ</t>
    </rPh>
    <rPh sb="72" eb="74">
      <t>ショウキャク</t>
    </rPh>
    <rPh sb="74" eb="75">
      <t>リツ</t>
    </rPh>
    <rPh sb="97" eb="100">
      <t>ロウキュウカ</t>
    </rPh>
    <rPh sb="101" eb="103">
      <t>ジョジョ</t>
    </rPh>
    <rPh sb="104" eb="105">
      <t>スス</t>
    </rPh>
    <rPh sb="112" eb="114">
      <t>コンゴ</t>
    </rPh>
    <rPh sb="128" eb="130">
      <t>カンロ</t>
    </rPh>
    <rPh sb="138" eb="140">
      <t>ジキ</t>
    </rPh>
    <rPh sb="141" eb="142">
      <t>オオ</t>
    </rPh>
    <rPh sb="143" eb="145">
      <t>フセツ</t>
    </rPh>
    <rPh sb="147" eb="149">
      <t>カンロ</t>
    </rPh>
    <rPh sb="150" eb="152">
      <t>ホウテイ</t>
    </rPh>
    <rPh sb="152" eb="154">
      <t>タイヨウ</t>
    </rPh>
    <rPh sb="154" eb="156">
      <t>ネンスウ</t>
    </rPh>
    <rPh sb="157" eb="158">
      <t>ム</t>
    </rPh>
    <rPh sb="164" eb="166">
      <t>ジョウショウ</t>
    </rPh>
    <rPh sb="166" eb="168">
      <t>ケイコウ</t>
    </rPh>
    <rPh sb="169" eb="170">
      <t>ツヅ</t>
    </rPh>
    <rPh sb="171" eb="173">
      <t>ミコ</t>
    </rPh>
    <rPh sb="180" eb="182">
      <t>カンロ</t>
    </rPh>
    <rPh sb="182" eb="184">
      <t>コウシン</t>
    </rPh>
    <rPh sb="184" eb="185">
      <t>リツ</t>
    </rPh>
    <rPh sb="187" eb="189">
      <t>コウシン</t>
    </rPh>
    <rPh sb="189" eb="191">
      <t>ケイカク</t>
    </rPh>
    <rPh sb="202" eb="204">
      <t>テイド</t>
    </rPh>
    <rPh sb="205" eb="207">
      <t>スイイ</t>
    </rPh>
    <rPh sb="211" eb="21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</si>
</sst>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0.71</c:v>
                </c:pt>
                <c:pt idx="1">
                  <c:v>0.69</c:v>
                </c:pt>
                <c:pt idx="2">
                  <c:v>0.71</c:v>
                </c:pt>
                <c:pt idx="3">
                  <c:v>0.91</c:v>
                </c:pt>
                <c:pt idx="4">
                  <c:v>0.88</c:v>
                </c:pt>
              </c:numCache>
            </c:numRef>
          </c:val>
          <c:extLst>
            <c:ext xmlns:c16="http://schemas.microsoft.com/office/drawing/2014/chart" uri="{C3380CC4-5D6E-409C-BE32-E72D297353CC}">
              <c16:uniqueId val="{00000000-A7A3-478B-92AF-2947E67E07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A7A3-478B-92AF-2947E67E07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84.87</c:v>
                </c:pt>
                <c:pt idx="1">
                  <c:v>85.18</c:v>
                </c:pt>
                <c:pt idx="2">
                  <c:v>85.08</c:v>
                </c:pt>
                <c:pt idx="3">
                  <c:v>83.2</c:v>
                </c:pt>
                <c:pt idx="4">
                  <c:v>63.37</c:v>
                </c:pt>
              </c:numCache>
            </c:numRef>
          </c:val>
          <c:extLst>
            <c:ext xmlns:c16="http://schemas.microsoft.com/office/drawing/2014/chart" uri="{C3380CC4-5D6E-409C-BE32-E72D297353CC}">
              <c16:uniqueId val="{00000000-EA58-4017-B4A6-88046B3D78A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EA58-4017-B4A6-88046B3D78A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90.37</c:v>
                </c:pt>
                <c:pt idx="1">
                  <c:v>90.97</c:v>
                </c:pt>
                <c:pt idx="2">
                  <c:v>91.19</c:v>
                </c:pt>
                <c:pt idx="3">
                  <c:v>91.86</c:v>
                </c:pt>
                <c:pt idx="4">
                  <c:v>91.45</c:v>
                </c:pt>
              </c:numCache>
            </c:numRef>
          </c:val>
          <c:extLst>
            <c:ext xmlns:c16="http://schemas.microsoft.com/office/drawing/2014/chart" uri="{C3380CC4-5D6E-409C-BE32-E72D297353CC}">
              <c16:uniqueId val="{00000000-8E2F-4B05-A250-48A797F0DD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8E2F-4B05-A250-48A797F0DD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125.36</c:v>
                </c:pt>
                <c:pt idx="1">
                  <c:v>125.07</c:v>
                </c:pt>
                <c:pt idx="2">
                  <c:v>121.3</c:v>
                </c:pt>
                <c:pt idx="3">
                  <c:v>113.6</c:v>
                </c:pt>
                <c:pt idx="4">
                  <c:v>117.45</c:v>
                </c:pt>
              </c:numCache>
            </c:numRef>
          </c:val>
          <c:extLst>
            <c:ext xmlns:c16="http://schemas.microsoft.com/office/drawing/2014/chart" uri="{C3380CC4-5D6E-409C-BE32-E72D297353CC}">
              <c16:uniqueId val="{00000000-CEF8-4676-81E0-7470DA6109D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CEF8-4676-81E0-7470DA6109D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45.68</c:v>
                </c:pt>
                <c:pt idx="1">
                  <c:v>43.7</c:v>
                </c:pt>
                <c:pt idx="2">
                  <c:v>43.41</c:v>
                </c:pt>
                <c:pt idx="3">
                  <c:v>44.38</c:v>
                </c:pt>
                <c:pt idx="4">
                  <c:v>45.45</c:v>
                </c:pt>
              </c:numCache>
            </c:numRef>
          </c:val>
          <c:extLst>
            <c:ext xmlns:c16="http://schemas.microsoft.com/office/drawing/2014/chart" uri="{C3380CC4-5D6E-409C-BE32-E72D297353CC}">
              <c16:uniqueId val="{00000000-3D2A-4F04-8497-7EBC600BC5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3D2A-4F04-8497-7EBC600BC5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12.82</c:v>
                </c:pt>
                <c:pt idx="1">
                  <c:v>10.96</c:v>
                </c:pt>
                <c:pt idx="2">
                  <c:v>11.91</c:v>
                </c:pt>
                <c:pt idx="3">
                  <c:v>13.05</c:v>
                </c:pt>
                <c:pt idx="4">
                  <c:v>13.46</c:v>
                </c:pt>
              </c:numCache>
            </c:numRef>
          </c:val>
          <c:extLst>
            <c:ext xmlns:c16="http://schemas.microsoft.com/office/drawing/2014/chart" uri="{C3380CC4-5D6E-409C-BE32-E72D297353CC}">
              <c16:uniqueId val="{00000000-A5CC-45C0-9B1C-0949AAE2B7C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A5CC-45C0-9B1C-0949AAE2B7C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16-4E69-A41B-B0EF979DA4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5F16-4E69-A41B-B0EF979DA4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242.02</c:v>
                </c:pt>
                <c:pt idx="1">
                  <c:v>337.67</c:v>
                </c:pt>
                <c:pt idx="2">
                  <c:v>368.87</c:v>
                </c:pt>
                <c:pt idx="3">
                  <c:v>452.45</c:v>
                </c:pt>
                <c:pt idx="4">
                  <c:v>463.41</c:v>
                </c:pt>
              </c:numCache>
            </c:numRef>
          </c:val>
          <c:extLst>
            <c:ext xmlns:c16="http://schemas.microsoft.com/office/drawing/2014/chart" uri="{C3380CC4-5D6E-409C-BE32-E72D297353CC}">
              <c16:uniqueId val="{00000000-2832-469F-998F-F91138A945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2832-469F-998F-F91138A945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388.07</c:v>
                </c:pt>
                <c:pt idx="1">
                  <c:v>462.26</c:v>
                </c:pt>
                <c:pt idx="2">
                  <c:v>450.34</c:v>
                </c:pt>
                <c:pt idx="3">
                  <c:v>447.63</c:v>
                </c:pt>
                <c:pt idx="4">
                  <c:v>446.8</c:v>
                </c:pt>
              </c:numCache>
            </c:numRef>
          </c:val>
          <c:extLst>
            <c:ext xmlns:c16="http://schemas.microsoft.com/office/drawing/2014/chart" uri="{C3380CC4-5D6E-409C-BE32-E72D297353CC}">
              <c16:uniqueId val="{00000000-84B6-401A-BC10-3C1D0C6302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84B6-401A-BC10-3C1D0C6302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122.23</c:v>
                </c:pt>
                <c:pt idx="1">
                  <c:v>122.24</c:v>
                </c:pt>
                <c:pt idx="2">
                  <c:v>118.61</c:v>
                </c:pt>
                <c:pt idx="3">
                  <c:v>109.49</c:v>
                </c:pt>
                <c:pt idx="4">
                  <c:v>113.44</c:v>
                </c:pt>
              </c:numCache>
            </c:numRef>
          </c:val>
          <c:extLst>
            <c:ext xmlns:c16="http://schemas.microsoft.com/office/drawing/2014/chart" uri="{C3380CC4-5D6E-409C-BE32-E72D297353CC}">
              <c16:uniqueId val="{00000000-6413-41E7-8644-618380C8BE5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6413-41E7-8644-618380C8BE5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112.14</c:v>
                </c:pt>
                <c:pt idx="1">
                  <c:v>112.19</c:v>
                </c:pt>
                <c:pt idx="2">
                  <c:v>115.9</c:v>
                </c:pt>
                <c:pt idx="3">
                  <c:v>125.69</c:v>
                </c:pt>
                <c:pt idx="4">
                  <c:v>121.1</c:v>
                </c:pt>
              </c:numCache>
            </c:numRef>
          </c:val>
          <c:extLst>
            <c:ext xmlns:c16="http://schemas.microsoft.com/office/drawing/2014/chart" uri="{C3380CC4-5D6E-409C-BE32-E72D297353CC}">
              <c16:uniqueId val="{00000000-A846-41F3-BC58-68F57167E3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A846-41F3-BC58-68F57167E3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鳥取県　米子市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147857</v>
      </c>
      <c r="AM8" s="61"/>
      <c r="AN8" s="61"/>
      <c r="AO8" s="61"/>
      <c r="AP8" s="61"/>
      <c r="AQ8" s="61"/>
      <c r="AR8" s="61"/>
      <c r="AS8" s="61"/>
      <c r="AT8" s="52">
        <f>データ!$S$6</f>
        <v>132.41999999999999</v>
      </c>
      <c r="AU8" s="53"/>
      <c r="AV8" s="53"/>
      <c r="AW8" s="53"/>
      <c r="AX8" s="53"/>
      <c r="AY8" s="53"/>
      <c r="AZ8" s="53"/>
      <c r="BA8" s="53"/>
      <c r="BB8" s="54">
        <f>データ!$T$6</f>
        <v>1116.58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62.5</v>
      </c>
      <c r="J10" s="53"/>
      <c r="K10" s="53"/>
      <c r="L10" s="53"/>
      <c r="M10" s="53"/>
      <c r="N10" s="53"/>
      <c r="O10" s="64"/>
      <c r="P10" s="54">
        <f>データ!$P$6</f>
        <v>99.24</v>
      </c>
      <c r="Q10" s="54"/>
      <c r="R10" s="54"/>
      <c r="S10" s="54"/>
      <c r="T10" s="54"/>
      <c r="U10" s="54"/>
      <c r="V10" s="54"/>
      <c r="W10" s="61">
        <f>データ!$Q$6</f>
        <v>2235</v>
      </c>
      <c r="X10" s="61"/>
      <c r="Y10" s="61"/>
      <c r="Z10" s="61"/>
      <c r="AA10" s="61"/>
      <c r="AB10" s="61"/>
      <c r="AC10" s="61"/>
      <c r="AD10" s="2"/>
      <c r="AE10" s="2"/>
      <c r="AF10" s="2"/>
      <c r="AG10" s="2"/>
      <c r="AH10" s="4"/>
      <c r="AI10" s="4"/>
      <c r="AJ10" s="4"/>
      <c r="AK10" s="4"/>
      <c r="AL10" s="61">
        <f>データ!$U$6</f>
        <v>182960</v>
      </c>
      <c r="AM10" s="61"/>
      <c r="AN10" s="61"/>
      <c r="AO10" s="61"/>
      <c r="AP10" s="61"/>
      <c r="AQ10" s="61"/>
      <c r="AR10" s="61"/>
      <c r="AS10" s="61"/>
      <c r="AT10" s="52">
        <f>データ!$V$6</f>
        <v>165.72</v>
      </c>
      <c r="AU10" s="53"/>
      <c r="AV10" s="53"/>
      <c r="AW10" s="53"/>
      <c r="AX10" s="53"/>
      <c r="AY10" s="53"/>
      <c r="AZ10" s="53"/>
      <c r="BA10" s="53"/>
      <c r="BB10" s="54">
        <f>データ!$W$6</f>
        <v>1104.03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8ZjODw3V/wMpfNCXB/hZ0VCsBGod/UOxGG2ObNIPkAcO/WQ6dvVNcQA44sIXOuYRLHOo6741aSeYrNDVHKDpQ==" saltValue="1OgTKgCb4c/MumidEKOWh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312029</v>
      </c>
      <c r="D6" s="34">
        <f t="shared" si="3"/>
        <v>46</v>
      </c>
      <c r="E6" s="34">
        <f t="shared" si="3"/>
        <v>1</v>
      </c>
      <c r="F6" s="34">
        <f t="shared" si="3"/>
        <v>0</v>
      </c>
      <c r="G6" s="34">
        <f t="shared" si="3"/>
        <v>1</v>
      </c>
      <c r="H6" s="34" t="str">
        <f t="shared" si="3"/>
        <v>鳥取県　米子市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62.5</v>
      </c>
      <c r="P6" s="35">
        <f t="shared" si="3"/>
        <v>99.24</v>
      </c>
      <c r="Q6" s="35">
        <f t="shared" si="3"/>
        <v>2235</v>
      </c>
      <c r="R6" s="35">
        <f t="shared" si="3"/>
        <v>147857</v>
      </c>
      <c r="S6" s="35">
        <f t="shared" si="3"/>
        <v>132.41999999999999</v>
      </c>
      <c r="T6" s="35">
        <f t="shared" si="3"/>
        <v>1116.58</v>
      </c>
      <c r="U6" s="35">
        <f t="shared" si="3"/>
        <v>182960</v>
      </c>
      <c r="V6" s="35">
        <f t="shared" si="3"/>
        <v>165.72</v>
      </c>
      <c r="W6" s="35">
        <f t="shared" si="3"/>
        <v>1104.03</v>
      </c>
      <c r="X6" s="36">
        <f>IF(X7="",NA(),X7)</f>
        <v>125.36</v>
      </c>
      <c r="Y6" s="36">
        <f t="shared" ref="Y6:AG6" si="4">IF(Y7="",NA(),Y7)</f>
        <v>125.07</v>
      </c>
      <c r="Z6" s="36">
        <f t="shared" si="4"/>
        <v>121.3</v>
      </c>
      <c r="AA6" s="36">
        <f t="shared" si="4"/>
        <v>113.6</v>
      </c>
      <c r="AB6" s="36">
        <f t="shared" si="4"/>
        <v>117.45</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242.02</v>
      </c>
      <c r="AU6" s="36">
        <f t="shared" ref="AU6:BC6" si="6">IF(AU7="",NA(),AU7)</f>
        <v>337.67</v>
      </c>
      <c r="AV6" s="36">
        <f t="shared" si="6"/>
        <v>368.87</v>
      </c>
      <c r="AW6" s="36">
        <f t="shared" si="6"/>
        <v>452.45</v>
      </c>
      <c r="AX6" s="36">
        <f t="shared" si="6"/>
        <v>463.41</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388.07</v>
      </c>
      <c r="BF6" s="36">
        <f t="shared" ref="BF6:BN6" si="7">IF(BF7="",NA(),BF7)</f>
        <v>462.26</v>
      </c>
      <c r="BG6" s="36">
        <f t="shared" si="7"/>
        <v>450.34</v>
      </c>
      <c r="BH6" s="36">
        <f t="shared" si="7"/>
        <v>447.63</v>
      </c>
      <c r="BI6" s="36">
        <f t="shared" si="7"/>
        <v>446.8</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122.23</v>
      </c>
      <c r="BQ6" s="36">
        <f t="shared" ref="BQ6:BY6" si="8">IF(BQ7="",NA(),BQ7)</f>
        <v>122.24</v>
      </c>
      <c r="BR6" s="36">
        <f t="shared" si="8"/>
        <v>118.61</v>
      </c>
      <c r="BS6" s="36">
        <f t="shared" si="8"/>
        <v>109.49</v>
      </c>
      <c r="BT6" s="36">
        <f t="shared" si="8"/>
        <v>113.44</v>
      </c>
      <c r="BU6" s="36">
        <f t="shared" si="8"/>
        <v>106.4</v>
      </c>
      <c r="BV6" s="36">
        <f t="shared" si="8"/>
        <v>107.61</v>
      </c>
      <c r="BW6" s="36">
        <f t="shared" si="8"/>
        <v>106.02</v>
      </c>
      <c r="BX6" s="36">
        <f t="shared" si="8"/>
        <v>104.84</v>
      </c>
      <c r="BY6" s="36">
        <f t="shared" si="8"/>
        <v>106.11</v>
      </c>
      <c r="BZ6" s="35" t="str">
        <f>IF(BZ7="","",IF(BZ7="-","【-】","【"&amp;SUBSTITUTE(TEXT(BZ7,"#,##0.00"),"-","△")&amp;"】"))</f>
        <v>【103.24】</v>
      </c>
      <c r="CA6" s="36">
        <f>IF(CA7="",NA(),CA7)</f>
        <v>112.14</v>
      </c>
      <c r="CB6" s="36">
        <f t="shared" ref="CB6:CJ6" si="9">IF(CB7="",NA(),CB7)</f>
        <v>112.19</v>
      </c>
      <c r="CC6" s="36">
        <f t="shared" si="9"/>
        <v>115.9</v>
      </c>
      <c r="CD6" s="36">
        <f t="shared" si="9"/>
        <v>125.69</v>
      </c>
      <c r="CE6" s="36">
        <f t="shared" si="9"/>
        <v>121.1</v>
      </c>
      <c r="CF6" s="36">
        <f t="shared" si="9"/>
        <v>156.29</v>
      </c>
      <c r="CG6" s="36">
        <f t="shared" si="9"/>
        <v>155.69</v>
      </c>
      <c r="CH6" s="36">
        <f t="shared" si="9"/>
        <v>158.6</v>
      </c>
      <c r="CI6" s="36">
        <f t="shared" si="9"/>
        <v>161.82</v>
      </c>
      <c r="CJ6" s="36">
        <f t="shared" si="9"/>
        <v>161.03</v>
      </c>
      <c r="CK6" s="35" t="str">
        <f>IF(CK7="","",IF(CK7="-","【-】","【"&amp;SUBSTITUTE(TEXT(CK7,"#,##0.00"),"-","△")&amp;"】"))</f>
        <v>【168.38】</v>
      </c>
      <c r="CL6" s="36">
        <f>IF(CL7="",NA(),CL7)</f>
        <v>84.87</v>
      </c>
      <c r="CM6" s="36">
        <f t="shared" ref="CM6:CU6" si="10">IF(CM7="",NA(),CM7)</f>
        <v>85.18</v>
      </c>
      <c r="CN6" s="36">
        <f t="shared" si="10"/>
        <v>85.08</v>
      </c>
      <c r="CO6" s="36">
        <f t="shared" si="10"/>
        <v>83.2</v>
      </c>
      <c r="CP6" s="36">
        <f t="shared" si="10"/>
        <v>63.37</v>
      </c>
      <c r="CQ6" s="36">
        <f t="shared" si="10"/>
        <v>62.34</v>
      </c>
      <c r="CR6" s="36">
        <f t="shared" si="10"/>
        <v>62.46</v>
      </c>
      <c r="CS6" s="36">
        <f t="shared" si="10"/>
        <v>62.88</v>
      </c>
      <c r="CT6" s="36">
        <f t="shared" si="10"/>
        <v>62.32</v>
      </c>
      <c r="CU6" s="36">
        <f t="shared" si="10"/>
        <v>61.71</v>
      </c>
      <c r="CV6" s="35" t="str">
        <f>IF(CV7="","",IF(CV7="-","【-】","【"&amp;SUBSTITUTE(TEXT(CV7,"#,##0.00"),"-","△")&amp;"】"))</f>
        <v>【60.00】</v>
      </c>
      <c r="CW6" s="36">
        <f>IF(CW7="",NA(),CW7)</f>
        <v>90.37</v>
      </c>
      <c r="CX6" s="36">
        <f t="shared" ref="CX6:DF6" si="11">IF(CX7="",NA(),CX7)</f>
        <v>90.97</v>
      </c>
      <c r="CY6" s="36">
        <f t="shared" si="11"/>
        <v>91.19</v>
      </c>
      <c r="CZ6" s="36">
        <f t="shared" si="11"/>
        <v>91.86</v>
      </c>
      <c r="DA6" s="36">
        <f t="shared" si="11"/>
        <v>91.45</v>
      </c>
      <c r="DB6" s="36">
        <f t="shared" si="11"/>
        <v>90.15</v>
      </c>
      <c r="DC6" s="36">
        <f t="shared" si="11"/>
        <v>90.62</v>
      </c>
      <c r="DD6" s="36">
        <f t="shared" si="11"/>
        <v>90.13</v>
      </c>
      <c r="DE6" s="36">
        <f t="shared" si="11"/>
        <v>90.19</v>
      </c>
      <c r="DF6" s="36">
        <f t="shared" si="11"/>
        <v>90.03</v>
      </c>
      <c r="DG6" s="35" t="str">
        <f>IF(DG7="","",IF(DG7="-","【-】","【"&amp;SUBSTITUTE(TEXT(DG7,"#,##0.00"),"-","△")&amp;"】"))</f>
        <v>【89.80】</v>
      </c>
      <c r="DH6" s="36">
        <f>IF(DH7="",NA(),DH7)</f>
        <v>45.68</v>
      </c>
      <c r="DI6" s="36">
        <f t="shared" ref="DI6:DQ6" si="12">IF(DI7="",NA(),DI7)</f>
        <v>43.7</v>
      </c>
      <c r="DJ6" s="36">
        <f t="shared" si="12"/>
        <v>43.41</v>
      </c>
      <c r="DK6" s="36">
        <f t="shared" si="12"/>
        <v>44.38</v>
      </c>
      <c r="DL6" s="36">
        <f t="shared" si="12"/>
        <v>45.45</v>
      </c>
      <c r="DM6" s="36">
        <f t="shared" si="12"/>
        <v>47.37</v>
      </c>
      <c r="DN6" s="36">
        <f t="shared" si="12"/>
        <v>48.01</v>
      </c>
      <c r="DO6" s="36">
        <f t="shared" si="12"/>
        <v>48.01</v>
      </c>
      <c r="DP6" s="36">
        <f t="shared" si="12"/>
        <v>48.86</v>
      </c>
      <c r="DQ6" s="36">
        <f t="shared" si="12"/>
        <v>49.6</v>
      </c>
      <c r="DR6" s="35" t="str">
        <f>IF(DR7="","",IF(DR7="-","【-】","【"&amp;SUBSTITUTE(TEXT(DR7,"#,##0.00"),"-","△")&amp;"】"))</f>
        <v>【49.59】</v>
      </c>
      <c r="DS6" s="36">
        <f>IF(DS7="",NA(),DS7)</f>
        <v>12.82</v>
      </c>
      <c r="DT6" s="36">
        <f t="shared" ref="DT6:EB6" si="13">IF(DT7="",NA(),DT7)</f>
        <v>10.96</v>
      </c>
      <c r="DU6" s="36">
        <f t="shared" si="13"/>
        <v>11.91</v>
      </c>
      <c r="DV6" s="36">
        <f t="shared" si="13"/>
        <v>13.05</v>
      </c>
      <c r="DW6" s="36">
        <f t="shared" si="13"/>
        <v>13.46</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0.71</v>
      </c>
      <c r="EE6" s="36">
        <f t="shared" ref="EE6:EM6" si="14">IF(EE7="",NA(),EE7)</f>
        <v>0.69</v>
      </c>
      <c r="EF6" s="36">
        <f t="shared" si="14"/>
        <v>0.71</v>
      </c>
      <c r="EG6" s="36">
        <f t="shared" si="14"/>
        <v>0.91</v>
      </c>
      <c r="EH6" s="36">
        <f t="shared" si="14"/>
        <v>0.88</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312029</v>
      </c>
      <c r="D7" s="38">
        <v>46</v>
      </c>
      <c r="E7" s="38">
        <v>1</v>
      </c>
      <c r="F7" s="38">
        <v>0</v>
      </c>
      <c r="G7" s="38">
        <v>1</v>
      </c>
      <c r="H7" s="38" t="s">
        <v>93</v>
      </c>
      <c r="I7" s="38" t="s">
        <v>94</v>
      </c>
      <c r="J7" s="38" t="s">
        <v>95</v>
      </c>
      <c r="K7" s="38" t="s">
        <v>96</v>
      </c>
      <c r="L7" s="38" t="s">
        <v>97</v>
      </c>
      <c r="M7" s="38" t="s">
        <v>98</v>
      </c>
      <c r="N7" s="39" t="s">
        <v>99</v>
      </c>
      <c r="O7" s="39">
        <v>62.5</v>
      </c>
      <c r="P7" s="39">
        <v>99.24</v>
      </c>
      <c r="Q7" s="39">
        <v>2235</v>
      </c>
      <c r="R7" s="39">
        <v>147857</v>
      </c>
      <c r="S7" s="39">
        <v>132.41999999999999</v>
      </c>
      <c r="T7" s="39">
        <v>1116.58</v>
      </c>
      <c r="U7" s="39">
        <v>182960</v>
      </c>
      <c r="V7" s="39">
        <v>165.72</v>
      </c>
      <c r="W7" s="39">
        <v>1104.03</v>
      </c>
      <c r="X7" s="39">
        <v>125.36</v>
      </c>
      <c r="Y7" s="39">
        <v>125.07</v>
      </c>
      <c r="Z7" s="39">
        <v>121.3</v>
      </c>
      <c r="AA7" s="39">
        <v>113.6</v>
      </c>
      <c r="AB7" s="39">
        <v>117.45</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242.02</v>
      </c>
      <c r="AU7" s="39">
        <v>337.67</v>
      </c>
      <c r="AV7" s="39">
        <v>368.87</v>
      </c>
      <c r="AW7" s="39">
        <v>452.45</v>
      </c>
      <c r="AX7" s="39">
        <v>463.41</v>
      </c>
      <c r="AY7" s="39">
        <v>299.44</v>
      </c>
      <c r="AZ7" s="39">
        <v>311.99</v>
      </c>
      <c r="BA7" s="39">
        <v>307.83</v>
      </c>
      <c r="BB7" s="39">
        <v>318.89</v>
      </c>
      <c r="BC7" s="39">
        <v>309.10000000000002</v>
      </c>
      <c r="BD7" s="39">
        <v>264.97000000000003</v>
      </c>
      <c r="BE7" s="39">
        <v>388.07</v>
      </c>
      <c r="BF7" s="39">
        <v>462.26</v>
      </c>
      <c r="BG7" s="39">
        <v>450.34</v>
      </c>
      <c r="BH7" s="39">
        <v>447.63</v>
      </c>
      <c r="BI7" s="39">
        <v>446.8</v>
      </c>
      <c r="BJ7" s="39">
        <v>298.08999999999997</v>
      </c>
      <c r="BK7" s="39">
        <v>291.77999999999997</v>
      </c>
      <c r="BL7" s="39">
        <v>295.44</v>
      </c>
      <c r="BM7" s="39">
        <v>290.07</v>
      </c>
      <c r="BN7" s="39">
        <v>290.42</v>
      </c>
      <c r="BO7" s="39">
        <v>266.61</v>
      </c>
      <c r="BP7" s="39">
        <v>122.23</v>
      </c>
      <c r="BQ7" s="39">
        <v>122.24</v>
      </c>
      <c r="BR7" s="39">
        <v>118.61</v>
      </c>
      <c r="BS7" s="39">
        <v>109.49</v>
      </c>
      <c r="BT7" s="39">
        <v>113.44</v>
      </c>
      <c r="BU7" s="39">
        <v>106.4</v>
      </c>
      <c r="BV7" s="39">
        <v>107.61</v>
      </c>
      <c r="BW7" s="39">
        <v>106.02</v>
      </c>
      <c r="BX7" s="39">
        <v>104.84</v>
      </c>
      <c r="BY7" s="39">
        <v>106.11</v>
      </c>
      <c r="BZ7" s="39">
        <v>103.24</v>
      </c>
      <c r="CA7" s="39">
        <v>112.14</v>
      </c>
      <c r="CB7" s="39">
        <v>112.19</v>
      </c>
      <c r="CC7" s="39">
        <v>115.9</v>
      </c>
      <c r="CD7" s="39">
        <v>125.69</v>
      </c>
      <c r="CE7" s="39">
        <v>121.1</v>
      </c>
      <c r="CF7" s="39">
        <v>156.29</v>
      </c>
      <c r="CG7" s="39">
        <v>155.69</v>
      </c>
      <c r="CH7" s="39">
        <v>158.6</v>
      </c>
      <c r="CI7" s="39">
        <v>161.82</v>
      </c>
      <c r="CJ7" s="39">
        <v>161.03</v>
      </c>
      <c r="CK7" s="39">
        <v>168.38</v>
      </c>
      <c r="CL7" s="39">
        <v>84.87</v>
      </c>
      <c r="CM7" s="39">
        <v>85.18</v>
      </c>
      <c r="CN7" s="39">
        <v>85.08</v>
      </c>
      <c r="CO7" s="39">
        <v>83.2</v>
      </c>
      <c r="CP7" s="39">
        <v>63.37</v>
      </c>
      <c r="CQ7" s="39">
        <v>62.34</v>
      </c>
      <c r="CR7" s="39">
        <v>62.46</v>
      </c>
      <c r="CS7" s="39">
        <v>62.88</v>
      </c>
      <c r="CT7" s="39">
        <v>62.32</v>
      </c>
      <c r="CU7" s="39">
        <v>61.71</v>
      </c>
      <c r="CV7" s="39">
        <v>60</v>
      </c>
      <c r="CW7" s="39">
        <v>90.37</v>
      </c>
      <c r="CX7" s="39">
        <v>90.97</v>
      </c>
      <c r="CY7" s="39">
        <v>91.19</v>
      </c>
      <c r="CZ7" s="39">
        <v>91.86</v>
      </c>
      <c r="DA7" s="39">
        <v>91.45</v>
      </c>
      <c r="DB7" s="39">
        <v>90.15</v>
      </c>
      <c r="DC7" s="39">
        <v>90.62</v>
      </c>
      <c r="DD7" s="39">
        <v>90.13</v>
      </c>
      <c r="DE7" s="39">
        <v>90.19</v>
      </c>
      <c r="DF7" s="39">
        <v>90.03</v>
      </c>
      <c r="DG7" s="39">
        <v>89.8</v>
      </c>
      <c r="DH7" s="39">
        <v>45.68</v>
      </c>
      <c r="DI7" s="39">
        <v>43.7</v>
      </c>
      <c r="DJ7" s="39">
        <v>43.41</v>
      </c>
      <c r="DK7" s="39">
        <v>44.38</v>
      </c>
      <c r="DL7" s="39">
        <v>45.45</v>
      </c>
      <c r="DM7" s="39">
        <v>47.37</v>
      </c>
      <c r="DN7" s="39">
        <v>48.01</v>
      </c>
      <c r="DO7" s="39">
        <v>48.01</v>
      </c>
      <c r="DP7" s="39">
        <v>48.86</v>
      </c>
      <c r="DQ7" s="39">
        <v>49.6</v>
      </c>
      <c r="DR7" s="39">
        <v>49.59</v>
      </c>
      <c r="DS7" s="39">
        <v>12.82</v>
      </c>
      <c r="DT7" s="39">
        <v>10.96</v>
      </c>
      <c r="DU7" s="39">
        <v>11.91</v>
      </c>
      <c r="DV7" s="39">
        <v>13.05</v>
      </c>
      <c r="DW7" s="39">
        <v>13.46</v>
      </c>
      <c r="DX7" s="39">
        <v>14.27</v>
      </c>
      <c r="DY7" s="39">
        <v>16.170000000000002</v>
      </c>
      <c r="DZ7" s="39">
        <v>16.600000000000001</v>
      </c>
      <c r="EA7" s="39">
        <v>18.510000000000002</v>
      </c>
      <c r="EB7" s="39">
        <v>20.49</v>
      </c>
      <c r="EC7" s="39">
        <v>19.440000000000001</v>
      </c>
      <c r="ED7" s="39">
        <v>0.71</v>
      </c>
      <c r="EE7" s="39">
        <v>0.69</v>
      </c>
      <c r="EF7" s="39">
        <v>0.71</v>
      </c>
      <c r="EG7" s="39">
        <v>0.91</v>
      </c>
      <c r="EH7" s="39">
        <v>0.88</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湯崎 洋志</cp:lastModifiedBy>
  <cp:lastPrinted>2021-02-04T01:12:22Z</cp:lastPrinted>
  <dcterms:created xsi:type="dcterms:W3CDTF">2020-12-04T02:12:51Z</dcterms:created>
  <dcterms:modified xsi:type="dcterms:W3CDTF">2021-02-04T01:13:52Z</dcterms:modified>
  <cp:category/>
</cp:coreProperties>
</file>