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DYvpQL/4fYAlzJp7RM7iMyKa8JFOyfWYkHzURtqqmXo2FMDwYliZ1omIHYpgljcWwmAKozpQBEQXPe1wWXrGQ==" workbookSaltValue="o+PBd9sINV2cqeBfKAxAp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LT76" i="4"/>
  <c r="GQ51" i="4"/>
  <c r="LH30" i="4"/>
  <c r="IE76" i="4"/>
  <c r="GQ30" i="4"/>
  <c r="BZ30" i="4"/>
  <c r="BG51" i="4"/>
  <c r="BG30" i="4"/>
  <c r="HP76" i="4"/>
  <c r="FX30" i="4"/>
  <c r="AV76" i="4"/>
  <c r="KO51" i="4"/>
  <c r="LE76" i="4"/>
  <c r="FX51" i="4"/>
  <c r="KO30" i="4"/>
  <c r="HA76" i="4"/>
  <c r="AN51" i="4"/>
  <c r="FE30" i="4"/>
  <c r="JV51" i="4"/>
  <c r="AN30" i="4"/>
  <c r="AG76" i="4"/>
  <c r="FE51" i="4"/>
  <c r="JV30" i="4"/>
  <c r="KP76"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<sst xmlns="http://schemas.openxmlformats.org/spreadsheetml/2006/main" count="278" uniqueCount="136">
  <si>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</si>
  <si>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</si>
  <si>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</si>
  <si>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</si>
  <si>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</si>
  <si>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</si>
  <si>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</si>
  <si>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</si>
  <si>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</si>
  <si>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</si>
  <si>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</si>
  <si>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</si>
  <si>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</si>
  <si>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</si>
  <si>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</si>
  <si>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</si>
  <si>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</si>
  <si>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</si>
  <si>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</si>
  <si>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</si>
  <si>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</si>
  <si>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</si>
  <si>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</si>
  <si>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</si>
  <si>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</si>
  <si>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</si>
  <si>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</si>
  <si>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</si>
  <si>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</si>
  <si>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</si>
  <si>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</si>
  <si>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</si>
  <si>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</si>
  <si>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</si>
  <si>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</si>
  <si>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</si>
  <si>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</si>
  <si>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</si>
  <si>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</si>
  <si>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</si>
  <si>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</si>
  <si>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</si>
  <si>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</si>
  <si>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</si>
  <si>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</si>
  <si>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</si>
  <si>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</si>
  <si>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</si>
  <si>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</si>
  <si>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</si>
  <si>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</si>
  <si>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</si>
  <si>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</si>
  <si>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</si>
  <si>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</si>
  <si>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</si>
  <si>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</si>
  <si>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</si>
  <si>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</si>
  <si>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</si>
  <si>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</si>
  <si>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</si>
  <si>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</si>
  <si>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</si>
  <si>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</si>
  <si>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</si>
  <si>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</si>
  <si>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</si>
  <si>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</si>
  <si>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</si>
  <si>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</si>
  <si>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</si>
  <si>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</si>
  <si>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</si>
  <si>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</si>
  <si>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</si>
  <si>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</si>
  <si>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</si>
  <si>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</si>
  <si>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</si>
  <si>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</si>
  <si>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</si>
  <si>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</si>
  <si>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</si>
  <si>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</si>
  <si>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</si>
  <si>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</si>
  <si>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</si>
  <si>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</si>
  <si>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</si>
  <si>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</si>
  <si>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</si>
  <si>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</si>
  <si>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</si>
  <si>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</si>
  <si>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</si>
  <si>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</si>
  <si>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</si>
  <si>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</si>
  <si>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</si>
  <si>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</si>
  <si>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</si>
  <si>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</si>
  <si>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</si>
  <si>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当該値(N)</t>
    <phoneticPr fontId="5"/>
  </si>
  <si>
    <t>当該値(N-3)</t>
    <phoneticPr fontId="5"/>
  </si>
  <si>
    <t>当該値(N-2)</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</si>
  <si>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</si>
  <si>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</si>
  <si>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</si>
  <si>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</si>
  <si>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</si>
  <si>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</si>
  <si>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</si>
  <si>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米子市</t>
  </si>
  <si>
    <t>米子駅前地下駐車場</t>
  </si>
  <si>
    <t>法非適用</t>
  </si>
  <si>
    <t>駐車場整備事業</t>
  </si>
  <si>
    <t>-</t>
  </si>
  <si>
    <t>Ａ２Ｂ１</t>
  </si>
  <si>
    <t>非設置</t>
  </si>
  <si>
    <t>該当数値なし</t>
  </si>
  <si>
    <t>都市計画駐車場 届出駐車場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</si>
  <si>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</si>
  <si>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</si>
  <si>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</si>
  <si>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</si>
  <si>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</si>
  <si>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</si>
  <si>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</si>
  <si>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</si>
  <si>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</si>
  <si>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平成３０年度から２カ年をかけ実施した、老朽化した機械式駐車設備の撤去及び自走式駐車場への改修工事に伴う起債の償還が開始され、企業債残高対料金比率が悪化した。
　また、建設から約２５年が経過することから、老朽化した設備を計画的に修繕・改修を行う必要があり、近年中に、エレベーターの大規模改修工事を見込んでいる。</t>
    <rPh sb="1" eb="3">
      <t>ヘイセイ</t>
    </rPh>
    <rPh sb="5" eb="7">
      <t>ネンド</t>
    </rPh>
    <rPh sb="11" eb="12">
      <t>ネン</t>
    </rPh>
    <rPh sb="15" eb="17">
      <t>ジッシ</t>
    </rPh>
    <rPh sb="20" eb="23">
      <t>ロウキュウカ</t>
    </rPh>
    <rPh sb="25" eb="28">
      <t>キカイシキ</t>
    </rPh>
    <rPh sb="28" eb="30">
      <t>チュウシャ</t>
    </rPh>
    <rPh sb="30" eb="32">
      <t>セツビ</t>
    </rPh>
    <rPh sb="33" eb="35">
      <t>テッキョ</t>
    </rPh>
    <rPh sb="35" eb="36">
      <t>オヨ</t>
    </rPh>
    <rPh sb="37" eb="40">
      <t>ジソウシキ</t>
    </rPh>
    <rPh sb="40" eb="43">
      <t>チュウシャジョウ</t>
    </rPh>
    <rPh sb="45" eb="47">
      <t>カイシュウ</t>
    </rPh>
    <rPh sb="47" eb="49">
      <t>コウジ</t>
    </rPh>
    <rPh sb="50" eb="51">
      <t>トモナ</t>
    </rPh>
    <rPh sb="52" eb="54">
      <t>キサイ</t>
    </rPh>
    <rPh sb="55" eb="57">
      <t>ショウカン</t>
    </rPh>
    <rPh sb="58" eb="60">
      <t>カイシ</t>
    </rPh>
    <rPh sb="63" eb="65">
      <t>キギョウ</t>
    </rPh>
    <rPh sb="65" eb="66">
      <t>サイ</t>
    </rPh>
    <rPh sb="66" eb="68">
      <t>ザンダカ</t>
    </rPh>
    <rPh sb="68" eb="69">
      <t>タイ</t>
    </rPh>
    <rPh sb="69" eb="71">
      <t>リョウキン</t>
    </rPh>
    <rPh sb="71" eb="73">
      <t>ヒリツ</t>
    </rPh>
    <rPh sb="74" eb="76">
      <t>アッカ</t>
    </rPh>
    <rPh sb="84" eb="86">
      <t>ケンセツ</t>
    </rPh>
    <rPh sb="88" eb="89">
      <t>ヤク</t>
    </rPh>
    <rPh sb="91" eb="92">
      <t>ネン</t>
    </rPh>
    <rPh sb="93" eb="95">
      <t>ケイカ</t>
    </rPh>
    <rPh sb="102" eb="105">
      <t>ロウキュウカ</t>
    </rPh>
    <rPh sb="107" eb="109">
      <t>セツビ</t>
    </rPh>
    <rPh sb="110" eb="113">
      <t>ケイカクテキ</t>
    </rPh>
    <rPh sb="114" eb="116">
      <t>シュウゼン</t>
    </rPh>
    <rPh sb="117" eb="119">
      <t>カイシュウ</t>
    </rPh>
    <rPh sb="120" eb="121">
      <t>オコナ</t>
    </rPh>
    <rPh sb="122" eb="124">
      <t>ヒツヨウ</t>
    </rPh>
    <rPh sb="128" eb="131">
      <t>キンネンチュウ</t>
    </rPh>
    <rPh sb="140" eb="147">
      <t>ダイキボカイシュウコウジ</t>
    </rPh>
    <rPh sb="148" eb="150">
      <t>ミコ</t>
    </rPh>
    <phoneticPr fontId="5"/>
  </si>
  <si>
    <t>　平成２７年度に建設時に借り入れた地方債の償還が終わったものの、引き続き単年度収支は赤字で推移している。また、改修工事及び泡消火設備の故障による営業休止期間、新型コロナウイルス感染症の影響もあり、令和元年度も収支の改善には至らず、本市の他の駐車場の収益に頼っている状況である。
　当駐車場は、収益性が乏しく、また都市計画上の道路付属物であり民間譲渡に適さないと考えられる。駐車場需要は高いため、駅前の混雑緩和と利便性向上のため引き続き公営駐車場として経営する必要がある。
　今後は改修工事の完了に伴う、維持管理経費の削減や利用増加による収支改善を見込んでいる。また、収益改善のために、令和２年度中に策定予定の経営戦略を基に、料金改定及び利用料金制の導入等を駐車場事業全体の状況を見ながら検討する必要がある。</t>
    <rPh sb="1" eb="3">
      <t>ヘイセイ</t>
    </rPh>
    <rPh sb="5" eb="7">
      <t>ネンド</t>
    </rPh>
    <rPh sb="8" eb="11">
      <t>ケンセツジ</t>
    </rPh>
    <rPh sb="12" eb="13">
      <t>カ</t>
    </rPh>
    <rPh sb="14" eb="15">
      <t>イ</t>
    </rPh>
    <rPh sb="17" eb="20">
      <t>チホウサイ</t>
    </rPh>
    <rPh sb="21" eb="23">
      <t>ショウカン</t>
    </rPh>
    <rPh sb="24" eb="25">
      <t>オ</t>
    </rPh>
    <rPh sb="32" eb="33">
      <t>ヒ</t>
    </rPh>
    <rPh sb="34" eb="35">
      <t>ツヅ</t>
    </rPh>
    <rPh sb="36" eb="39">
      <t>タンネンド</t>
    </rPh>
    <rPh sb="39" eb="41">
      <t>シュウシ</t>
    </rPh>
    <rPh sb="42" eb="44">
      <t>アカジ</t>
    </rPh>
    <rPh sb="45" eb="47">
      <t>スイイ</t>
    </rPh>
    <rPh sb="55" eb="57">
      <t>カイシュウ</t>
    </rPh>
    <rPh sb="57" eb="59">
      <t>コウジ</t>
    </rPh>
    <rPh sb="59" eb="60">
      <t>オヨ</t>
    </rPh>
    <rPh sb="61" eb="62">
      <t>アワ</t>
    </rPh>
    <rPh sb="92" eb="94">
      <t>エイキョウ</t>
    </rPh>
    <rPh sb="98" eb="100">
      <t>レイワ</t>
    </rPh>
    <rPh sb="100" eb="101">
      <t>ガン</t>
    </rPh>
    <rPh sb="101" eb="103">
      <t>ネンド</t>
    </rPh>
    <rPh sb="104" eb="106">
      <t>シュウシ</t>
    </rPh>
    <rPh sb="107" eb="109">
      <t>カイゼン</t>
    </rPh>
    <rPh sb="111" eb="112">
      <t>イタ</t>
    </rPh>
    <rPh sb="115" eb="117">
      <t>ホンシ</t>
    </rPh>
    <rPh sb="118" eb="119">
      <t>ホカ</t>
    </rPh>
    <rPh sb="120" eb="123">
      <t>チュウシャジョウ</t>
    </rPh>
    <rPh sb="124" eb="126">
      <t>シュウエキ</t>
    </rPh>
    <rPh sb="127" eb="128">
      <t>タヨ</t>
    </rPh>
    <rPh sb="132" eb="134">
      <t>ジョウキョウ</t>
    </rPh>
    <rPh sb="140" eb="141">
      <t>トウ</t>
    </rPh>
    <rPh sb="141" eb="144">
      <t>チュウシャジョウ</t>
    </rPh>
    <rPh sb="146" eb="149">
      <t>シュウエキセイ</t>
    </rPh>
    <rPh sb="150" eb="151">
      <t>トボ</t>
    </rPh>
    <rPh sb="175" eb="176">
      <t>テキ</t>
    </rPh>
    <rPh sb="180" eb="181">
      <t>カンガ</t>
    </rPh>
    <rPh sb="240" eb="242">
      <t>カイシュウ</t>
    </rPh>
    <rPh sb="242" eb="244">
      <t>コウジ</t>
    </rPh>
    <rPh sb="245" eb="247">
      <t>カンリョウ</t>
    </rPh>
    <rPh sb="248" eb="249">
      <t>トモナ</t>
    </rPh>
    <rPh sb="283" eb="285">
      <t>シュウエキ</t>
    </rPh>
    <rPh sb="285" eb="287">
      <t>カイゼン</t>
    </rPh>
    <rPh sb="292" eb="294">
      <t>レイワ</t>
    </rPh>
    <rPh sb="295" eb="297">
      <t>ネンド</t>
    </rPh>
    <rPh sb="297" eb="298">
      <t>チュウ</t>
    </rPh>
    <rPh sb="299" eb="301">
      <t>サクテイ</t>
    </rPh>
    <rPh sb="301" eb="303">
      <t>ヨテイ</t>
    </rPh>
    <rPh sb="304" eb="306">
      <t>ケイエイ</t>
    </rPh>
    <rPh sb="306" eb="308">
      <t>センリャク</t>
    </rPh>
    <rPh sb="309" eb="310">
      <t>モト</t>
    </rPh>
    <rPh sb="312" eb="314">
      <t>リョウキン</t>
    </rPh>
    <rPh sb="314" eb="316">
      <t>カイテイ</t>
    </rPh>
    <rPh sb="316" eb="317">
      <t>オヨ</t>
    </rPh>
    <rPh sb="318" eb="320">
      <t>リヨウ</t>
    </rPh>
    <rPh sb="320" eb="322">
      <t>リョウキン</t>
    </rPh>
    <rPh sb="322" eb="323">
      <t>セイ</t>
    </rPh>
    <rPh sb="324" eb="327">
      <t>ドウニュウナド</t>
    </rPh>
    <rPh sb="328" eb="331">
      <t>チュウシャジョウ</t>
    </rPh>
    <rPh sb="331" eb="333">
      <t>ジギョウ</t>
    </rPh>
    <rPh sb="333" eb="335">
      <t>ゼンタイ</t>
    </rPh>
    <rPh sb="336" eb="338">
      <t>ジョウキョウ</t>
    </rPh>
    <rPh sb="339" eb="340">
      <t>ミ</t>
    </rPh>
    <rPh sb="343" eb="345">
      <t>ケントウ</t>
    </rPh>
    <rPh sb="347" eb="349">
      <t>ヒツヨウ</t>
    </rPh>
    <phoneticPr fontId="5"/>
  </si>
  <si>
    <t>　当駐車場建設時に借り入れた地方債の償還が平成２７年度に終了し、収益的収支比率等は改善傾向であったが、４月～７月（改修工事）、１１月（泡消火設備の故障）に営業休止期間により、また、１月以降は新型コロナウイルス感染拡大による利用者が減少傾向となり、前年より悪化した。傾向としては、慢性的に料金収入で維持管理経費が賄えず、本市の他の駐車場の収益に頼っている状況にあり、経営は依然厳しい状況である。
　令和２年度以降は、改修工事による維持管理経費の削減及び利用台数の増加による収益の増加を見込んでいるが、本駐車場の収入の大半が、ＪＲを利用した出張及び旅行等の長時間利用者であるため、新型コロナウイルス感染症の影響が大きく、見通しが立てづらい状況である。</t>
    <rPh sb="1" eb="2">
      <t>トウ</t>
    </rPh>
    <rPh sb="2" eb="5">
      <t>チュウシャジョウ</t>
    </rPh>
    <rPh sb="5" eb="7">
      <t>ケンセツ</t>
    </rPh>
    <rPh sb="7" eb="8">
      <t>ジ</t>
    </rPh>
    <rPh sb="9" eb="10">
      <t>カ</t>
    </rPh>
    <rPh sb="11" eb="12">
      <t>イ</t>
    </rPh>
    <rPh sb="14" eb="17">
      <t>チホウサイ</t>
    </rPh>
    <rPh sb="18" eb="20">
      <t>ショウカン</t>
    </rPh>
    <rPh sb="21" eb="23">
      <t>ヘイセイ</t>
    </rPh>
    <rPh sb="25" eb="27">
      <t>ネンド</t>
    </rPh>
    <rPh sb="28" eb="30">
      <t>シュウリョウ</t>
    </rPh>
    <rPh sb="32" eb="35">
      <t>シュウエキテキ</t>
    </rPh>
    <rPh sb="35" eb="37">
      <t>シュウシ</t>
    </rPh>
    <rPh sb="37" eb="39">
      <t>ヒリツ</t>
    </rPh>
    <rPh sb="39" eb="40">
      <t>ナド</t>
    </rPh>
    <rPh sb="41" eb="43">
      <t>カイゼン</t>
    </rPh>
    <rPh sb="43" eb="45">
      <t>ケイコウ</t>
    </rPh>
    <rPh sb="52" eb="53">
      <t>ガツ</t>
    </rPh>
    <rPh sb="55" eb="56">
      <t>ガツ</t>
    </rPh>
    <rPh sb="57" eb="59">
      <t>カイシュウ</t>
    </rPh>
    <rPh sb="59" eb="61">
      <t>コウジ</t>
    </rPh>
    <rPh sb="65" eb="66">
      <t>ガツ</t>
    </rPh>
    <rPh sb="67" eb="72">
      <t>アワショウカセツビ</t>
    </rPh>
    <rPh sb="73" eb="75">
      <t>コショウ</t>
    </rPh>
    <rPh sb="77" eb="79">
      <t>エイギョウ</t>
    </rPh>
    <rPh sb="79" eb="81">
      <t>キュウシ</t>
    </rPh>
    <rPh sb="81" eb="83">
      <t>キカン</t>
    </rPh>
    <rPh sb="91" eb="92">
      <t>ガツ</t>
    </rPh>
    <rPh sb="92" eb="94">
      <t>イコウ</t>
    </rPh>
    <rPh sb="95" eb="97">
      <t>シンガタ</t>
    </rPh>
    <rPh sb="104" eb="106">
      <t>カンセン</t>
    </rPh>
    <rPh sb="106" eb="108">
      <t>カクダイ</t>
    </rPh>
    <rPh sb="111" eb="114">
      <t>リヨウシャ</t>
    </rPh>
    <rPh sb="115" eb="117">
      <t>ゲンショウ</t>
    </rPh>
    <rPh sb="117" eb="119">
      <t>ケイコウ</t>
    </rPh>
    <rPh sb="123" eb="125">
      <t>ゼンネン</t>
    </rPh>
    <rPh sb="127" eb="129">
      <t>アッカ</t>
    </rPh>
    <rPh sb="132" eb="134">
      <t>ケイコウ</t>
    </rPh>
    <rPh sb="139" eb="142">
      <t>マンセイテキ</t>
    </rPh>
    <rPh sb="143" eb="145">
      <t>リョウキン</t>
    </rPh>
    <rPh sb="145" eb="147">
      <t>シュウニュウ</t>
    </rPh>
    <rPh sb="148" eb="150">
      <t>イジ</t>
    </rPh>
    <rPh sb="150" eb="152">
      <t>カンリ</t>
    </rPh>
    <rPh sb="152" eb="154">
      <t>ケイヒ</t>
    </rPh>
    <rPh sb="155" eb="156">
      <t>マカナ</t>
    </rPh>
    <rPh sb="198" eb="200">
      <t>レイワ</t>
    </rPh>
    <rPh sb="207" eb="209">
      <t>カイシュウ</t>
    </rPh>
    <rPh sb="249" eb="250">
      <t>ホン</t>
    </rPh>
    <rPh sb="250" eb="253">
      <t>チュウシャジョウ</t>
    </rPh>
    <rPh sb="254" eb="256">
      <t>シュウニュウ</t>
    </rPh>
    <rPh sb="257" eb="259">
      <t>タイハン</t>
    </rPh>
    <rPh sb="264" eb="266">
      <t>リヨウ</t>
    </rPh>
    <rPh sb="268" eb="270">
      <t>シュッチョウ</t>
    </rPh>
    <rPh sb="270" eb="271">
      <t>オヨ</t>
    </rPh>
    <rPh sb="272" eb="274">
      <t>リョコウ</t>
    </rPh>
    <rPh sb="274" eb="275">
      <t>ナド</t>
    </rPh>
    <rPh sb="276" eb="282">
      <t>チョウジカンリヨウシャ</t>
    </rPh>
    <rPh sb="288" eb="290">
      <t>シンガタ</t>
    </rPh>
    <rPh sb="297" eb="300">
      <t>カンセンショウ</t>
    </rPh>
    <rPh sb="301" eb="303">
      <t>エイキョウ</t>
    </rPh>
    <rPh sb="304" eb="305">
      <t>オオ</t>
    </rPh>
    <rPh sb="308" eb="310">
      <t>ミトオ</t>
    </rPh>
    <rPh sb="312" eb="313">
      <t>タ</t>
    </rPh>
    <rPh sb="317" eb="319">
      <t>ジョウキョウ</t>
    </rPh>
    <phoneticPr fontId="5"/>
  </si>
  <si>
    <t>　稼働率は、機械式駐車設備の撤去及び自走式駐車場への改修工事により、駐車可能台数が２００台から１０２台に減少したものの、利用台数は微減にとどまった結果、類似団体の平均よりも大きく上昇した。しかしながら、利用の大多数が無料である３０分以内の利用であり、収益に結びついていない。
　今後、新型コロナウイルス感染症の流行がおさまれば、更なる稼働率の向上が見込まれる。</t>
    <rPh sb="1" eb="3">
      <t>カドウ</t>
    </rPh>
    <rPh sb="3" eb="4">
      <t>リツ</t>
    </rPh>
    <rPh sb="6" eb="9">
      <t>キカイシキ</t>
    </rPh>
    <rPh sb="9" eb="11">
      <t>チュウシャ</t>
    </rPh>
    <rPh sb="11" eb="13">
      <t>セツビ</t>
    </rPh>
    <rPh sb="14" eb="16">
      <t>テッキョ</t>
    </rPh>
    <rPh sb="16" eb="17">
      <t>オヨ</t>
    </rPh>
    <rPh sb="18" eb="21">
      <t>ジソウシキ</t>
    </rPh>
    <rPh sb="21" eb="24">
      <t>チュウシャジョウ</t>
    </rPh>
    <rPh sb="26" eb="28">
      <t>カイシュウ</t>
    </rPh>
    <rPh sb="28" eb="30">
      <t>コウジ</t>
    </rPh>
    <rPh sb="34" eb="36">
      <t>チュウシャ</t>
    </rPh>
    <rPh sb="36" eb="38">
      <t>カノウ</t>
    </rPh>
    <rPh sb="38" eb="40">
      <t>ダイスウ</t>
    </rPh>
    <rPh sb="44" eb="45">
      <t>ダイ</t>
    </rPh>
    <rPh sb="50" eb="51">
      <t>ダイ</t>
    </rPh>
    <rPh sb="52" eb="54">
      <t>ゲンショウ</t>
    </rPh>
    <rPh sb="60" eb="62">
      <t>リヨウ</t>
    </rPh>
    <rPh sb="62" eb="64">
      <t>ダイスウ</t>
    </rPh>
    <rPh sb="65" eb="67">
      <t>ビゲン</t>
    </rPh>
    <rPh sb="73" eb="75">
      <t>ケッカ</t>
    </rPh>
    <rPh sb="76" eb="78">
      <t>ルイジ</t>
    </rPh>
    <rPh sb="78" eb="80">
      <t>ダンタイ</t>
    </rPh>
    <rPh sb="81" eb="83">
      <t>ヘイキン</t>
    </rPh>
    <rPh sb="86" eb="87">
      <t>オオ</t>
    </rPh>
    <rPh sb="89" eb="91">
      <t>ジョウショウ</t>
    </rPh>
    <rPh sb="139" eb="141">
      <t>コンゴ</t>
    </rPh>
    <rPh sb="142" eb="144">
      <t>シンガタ</t>
    </rPh>
    <rPh sb="151" eb="154">
      <t>カンセンショウ</t>
    </rPh>
    <rPh sb="155" eb="157">
      <t>リュウコウ</t>
    </rPh>
    <rPh sb="164" eb="165">
      <t>サラ</t>
    </rPh>
    <rPh sb="167" eb="169">
      <t>カドウ</t>
    </rPh>
    <rPh sb="169" eb="170">
      <t>リツ</t>
    </rPh>
    <rPh sb="171" eb="173">
      <t>コウジョウ</t>
    </rPh>
    <rPh sb="174" eb="176">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</si>
</sst>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33.799999999999997</c:v>
                </c:pt>
                <c:pt idx="1">
                  <c:v>79.8</c:v>
                </c:pt>
                <c:pt idx="2">
                  <c:v>77.7</c:v>
                </c:pt>
                <c:pt idx="3">
                  <c:v>58.8</c:v>
                </c:pt>
                <c:pt idx="4">
                  <c:v>43.5</c:v>
                </c:pt>
              </c:numCache>
            </c:numRef>
          </c:val>
          <c:extLst xmlns:c16r2="http://schemas.microsoft.com/office/drawing/2015/06/chart">
            <c:ext xmlns:c16="http://schemas.microsoft.com/office/drawing/2014/chart" uri="{C3380CC4-5D6E-409C-BE32-E72D297353CC}">
              <c16:uniqueId val="{00000000-D6D1-4DBB-99F9-048C4F899F16}"/>
            </c:ext>
          </c:extLst>
        </c:ser>
        <c:dLbls>
          <c:showLegendKey val="0"/>
          <c:showVal val="0"/>
          <c:showCatName val="0"/>
          <c:showSerName val="0"/>
          <c:showPercent val="0"/>
          <c:showBubbleSize val="0"/>
        </c:dLbls>
        <c:gapWidth val="150"/>
        <c:axId val="155846528"/>
        <c:axId val="1559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D6D1-4DBB-99F9-048C4F899F16}"/>
            </c:ext>
          </c:extLst>
        </c:ser>
        <c:dLbls>
          <c:showLegendKey val="0"/>
          <c:showVal val="0"/>
          <c:showCatName val="0"/>
          <c:showSerName val="0"/>
          <c:showPercent val="0"/>
          <c:showBubbleSize val="0"/>
        </c:dLbls>
        <c:marker val="1"/>
        <c:smooth val="0"/>
        <c:axId val="155846528"/>
        <c:axId val="155931008"/>
      </c:lineChart>
      <c:catAx>
        <c:axId val="155846528"/>
        <c:scaling>
          <c:orientation val="minMax"/>
        </c:scaling>
        <c:delete val="1"/>
        <c:axPos val="b"/>
        <c:numFmt formatCode="General" sourceLinked="1"/>
        <c:majorTickMark val="none"/>
        <c:minorTickMark val="none"/>
        <c:tickLblPos val="none"/>
        <c:crossAx val="155931008"/>
        <c:crosses val="autoZero"/>
        <c:auto val="1"/>
        <c:lblAlgn val="ctr"/>
        <c:lblOffset val="100"/>
        <c:noMultiLvlLbl val="1"/>
      </c:catAx>
      <c:valAx>
        <c:axId val="15593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84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11.9</c:v>
                </c:pt>
                <c:pt idx="1">
                  <c:v>13.2</c:v>
                </c:pt>
                <c:pt idx="2">
                  <c:v>13.8</c:v>
                </c:pt>
                <c:pt idx="3">
                  <c:v>92.9</c:v>
                </c:pt>
                <c:pt idx="4">
                  <c:v>179.3</c:v>
                </c:pt>
              </c:numCache>
            </c:numRef>
          </c:val>
          <c:extLst xmlns:c16r2="http://schemas.microsoft.com/office/drawing/2015/06/chart">
            <c:ext xmlns:c16="http://schemas.microsoft.com/office/drawing/2014/chart" uri="{C3380CC4-5D6E-409C-BE32-E72D297353CC}">
              <c16:uniqueId val="{00000000-FE34-439A-BBD6-30EEABB8BB16}"/>
            </c:ext>
          </c:extLst>
        </c:ser>
        <c:dLbls>
          <c:showLegendKey val="0"/>
          <c:showVal val="0"/>
          <c:showCatName val="0"/>
          <c:showSerName val="0"/>
          <c:showPercent val="0"/>
          <c:showBubbleSize val="0"/>
        </c:dLbls>
        <c:gapWidth val="150"/>
        <c:axId val="51742592"/>
        <c:axId val="517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FE34-439A-BBD6-30EEABB8BB16}"/>
            </c:ext>
          </c:extLst>
        </c:ser>
        <c:dLbls>
          <c:showLegendKey val="0"/>
          <c:showVal val="0"/>
          <c:showCatName val="0"/>
          <c:showSerName val="0"/>
          <c:showPercent val="0"/>
          <c:showBubbleSize val="0"/>
        </c:dLbls>
        <c:marker val="1"/>
        <c:smooth val="0"/>
        <c:axId val="51742592"/>
        <c:axId val="51748864"/>
      </c:lineChart>
      <c:catAx>
        <c:axId val="51742592"/>
        <c:scaling>
          <c:orientation val="minMax"/>
        </c:scaling>
        <c:delete val="1"/>
        <c:axPos val="b"/>
        <c:numFmt formatCode="General" sourceLinked="1"/>
        <c:majorTickMark val="none"/>
        <c:minorTickMark val="none"/>
        <c:tickLblPos val="none"/>
        <c:crossAx val="51748864"/>
        <c:crosses val="autoZero"/>
        <c:auto val="1"/>
        <c:lblAlgn val="ctr"/>
        <c:lblOffset val="100"/>
        <c:noMultiLvlLbl val="1"/>
      </c:catAx>
      <c:valAx>
        <c:axId val="5174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7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61F-4B6D-96E7-584FB68451BE}"/>
            </c:ext>
          </c:extLst>
        </c:ser>
        <c:dLbls>
          <c:showLegendKey val="0"/>
          <c:showVal val="0"/>
          <c:showCatName val="0"/>
          <c:showSerName val="0"/>
          <c:showPercent val="0"/>
          <c:showBubbleSize val="0"/>
        </c:dLbls>
        <c:gapWidth val="150"/>
        <c:axId val="155870720"/>
        <c:axId val="1558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61F-4B6D-96E7-584FB68451BE}"/>
            </c:ext>
          </c:extLst>
        </c:ser>
        <c:dLbls>
          <c:showLegendKey val="0"/>
          <c:showVal val="0"/>
          <c:showCatName val="0"/>
          <c:showSerName val="0"/>
          <c:showPercent val="0"/>
          <c:showBubbleSize val="0"/>
        </c:dLbls>
        <c:marker val="1"/>
        <c:smooth val="0"/>
        <c:axId val="155870720"/>
        <c:axId val="155872640"/>
      </c:lineChart>
      <c:catAx>
        <c:axId val="155870720"/>
        <c:scaling>
          <c:orientation val="minMax"/>
        </c:scaling>
        <c:delete val="1"/>
        <c:axPos val="b"/>
        <c:numFmt formatCode="General" sourceLinked="1"/>
        <c:majorTickMark val="none"/>
        <c:minorTickMark val="none"/>
        <c:tickLblPos val="none"/>
        <c:crossAx val="155872640"/>
        <c:crosses val="autoZero"/>
        <c:auto val="1"/>
        <c:lblAlgn val="ctr"/>
        <c:lblOffset val="100"/>
        <c:noMultiLvlLbl val="1"/>
      </c:catAx>
      <c:valAx>
        <c:axId val="15587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87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072-4A55-9744-E495FD96C8E4}"/>
            </c:ext>
          </c:extLst>
        </c:ser>
        <c:dLbls>
          <c:showLegendKey val="0"/>
          <c:showVal val="0"/>
          <c:showCatName val="0"/>
          <c:showSerName val="0"/>
          <c:showPercent val="0"/>
          <c:showBubbleSize val="0"/>
        </c:dLbls>
        <c:gapWidth val="150"/>
        <c:axId val="68891776"/>
        <c:axId val="688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072-4A55-9744-E495FD96C8E4}"/>
            </c:ext>
          </c:extLst>
        </c:ser>
        <c:dLbls>
          <c:showLegendKey val="0"/>
          <c:showVal val="0"/>
          <c:showCatName val="0"/>
          <c:showSerName val="0"/>
          <c:showPercent val="0"/>
          <c:showBubbleSize val="0"/>
        </c:dLbls>
        <c:marker val="1"/>
        <c:smooth val="0"/>
        <c:axId val="68891776"/>
        <c:axId val="68893696"/>
      </c:lineChart>
      <c:catAx>
        <c:axId val="68891776"/>
        <c:scaling>
          <c:orientation val="minMax"/>
        </c:scaling>
        <c:delete val="1"/>
        <c:axPos val="b"/>
        <c:numFmt formatCode="General" sourceLinked="1"/>
        <c:majorTickMark val="none"/>
        <c:minorTickMark val="none"/>
        <c:tickLblPos val="none"/>
        <c:crossAx val="68893696"/>
        <c:crosses val="autoZero"/>
        <c:auto val="1"/>
        <c:lblAlgn val="ctr"/>
        <c:lblOffset val="100"/>
        <c:noMultiLvlLbl val="1"/>
      </c:catAx>
      <c:valAx>
        <c:axId val="6889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89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0.9</c:v>
                </c:pt>
                <c:pt idx="1">
                  <c:v>0</c:v>
                </c:pt>
                <c:pt idx="2">
                  <c:v>0</c:v>
                </c:pt>
                <c:pt idx="3">
                  <c:v>0.1</c:v>
                </c:pt>
                <c:pt idx="4">
                  <c:v>0.4</c:v>
                </c:pt>
              </c:numCache>
            </c:numRef>
          </c:val>
          <c:extLst xmlns:c16r2="http://schemas.microsoft.com/office/drawing/2015/06/chart">
            <c:ext xmlns:c16="http://schemas.microsoft.com/office/drawing/2014/chart" uri="{C3380CC4-5D6E-409C-BE32-E72D297353CC}">
              <c16:uniqueId val="{00000000-1E96-426D-8C3D-D38B931EA6B1}"/>
            </c:ext>
          </c:extLst>
        </c:ser>
        <c:dLbls>
          <c:showLegendKey val="0"/>
          <c:showVal val="0"/>
          <c:showCatName val="0"/>
          <c:showSerName val="0"/>
          <c:showPercent val="0"/>
          <c:showBubbleSize val="0"/>
        </c:dLbls>
        <c:gapWidth val="150"/>
        <c:axId val="68752128"/>
        <c:axId val="687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1E96-426D-8C3D-D38B931EA6B1}"/>
            </c:ext>
          </c:extLst>
        </c:ser>
        <c:dLbls>
          <c:showLegendKey val="0"/>
          <c:showVal val="0"/>
          <c:showCatName val="0"/>
          <c:showSerName val="0"/>
          <c:showPercent val="0"/>
          <c:showBubbleSize val="0"/>
        </c:dLbls>
        <c:marker val="1"/>
        <c:smooth val="0"/>
        <c:axId val="68752128"/>
        <c:axId val="68754048"/>
      </c:lineChart>
      <c:catAx>
        <c:axId val="68752128"/>
        <c:scaling>
          <c:orientation val="minMax"/>
        </c:scaling>
        <c:delete val="1"/>
        <c:axPos val="b"/>
        <c:numFmt formatCode="General" sourceLinked="1"/>
        <c:majorTickMark val="none"/>
        <c:minorTickMark val="none"/>
        <c:tickLblPos val="none"/>
        <c:crossAx val="68754048"/>
        <c:crosses val="autoZero"/>
        <c:auto val="1"/>
        <c:lblAlgn val="ctr"/>
        <c:lblOffset val="100"/>
        <c:noMultiLvlLbl val="1"/>
      </c:catAx>
      <c:valAx>
        <c:axId val="6875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7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6</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0-D492-46CA-8C61-E507B25EDB12}"/>
            </c:ext>
          </c:extLst>
        </c:ser>
        <c:dLbls>
          <c:showLegendKey val="0"/>
          <c:showVal val="0"/>
          <c:showCatName val="0"/>
          <c:showSerName val="0"/>
          <c:showPercent val="0"/>
          <c:showBubbleSize val="0"/>
        </c:dLbls>
        <c:gapWidth val="150"/>
        <c:axId val="68781568"/>
        <c:axId val="687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D492-46CA-8C61-E507B25EDB12}"/>
            </c:ext>
          </c:extLst>
        </c:ser>
        <c:dLbls>
          <c:showLegendKey val="0"/>
          <c:showVal val="0"/>
          <c:showCatName val="0"/>
          <c:showSerName val="0"/>
          <c:showPercent val="0"/>
          <c:showBubbleSize val="0"/>
        </c:dLbls>
        <c:marker val="1"/>
        <c:smooth val="0"/>
        <c:axId val="68781568"/>
        <c:axId val="68783488"/>
      </c:lineChart>
      <c:catAx>
        <c:axId val="68781568"/>
        <c:scaling>
          <c:orientation val="minMax"/>
        </c:scaling>
        <c:delete val="1"/>
        <c:axPos val="b"/>
        <c:numFmt formatCode="General" sourceLinked="1"/>
        <c:majorTickMark val="none"/>
        <c:minorTickMark val="none"/>
        <c:tickLblPos val="none"/>
        <c:crossAx val="68783488"/>
        <c:crosses val="autoZero"/>
        <c:auto val="1"/>
        <c:lblAlgn val="ctr"/>
        <c:lblOffset val="100"/>
        <c:noMultiLvlLbl val="1"/>
      </c:catAx>
      <c:valAx>
        <c:axId val="6878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78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204.5</c:v>
                </c:pt>
                <c:pt idx="1">
                  <c:v>193.5</c:v>
                </c:pt>
                <c:pt idx="2">
                  <c:v>171.5</c:v>
                </c:pt>
                <c:pt idx="3">
                  <c:v>185</c:v>
                </c:pt>
                <c:pt idx="4">
                  <c:v>323.5</c:v>
                </c:pt>
              </c:numCache>
            </c:numRef>
          </c:val>
          <c:extLst xmlns:c16r2="http://schemas.microsoft.com/office/drawing/2015/06/chart">
            <c:ext xmlns:c16="http://schemas.microsoft.com/office/drawing/2014/chart" uri="{C3380CC4-5D6E-409C-BE32-E72D297353CC}">
              <c16:uniqueId val="{00000000-F402-4E3E-B49E-8210329E3134}"/>
            </c:ext>
          </c:extLst>
        </c:ser>
        <c:dLbls>
          <c:showLegendKey val="0"/>
          <c:showVal val="0"/>
          <c:showCatName val="0"/>
          <c:showSerName val="0"/>
          <c:showPercent val="0"/>
          <c:showBubbleSize val="0"/>
        </c:dLbls>
        <c:gapWidth val="150"/>
        <c:axId val="69420160"/>
        <c:axId val="694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F402-4E3E-B49E-8210329E3134}"/>
            </c:ext>
          </c:extLst>
        </c:ser>
        <c:dLbls>
          <c:showLegendKey val="0"/>
          <c:showVal val="0"/>
          <c:showCatName val="0"/>
          <c:showSerName val="0"/>
          <c:showPercent val="0"/>
          <c:showBubbleSize val="0"/>
        </c:dLbls>
        <c:marker val="1"/>
        <c:smooth val="0"/>
        <c:axId val="69420160"/>
        <c:axId val="69422080"/>
      </c:lineChart>
      <c:catAx>
        <c:axId val="69420160"/>
        <c:scaling>
          <c:orientation val="minMax"/>
        </c:scaling>
        <c:delete val="1"/>
        <c:axPos val="b"/>
        <c:numFmt formatCode="General" sourceLinked="1"/>
        <c:majorTickMark val="none"/>
        <c:minorTickMark val="none"/>
        <c:tickLblPos val="none"/>
        <c:crossAx val="69422080"/>
        <c:crosses val="autoZero"/>
        <c:auto val="1"/>
        <c:lblAlgn val="ctr"/>
        <c:lblOffset val="100"/>
        <c:noMultiLvlLbl val="1"/>
      </c:catAx>
      <c:valAx>
        <c:axId val="6942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-23.9</c:v>
                </c:pt>
                <c:pt idx="1">
                  <c:v>-27.3</c:v>
                </c:pt>
                <c:pt idx="2">
                  <c:v>-29.2</c:v>
                </c:pt>
                <c:pt idx="3">
                  <c:v>-66.8</c:v>
                </c:pt>
                <c:pt idx="4">
                  <c:v>-175.3</c:v>
                </c:pt>
              </c:numCache>
            </c:numRef>
          </c:val>
          <c:extLst xmlns:c16r2="http://schemas.microsoft.com/office/drawing/2015/06/chart">
            <c:ext xmlns:c16="http://schemas.microsoft.com/office/drawing/2014/chart" uri="{C3380CC4-5D6E-409C-BE32-E72D297353CC}">
              <c16:uniqueId val="{00000000-969C-4898-AC82-785BC14AE11D}"/>
            </c:ext>
          </c:extLst>
        </c:ser>
        <c:dLbls>
          <c:showLegendKey val="0"/>
          <c:showVal val="0"/>
          <c:showCatName val="0"/>
          <c:showSerName val="0"/>
          <c:showPercent val="0"/>
          <c:showBubbleSize val="0"/>
        </c:dLbls>
        <c:gapWidth val="150"/>
        <c:axId val="69468160"/>
        <c:axId val="694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969C-4898-AC82-785BC14AE11D}"/>
            </c:ext>
          </c:extLst>
        </c:ser>
        <c:dLbls>
          <c:showLegendKey val="0"/>
          <c:showVal val="0"/>
          <c:showCatName val="0"/>
          <c:showSerName val="0"/>
          <c:showPercent val="0"/>
          <c:showBubbleSize val="0"/>
        </c:dLbls>
        <c:marker val="1"/>
        <c:smooth val="0"/>
        <c:axId val="69468160"/>
        <c:axId val="69470080"/>
      </c:lineChart>
      <c:catAx>
        <c:axId val="69468160"/>
        <c:scaling>
          <c:orientation val="minMax"/>
        </c:scaling>
        <c:delete val="1"/>
        <c:axPos val="b"/>
        <c:numFmt formatCode="General" sourceLinked="1"/>
        <c:majorTickMark val="none"/>
        <c:minorTickMark val="none"/>
        <c:tickLblPos val="none"/>
        <c:crossAx val="69470080"/>
        <c:crosses val="autoZero"/>
        <c:auto val="1"/>
        <c:lblAlgn val="ctr"/>
        <c:lblOffset val="100"/>
        <c:noMultiLvlLbl val="1"/>
      </c:catAx>
      <c:valAx>
        <c:axId val="694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94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-7476</c:v>
                </c:pt>
                <c:pt idx="1">
                  <c:v>-7776</c:v>
                </c:pt>
                <c:pt idx="2">
                  <c:v>-8325</c:v>
                </c:pt>
                <c:pt idx="3">
                  <c:v>-9775</c:v>
                </c:pt>
                <c:pt idx="4">
                  <c:v>-20560</c:v>
                </c:pt>
              </c:numCache>
            </c:numRef>
          </c:val>
          <c:extLst xmlns:c16r2="http://schemas.microsoft.com/office/drawing/2015/06/chart">
            <c:ext xmlns:c16="http://schemas.microsoft.com/office/drawing/2014/chart" uri="{C3380CC4-5D6E-409C-BE32-E72D297353CC}">
              <c16:uniqueId val="{00000000-53E6-459E-8B9B-C2782627A6C8}"/>
            </c:ext>
          </c:extLst>
        </c:ser>
        <c:dLbls>
          <c:showLegendKey val="0"/>
          <c:showVal val="0"/>
          <c:showCatName val="0"/>
          <c:showSerName val="0"/>
          <c:showPercent val="0"/>
          <c:showBubbleSize val="0"/>
        </c:dLbls>
        <c:gapWidth val="150"/>
        <c:axId val="69508480"/>
        <c:axId val="695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53E6-459E-8B9B-C2782627A6C8}"/>
            </c:ext>
          </c:extLst>
        </c:ser>
        <c:dLbls>
          <c:showLegendKey val="0"/>
          <c:showVal val="0"/>
          <c:showCatName val="0"/>
          <c:showSerName val="0"/>
          <c:showPercent val="0"/>
          <c:showBubbleSize val="0"/>
        </c:dLbls>
        <c:marker val="1"/>
        <c:smooth val="0"/>
        <c:axId val="69508480"/>
        <c:axId val="69514752"/>
      </c:lineChart>
      <c:catAx>
        <c:axId val="69508480"/>
        <c:scaling>
          <c:orientation val="minMax"/>
        </c:scaling>
        <c:delete val="1"/>
        <c:axPos val="b"/>
        <c:numFmt formatCode="General" sourceLinked="1"/>
        <c:majorTickMark val="none"/>
        <c:minorTickMark val="none"/>
        <c:tickLblPos val="none"/>
        <c:crossAx val="69514752"/>
        <c:crosses val="autoZero"/>
        <c:auto val="1"/>
        <c:lblAlgn val="ctr"/>
        <c:lblOffset val="100"/>
        <c:noMultiLvlLbl val="1"/>
      </c:catAx>
      <c:valAx>
        <c:axId val="6951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950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8"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鳥取県米子市　米子駅前地下駐車場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6133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33.799999999999997</v>
      </c>
      <c r="V31" s="118"/>
      <c r="W31" s="118"/>
      <c r="X31" s="118"/>
      <c r="Y31" s="118"/>
      <c r="Z31" s="118"/>
      <c r="AA31" s="118"/>
      <c r="AB31" s="118"/>
      <c r="AC31" s="118"/>
      <c r="AD31" s="118"/>
      <c r="AE31" s="118"/>
      <c r="AF31" s="118"/>
      <c r="AG31" s="118"/>
      <c r="AH31" s="118"/>
      <c r="AI31" s="118"/>
      <c r="AJ31" s="118"/>
      <c r="AK31" s="118"/>
      <c r="AL31" s="118"/>
      <c r="AM31" s="118"/>
      <c r="AN31" s="118">
        <f>データ!Z7</f>
        <v>79.8</v>
      </c>
      <c r="AO31" s="118"/>
      <c r="AP31" s="118"/>
      <c r="AQ31" s="118"/>
      <c r="AR31" s="118"/>
      <c r="AS31" s="118"/>
      <c r="AT31" s="118"/>
      <c r="AU31" s="118"/>
      <c r="AV31" s="118"/>
      <c r="AW31" s="118"/>
      <c r="AX31" s="118"/>
      <c r="AY31" s="118"/>
      <c r="AZ31" s="118"/>
      <c r="BA31" s="118"/>
      <c r="BB31" s="118"/>
      <c r="BC31" s="118"/>
      <c r="BD31" s="118"/>
      <c r="BE31" s="118"/>
      <c r="BF31" s="118"/>
      <c r="BG31" s="118">
        <f>データ!AA7</f>
        <v>77.7</v>
      </c>
      <c r="BH31" s="118"/>
      <c r="BI31" s="118"/>
      <c r="BJ31" s="118"/>
      <c r="BK31" s="118"/>
      <c r="BL31" s="118"/>
      <c r="BM31" s="118"/>
      <c r="BN31" s="118"/>
      <c r="BO31" s="118"/>
      <c r="BP31" s="118"/>
      <c r="BQ31" s="118"/>
      <c r="BR31" s="118"/>
      <c r="BS31" s="118"/>
      <c r="BT31" s="118"/>
      <c r="BU31" s="118"/>
      <c r="BV31" s="118"/>
      <c r="BW31" s="118"/>
      <c r="BX31" s="118"/>
      <c r="BY31" s="118"/>
      <c r="BZ31" s="118">
        <f>データ!AB7</f>
        <v>58.8</v>
      </c>
      <c r="CA31" s="118"/>
      <c r="CB31" s="118"/>
      <c r="CC31" s="118"/>
      <c r="CD31" s="118"/>
      <c r="CE31" s="118"/>
      <c r="CF31" s="118"/>
      <c r="CG31" s="118"/>
      <c r="CH31" s="118"/>
      <c r="CI31" s="118"/>
      <c r="CJ31" s="118"/>
      <c r="CK31" s="118"/>
      <c r="CL31" s="118"/>
      <c r="CM31" s="118"/>
      <c r="CN31" s="118"/>
      <c r="CO31" s="118"/>
      <c r="CP31" s="118"/>
      <c r="CQ31" s="118"/>
      <c r="CR31" s="118"/>
      <c r="CS31" s="118">
        <f>データ!AC7</f>
        <v>43.5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0.9</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0.1</v>
      </c>
      <c r="GR31" s="118"/>
      <c r="GS31" s="118"/>
      <c r="GT31" s="118"/>
      <c r="GU31" s="118"/>
      <c r="GV31" s="118"/>
      <c r="GW31" s="118"/>
      <c r="GX31" s="118"/>
      <c r="GY31" s="118"/>
      <c r="GZ31" s="118"/>
      <c r="HA31" s="118"/>
      <c r="HB31" s="118"/>
      <c r="HC31" s="118"/>
      <c r="HD31" s="118"/>
      <c r="HE31" s="118"/>
      <c r="HF31" s="118"/>
      <c r="HG31" s="118"/>
      <c r="HH31" s="118"/>
      <c r="HI31" s="118"/>
      <c r="HJ31" s="118">
        <f>データ!AN7</f>
        <v>0.4</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204.5</v>
      </c>
      <c r="JD31" s="120"/>
      <c r="JE31" s="120"/>
      <c r="JF31" s="120"/>
      <c r="JG31" s="120"/>
      <c r="JH31" s="120"/>
      <c r="JI31" s="120"/>
      <c r="JJ31" s="120"/>
      <c r="JK31" s="120"/>
      <c r="JL31" s="120"/>
      <c r="JM31" s="120"/>
      <c r="JN31" s="120"/>
      <c r="JO31" s="120"/>
      <c r="JP31" s="120"/>
      <c r="JQ31" s="120"/>
      <c r="JR31" s="120"/>
      <c r="JS31" s="120"/>
      <c r="JT31" s="120"/>
      <c r="JU31" s="121"/>
      <c r="JV31" s="119">
        <f>データ!DL7</f>
        <v>193.5</v>
      </c>
      <c r="JW31" s="120"/>
      <c r="JX31" s="120"/>
      <c r="JY31" s="120"/>
      <c r="JZ31" s="120"/>
      <c r="KA31" s="120"/>
      <c r="KB31" s="120"/>
      <c r="KC31" s="120"/>
      <c r="KD31" s="120"/>
      <c r="KE31" s="120"/>
      <c r="KF31" s="120"/>
      <c r="KG31" s="120"/>
      <c r="KH31" s="120"/>
      <c r="KI31" s="120"/>
      <c r="KJ31" s="120"/>
      <c r="KK31" s="120"/>
      <c r="KL31" s="120"/>
      <c r="KM31" s="120"/>
      <c r="KN31" s="121"/>
      <c r="KO31" s="119">
        <f>データ!DM7</f>
        <v>171.5</v>
      </c>
      <c r="KP31" s="120"/>
      <c r="KQ31" s="120"/>
      <c r="KR31" s="120"/>
      <c r="KS31" s="120"/>
      <c r="KT31" s="120"/>
      <c r="KU31" s="120"/>
      <c r="KV31" s="120"/>
      <c r="KW31" s="120"/>
      <c r="KX31" s="120"/>
      <c r="KY31" s="120"/>
      <c r="KZ31" s="120"/>
      <c r="LA31" s="120"/>
      <c r="LB31" s="120"/>
      <c r="LC31" s="120"/>
      <c r="LD31" s="120"/>
      <c r="LE31" s="120"/>
      <c r="LF31" s="120"/>
      <c r="LG31" s="121"/>
      <c r="LH31" s="119">
        <f>データ!DN7</f>
        <v>185</v>
      </c>
      <c r="LI31" s="120"/>
      <c r="LJ31" s="120"/>
      <c r="LK31" s="120"/>
      <c r="LL31" s="120"/>
      <c r="LM31" s="120"/>
      <c r="LN31" s="120"/>
      <c r="LO31" s="120"/>
      <c r="LP31" s="120"/>
      <c r="LQ31" s="120"/>
      <c r="LR31" s="120"/>
      <c r="LS31" s="120"/>
      <c r="LT31" s="120"/>
      <c r="LU31" s="120"/>
      <c r="LV31" s="120"/>
      <c r="LW31" s="120"/>
      <c r="LX31" s="120"/>
      <c r="LY31" s="120"/>
      <c r="LZ31" s="121"/>
      <c r="MA31" s="119">
        <f>データ!DO7</f>
        <v>323.5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6</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-23.9</v>
      </c>
      <c r="EM52" s="118"/>
      <c r="EN52" s="118"/>
      <c r="EO52" s="118"/>
      <c r="EP52" s="118"/>
      <c r="EQ52" s="118"/>
      <c r="ER52" s="118"/>
      <c r="ES52" s="118"/>
      <c r="ET52" s="118"/>
      <c r="EU52" s="118"/>
      <c r="EV52" s="118"/>
      <c r="EW52" s="118"/>
      <c r="EX52" s="118"/>
      <c r="EY52" s="118"/>
      <c r="EZ52" s="118"/>
      <c r="FA52" s="118"/>
      <c r="FB52" s="118"/>
      <c r="FC52" s="118"/>
      <c r="FD52" s="118"/>
      <c r="FE52" s="118">
        <f>データ!BG7</f>
        <v>-27.3</v>
      </c>
      <c r="FF52" s="118"/>
      <c r="FG52" s="118"/>
      <c r="FH52" s="118"/>
      <c r="FI52" s="118"/>
      <c r="FJ52" s="118"/>
      <c r="FK52" s="118"/>
      <c r="FL52" s="118"/>
      <c r="FM52" s="118"/>
      <c r="FN52" s="118"/>
      <c r="FO52" s="118"/>
      <c r="FP52" s="118"/>
      <c r="FQ52" s="118"/>
      <c r="FR52" s="118"/>
      <c r="FS52" s="118"/>
      <c r="FT52" s="118"/>
      <c r="FU52" s="118"/>
      <c r="FV52" s="118"/>
      <c r="FW52" s="118"/>
      <c r="FX52" s="118">
        <f>データ!BH7</f>
        <v>-29.2</v>
      </c>
      <c r="FY52" s="118"/>
      <c r="FZ52" s="118"/>
      <c r="GA52" s="118"/>
      <c r="GB52" s="118"/>
      <c r="GC52" s="118"/>
      <c r="GD52" s="118"/>
      <c r="GE52" s="118"/>
      <c r="GF52" s="118"/>
      <c r="GG52" s="118"/>
      <c r="GH52" s="118"/>
      <c r="GI52" s="118"/>
      <c r="GJ52" s="118"/>
      <c r="GK52" s="118"/>
      <c r="GL52" s="118"/>
      <c r="GM52" s="118"/>
      <c r="GN52" s="118"/>
      <c r="GO52" s="118"/>
      <c r="GP52" s="118"/>
      <c r="GQ52" s="118">
        <f>データ!BI7</f>
        <v>-66.8</v>
      </c>
      <c r="GR52" s="118"/>
      <c r="GS52" s="118"/>
      <c r="GT52" s="118"/>
      <c r="GU52" s="118"/>
      <c r="GV52" s="118"/>
      <c r="GW52" s="118"/>
      <c r="GX52" s="118"/>
      <c r="GY52" s="118"/>
      <c r="GZ52" s="118"/>
      <c r="HA52" s="118"/>
      <c r="HB52" s="118"/>
      <c r="HC52" s="118"/>
      <c r="HD52" s="118"/>
      <c r="HE52" s="118"/>
      <c r="HF52" s="118"/>
      <c r="HG52" s="118"/>
      <c r="HH52" s="118"/>
      <c r="HI52" s="118"/>
      <c r="HJ52" s="118">
        <f>データ!BJ7</f>
        <v>-175.3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-7476</v>
      </c>
      <c r="JD52" s="125"/>
      <c r="JE52" s="125"/>
      <c r="JF52" s="125"/>
      <c r="JG52" s="125"/>
      <c r="JH52" s="125"/>
      <c r="JI52" s="125"/>
      <c r="JJ52" s="125"/>
      <c r="JK52" s="125"/>
      <c r="JL52" s="125"/>
      <c r="JM52" s="125"/>
      <c r="JN52" s="125"/>
      <c r="JO52" s="125"/>
      <c r="JP52" s="125"/>
      <c r="JQ52" s="125"/>
      <c r="JR52" s="125"/>
      <c r="JS52" s="125"/>
      <c r="JT52" s="125"/>
      <c r="JU52" s="125"/>
      <c r="JV52" s="125">
        <f>データ!BR7</f>
        <v>-7776</v>
      </c>
      <c r="JW52" s="125"/>
      <c r="JX52" s="125"/>
      <c r="JY52" s="125"/>
      <c r="JZ52" s="125"/>
      <c r="KA52" s="125"/>
      <c r="KB52" s="125"/>
      <c r="KC52" s="125"/>
      <c r="KD52" s="125"/>
      <c r="KE52" s="125"/>
      <c r="KF52" s="125"/>
      <c r="KG52" s="125"/>
      <c r="KH52" s="125"/>
      <c r="KI52" s="125"/>
      <c r="KJ52" s="125"/>
      <c r="KK52" s="125"/>
      <c r="KL52" s="125"/>
      <c r="KM52" s="125"/>
      <c r="KN52" s="125"/>
      <c r="KO52" s="125">
        <f>データ!BS7</f>
        <v>-8325</v>
      </c>
      <c r="KP52" s="125"/>
      <c r="KQ52" s="125"/>
      <c r="KR52" s="125"/>
      <c r="KS52" s="125"/>
      <c r="KT52" s="125"/>
      <c r="KU52" s="125"/>
      <c r="KV52" s="125"/>
      <c r="KW52" s="125"/>
      <c r="KX52" s="125"/>
      <c r="KY52" s="125"/>
      <c r="KZ52" s="125"/>
      <c r="LA52" s="125"/>
      <c r="LB52" s="125"/>
      <c r="LC52" s="125"/>
      <c r="LD52" s="125"/>
      <c r="LE52" s="125"/>
      <c r="LF52" s="125"/>
      <c r="LG52" s="125"/>
      <c r="LH52" s="125">
        <f>データ!BT7</f>
        <v>-9775</v>
      </c>
      <c r="LI52" s="125"/>
      <c r="LJ52" s="125"/>
      <c r="LK52" s="125"/>
      <c r="LL52" s="125"/>
      <c r="LM52" s="125"/>
      <c r="LN52" s="125"/>
      <c r="LO52" s="125"/>
      <c r="LP52" s="125"/>
      <c r="LQ52" s="125"/>
      <c r="LR52" s="125"/>
      <c r="LS52" s="125"/>
      <c r="LT52" s="125"/>
      <c r="LU52" s="125"/>
      <c r="LV52" s="125"/>
      <c r="LW52" s="125"/>
      <c r="LX52" s="125"/>
      <c r="LY52" s="125"/>
      <c r="LZ52" s="125"/>
      <c r="MA52" s="125">
        <f>データ!BU7</f>
        <v>-20560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18000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11.9</v>
      </c>
      <c r="KB77" s="120"/>
      <c r="KC77" s="120"/>
      <c r="KD77" s="120"/>
      <c r="KE77" s="120"/>
      <c r="KF77" s="120"/>
      <c r="KG77" s="120"/>
      <c r="KH77" s="120"/>
      <c r="KI77" s="120"/>
      <c r="KJ77" s="120"/>
      <c r="KK77" s="120"/>
      <c r="KL77" s="120"/>
      <c r="KM77" s="120"/>
      <c r="KN77" s="120"/>
      <c r="KO77" s="121"/>
      <c r="KP77" s="119">
        <f>データ!DA7</f>
        <v>13.2</v>
      </c>
      <c r="KQ77" s="120"/>
      <c r="KR77" s="120"/>
      <c r="KS77" s="120"/>
      <c r="KT77" s="120"/>
      <c r="KU77" s="120"/>
      <c r="KV77" s="120"/>
      <c r="KW77" s="120"/>
      <c r="KX77" s="120"/>
      <c r="KY77" s="120"/>
      <c r="KZ77" s="120"/>
      <c r="LA77" s="120"/>
      <c r="LB77" s="120"/>
      <c r="LC77" s="120"/>
      <c r="LD77" s="121"/>
      <c r="LE77" s="119">
        <f>データ!DB7</f>
        <v>13.8</v>
      </c>
      <c r="LF77" s="120"/>
      <c r="LG77" s="120"/>
      <c r="LH77" s="120"/>
      <c r="LI77" s="120"/>
      <c r="LJ77" s="120"/>
      <c r="LK77" s="120"/>
      <c r="LL77" s="120"/>
      <c r="LM77" s="120"/>
      <c r="LN77" s="120"/>
      <c r="LO77" s="120"/>
      <c r="LP77" s="120"/>
      <c r="LQ77" s="120"/>
      <c r="LR77" s="120"/>
      <c r="LS77" s="121"/>
      <c r="LT77" s="119">
        <f>データ!DC7</f>
        <v>92.9</v>
      </c>
      <c r="LU77" s="120"/>
      <c r="LV77" s="120"/>
      <c r="LW77" s="120"/>
      <c r="LX77" s="120"/>
      <c r="LY77" s="120"/>
      <c r="LZ77" s="120"/>
      <c r="MA77" s="120"/>
      <c r="MB77" s="120"/>
      <c r="MC77" s="120"/>
      <c r="MD77" s="120"/>
      <c r="ME77" s="120"/>
      <c r="MF77" s="120"/>
      <c r="MG77" s="120"/>
      <c r="MH77" s="121"/>
      <c r="MI77" s="119">
        <f>データ!DD7</f>
        <v>179.3</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L3a0/W7R54dndyjH13DS8NjIgM6sVTpMfrvyWnyp+7TNgecjzIITiol11z3uG76wSnrycrI12SEj0TLOgW02w==" saltValue="vpRJavj5C9fqxgA5v8xFI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102</v>
      </c>
      <c r="AV5" s="59" t="s">
        <v>91</v>
      </c>
      <c r="AW5" s="59" t="s">
        <v>103</v>
      </c>
      <c r="AX5" s="59" t="s">
        <v>93</v>
      </c>
      <c r="AY5" s="59" t="s">
        <v>94</v>
      </c>
      <c r="AZ5" s="59" t="s">
        <v>95</v>
      </c>
      <c r="BA5" s="59" t="s">
        <v>96</v>
      </c>
      <c r="BB5" s="59" t="s">
        <v>97</v>
      </c>
      <c r="BC5" s="59" t="s">
        <v>98</v>
      </c>
      <c r="BD5" s="59" t="s">
        <v>99</v>
      </c>
      <c r="BE5" s="59" t="s">
        <v>100</v>
      </c>
      <c r="BF5" s="59" t="s">
        <v>102</v>
      </c>
      <c r="BG5" s="59" t="s">
        <v>91</v>
      </c>
      <c r="BH5" s="59" t="s">
        <v>92</v>
      </c>
      <c r="BI5" s="59" t="s">
        <v>93</v>
      </c>
      <c r="BJ5" s="59" t="s">
        <v>104</v>
      </c>
      <c r="BK5" s="59" t="s">
        <v>95</v>
      </c>
      <c r="BL5" s="59" t="s">
        <v>96</v>
      </c>
      <c r="BM5" s="59" t="s">
        <v>97</v>
      </c>
      <c r="BN5" s="59" t="s">
        <v>98</v>
      </c>
      <c r="BO5" s="59" t="s">
        <v>99</v>
      </c>
      <c r="BP5" s="59" t="s">
        <v>100</v>
      </c>
      <c r="BQ5" s="59" t="s">
        <v>90</v>
      </c>
      <c r="BR5" s="59" t="s">
        <v>105</v>
      </c>
      <c r="BS5" s="59" t="s">
        <v>106</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102</v>
      </c>
      <c r="CP5" s="59" t="s">
        <v>101</v>
      </c>
      <c r="CQ5" s="59" t="s">
        <v>107</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108</v>
      </c>
      <c r="DM5" s="59" t="s">
        <v>92</v>
      </c>
      <c r="DN5" s="59" t="s">
        <v>109</v>
      </c>
      <c r="DO5" s="59" t="s">
        <v>94</v>
      </c>
      <c r="DP5" s="59" t="s">
        <v>95</v>
      </c>
      <c r="DQ5" s="59" t="s">
        <v>96</v>
      </c>
      <c r="DR5" s="59" t="s">
        <v>97</v>
      </c>
      <c r="DS5" s="59" t="s">
        <v>98</v>
      </c>
      <c r="DT5" s="59" t="s">
        <v>99</v>
      </c>
      <c r="DU5" s="59" t="s">
        <v>100</v>
      </c>
    </row>
    <row r="6" spans="1:125" s="66" customFormat="1" x14ac:dyDescent="0.15">
      <c r="A6" s="49" t="s">
        <v>110</v>
      </c>
      <c r="B6" s="60">
        <f>B8</f>
        <v>2019</v>
      </c>
      <c r="C6" s="60">
        <f t="shared" ref="C6:X6" si="1">C8</f>
        <v>312029</v>
      </c>
      <c r="D6" s="60">
        <f t="shared" si="1"/>
        <v>47</v>
      </c>
      <c r="E6" s="60">
        <f t="shared" si="1"/>
        <v>14</v>
      </c>
      <c r="F6" s="60">
        <f t="shared" si="1"/>
        <v>0</v>
      </c>
      <c r="G6" s="60">
        <f t="shared" si="1"/>
        <v>2</v>
      </c>
      <c r="H6" s="60" t="str">
        <f>SUBSTITUTE(H8,"　","")</f>
        <v>鳥取県米子市</v>
      </c>
      <c r="I6" s="60" t="str">
        <f t="shared" si="1"/>
        <v>米子駅前地下駐車場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24</v>
      </c>
      <c r="S6" s="62" t="str">
        <f t="shared" si="1"/>
        <v>駅</v>
      </c>
      <c r="T6" s="62" t="str">
        <f t="shared" si="1"/>
        <v>有</v>
      </c>
      <c r="U6" s="63">
        <f t="shared" si="1"/>
        <v>6133</v>
      </c>
      <c r="V6" s="63">
        <f t="shared" si="1"/>
        <v>102</v>
      </c>
      <c r="W6" s="63">
        <f t="shared" si="1"/>
        <v>220</v>
      </c>
      <c r="X6" s="62" t="str">
        <f t="shared" si="1"/>
        <v>代行制</v>
      </c>
      <c r="Y6" s="64">
        <f>IF(Y8="-",NA(),Y8)</f>
        <v>33.799999999999997</v>
      </c>
      <c r="Z6" s="64">
        <f t="shared" ref="Z6:AH6" si="2">IF(Z8="-",NA(),Z8)</f>
        <v>79.8</v>
      </c>
      <c r="AA6" s="64">
        <f t="shared" si="2"/>
        <v>77.7</v>
      </c>
      <c r="AB6" s="64">
        <f t="shared" si="2"/>
        <v>58.8</v>
      </c>
      <c r="AC6" s="64">
        <f t="shared" si="2"/>
        <v>43.5</v>
      </c>
      <c r="AD6" s="64">
        <f t="shared" si="2"/>
        <v>113.4</v>
      </c>
      <c r="AE6" s="64">
        <f t="shared" si="2"/>
        <v>191.4</v>
      </c>
      <c r="AF6" s="64">
        <f t="shared" si="2"/>
        <v>141.30000000000001</v>
      </c>
      <c r="AG6" s="64">
        <f t="shared" si="2"/>
        <v>123.9</v>
      </c>
      <c r="AH6" s="64">
        <f t="shared" si="2"/>
        <v>120.1</v>
      </c>
      <c r="AI6" s="61" t="str">
        <f>IF(AI8="-","",IF(AI8="-","【-】","【"&amp;SUBSTITUTE(TEXT(AI8,"#,##0.0"),"-","△")&amp;"】"))</f>
        <v>【619.1】</v>
      </c>
      <c r="AJ6" s="64">
        <f>IF(AJ8="-",NA(),AJ8)</f>
        <v>0.9</v>
      </c>
      <c r="AK6" s="64">
        <f t="shared" ref="AK6:AS6" si="3">IF(AK8="-",NA(),AK8)</f>
        <v>0</v>
      </c>
      <c r="AL6" s="64">
        <f t="shared" si="3"/>
        <v>0</v>
      </c>
      <c r="AM6" s="64">
        <f t="shared" si="3"/>
        <v>0.1</v>
      </c>
      <c r="AN6" s="64">
        <f t="shared" si="3"/>
        <v>0.4</v>
      </c>
      <c r="AO6" s="64">
        <f t="shared" si="3"/>
        <v>9.5</v>
      </c>
      <c r="AP6" s="64">
        <f t="shared" si="3"/>
        <v>15.1</v>
      </c>
      <c r="AQ6" s="64">
        <f t="shared" si="3"/>
        <v>15</v>
      </c>
      <c r="AR6" s="64">
        <f t="shared" si="3"/>
        <v>10.4</v>
      </c>
      <c r="AS6" s="64">
        <f t="shared" si="3"/>
        <v>5</v>
      </c>
      <c r="AT6" s="61" t="str">
        <f>IF(AT8="-","",IF(AT8="-","【-】","【"&amp;SUBSTITUTE(TEXT(AT8,"#,##0.0"),"-","△")&amp;"】"))</f>
        <v>【2.3】</v>
      </c>
      <c r="AU6" s="65">
        <f>IF(AU8="-",NA(),AU8)</f>
        <v>6</v>
      </c>
      <c r="AV6" s="65">
        <f t="shared" ref="AV6:BD6" si="4">IF(AV8="-",NA(),AV8)</f>
        <v>0</v>
      </c>
      <c r="AW6" s="65">
        <f t="shared" si="4"/>
        <v>0</v>
      </c>
      <c r="AX6" s="65">
        <f t="shared" si="4"/>
        <v>0</v>
      </c>
      <c r="AY6" s="65">
        <f t="shared" si="4"/>
        <v>1</v>
      </c>
      <c r="AZ6" s="65">
        <f t="shared" si="4"/>
        <v>177</v>
      </c>
      <c r="BA6" s="65">
        <f t="shared" si="4"/>
        <v>145</v>
      </c>
      <c r="BB6" s="65">
        <f t="shared" si="4"/>
        <v>108</v>
      </c>
      <c r="BC6" s="65">
        <f t="shared" si="4"/>
        <v>89</v>
      </c>
      <c r="BD6" s="65">
        <f t="shared" si="4"/>
        <v>37</v>
      </c>
      <c r="BE6" s="63" t="str">
        <f>IF(BE8="-","",IF(BE8="-","【-】","【"&amp;SUBSTITUTE(TEXT(BE8,"#,##0"),"-","△")&amp;"】"))</f>
        <v>【17】</v>
      </c>
      <c r="BF6" s="64">
        <f>IF(BF8="-",NA(),BF8)</f>
        <v>-23.9</v>
      </c>
      <c r="BG6" s="64">
        <f t="shared" ref="BG6:BO6" si="5">IF(BG8="-",NA(),BG8)</f>
        <v>-27.3</v>
      </c>
      <c r="BH6" s="64">
        <f t="shared" si="5"/>
        <v>-29.2</v>
      </c>
      <c r="BI6" s="64">
        <f t="shared" si="5"/>
        <v>-66.8</v>
      </c>
      <c r="BJ6" s="64">
        <f t="shared" si="5"/>
        <v>-175.3</v>
      </c>
      <c r="BK6" s="64">
        <f t="shared" si="5"/>
        <v>17.5</v>
      </c>
      <c r="BL6" s="64">
        <f t="shared" si="5"/>
        <v>14.3</v>
      </c>
      <c r="BM6" s="64">
        <f t="shared" si="5"/>
        <v>11.8</v>
      </c>
      <c r="BN6" s="64">
        <f t="shared" si="5"/>
        <v>9.1</v>
      </c>
      <c r="BO6" s="64">
        <f t="shared" si="5"/>
        <v>1.4</v>
      </c>
      <c r="BP6" s="61" t="str">
        <f>IF(BP8="-","",IF(BP8="-","【-】","【"&amp;SUBSTITUTE(TEXT(BP8,"#,##0.0"),"-","△")&amp;"】"))</f>
        <v>【20.8】</v>
      </c>
      <c r="BQ6" s="65">
        <f>IF(BQ8="-",NA(),BQ8)</f>
        <v>-7476</v>
      </c>
      <c r="BR6" s="65">
        <f t="shared" ref="BR6:BZ6" si="6">IF(BR8="-",NA(),BR8)</f>
        <v>-7776</v>
      </c>
      <c r="BS6" s="65">
        <f t="shared" si="6"/>
        <v>-8325</v>
      </c>
      <c r="BT6" s="65">
        <f t="shared" si="6"/>
        <v>-9775</v>
      </c>
      <c r="BU6" s="65">
        <f t="shared" si="6"/>
        <v>-20560</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111</v>
      </c>
      <c r="CM6" s="63">
        <f t="shared" ref="CM6:CN6" si="7">CM8</f>
        <v>0</v>
      </c>
      <c r="CN6" s="63">
        <f t="shared" si="7"/>
        <v>18000</v>
      </c>
      <c r="CO6" s="64"/>
      <c r="CP6" s="64"/>
      <c r="CQ6" s="64"/>
      <c r="CR6" s="64"/>
      <c r="CS6" s="64"/>
      <c r="CT6" s="64"/>
      <c r="CU6" s="64"/>
      <c r="CV6" s="64"/>
      <c r="CW6" s="64"/>
      <c r="CX6" s="64"/>
      <c r="CY6" s="61" t="s">
        <v>111</v>
      </c>
      <c r="CZ6" s="64">
        <f>IF(CZ8="-",NA(),CZ8)</f>
        <v>11.9</v>
      </c>
      <c r="DA6" s="64">
        <f t="shared" ref="DA6:DI6" si="8">IF(DA8="-",NA(),DA8)</f>
        <v>13.2</v>
      </c>
      <c r="DB6" s="64">
        <f t="shared" si="8"/>
        <v>13.8</v>
      </c>
      <c r="DC6" s="64">
        <f t="shared" si="8"/>
        <v>92.9</v>
      </c>
      <c r="DD6" s="64">
        <f t="shared" si="8"/>
        <v>179.3</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204.5</v>
      </c>
      <c r="DL6" s="64">
        <f t="shared" ref="DL6:DT6" si="9">IF(DL8="-",NA(),DL8)</f>
        <v>193.5</v>
      </c>
      <c r="DM6" s="64">
        <f t="shared" si="9"/>
        <v>171.5</v>
      </c>
      <c r="DN6" s="64">
        <f t="shared" si="9"/>
        <v>185</v>
      </c>
      <c r="DO6" s="64">
        <f t="shared" si="9"/>
        <v>323.5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112</v>
      </c>
      <c r="B7" s="60">
        <f t="shared" ref="B7:X7" si="10">B8</f>
        <v>2019</v>
      </c>
      <c r="C7" s="60">
        <f t="shared" si="10"/>
        <v>312029</v>
      </c>
      <c r="D7" s="60">
        <f t="shared" si="10"/>
        <v>47</v>
      </c>
      <c r="E7" s="60">
        <f t="shared" si="10"/>
        <v>14</v>
      </c>
      <c r="F7" s="60">
        <f t="shared" si="10"/>
        <v>0</v>
      </c>
      <c r="G7" s="60">
        <f t="shared" si="10"/>
        <v>2</v>
      </c>
      <c r="H7" s="60" t="str">
        <f t="shared" si="10"/>
        <v>鳥取県　米子市</v>
      </c>
      <c r="I7" s="60" t="str">
        <f t="shared" si="10"/>
        <v>米子駅前地下駐車場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24</v>
      </c>
      <c r="S7" s="62" t="str">
        <f t="shared" si="10"/>
        <v>駅</v>
      </c>
      <c r="T7" s="62" t="str">
        <f t="shared" si="10"/>
        <v>有</v>
      </c>
      <c r="U7" s="63">
        <f t="shared" si="10"/>
        <v>6133</v>
      </c>
      <c r="V7" s="63">
        <f t="shared" si="10"/>
        <v>102</v>
      </c>
      <c r="W7" s="63">
        <f t="shared" si="10"/>
        <v>220</v>
      </c>
      <c r="X7" s="62" t="str">
        <f t="shared" si="10"/>
        <v>代行制</v>
      </c>
      <c r="Y7" s="64">
        <f>Y8</f>
        <v>33.799999999999997</v>
      </c>
      <c r="Z7" s="64">
        <f t="shared" ref="Z7:AH7" si="11">Z8</f>
        <v>79.8</v>
      </c>
      <c r="AA7" s="64">
        <f t="shared" si="11"/>
        <v>77.7</v>
      </c>
      <c r="AB7" s="64">
        <f t="shared" si="11"/>
        <v>58.8</v>
      </c>
      <c r="AC7" s="64">
        <f t="shared" si="11"/>
        <v>43.5</v>
      </c>
      <c r="AD7" s="64">
        <f t="shared" si="11"/>
        <v>113.4</v>
      </c>
      <c r="AE7" s="64">
        <f t="shared" si="11"/>
        <v>191.4</v>
      </c>
      <c r="AF7" s="64">
        <f t="shared" si="11"/>
        <v>141.30000000000001</v>
      </c>
      <c r="AG7" s="64">
        <f t="shared" si="11"/>
        <v>123.9</v>
      </c>
      <c r="AH7" s="64">
        <f t="shared" si="11"/>
        <v>120.1</v>
      </c>
      <c r="AI7" s="61"/>
      <c r="AJ7" s="64">
        <f>AJ8</f>
        <v>0.9</v>
      </c>
      <c r="AK7" s="64">
        <f t="shared" ref="AK7:AS7" si="12">AK8</f>
        <v>0</v>
      </c>
      <c r="AL7" s="64">
        <f t="shared" si="12"/>
        <v>0</v>
      </c>
      <c r="AM7" s="64">
        <f t="shared" si="12"/>
        <v>0.1</v>
      </c>
      <c r="AN7" s="64">
        <f t="shared" si="12"/>
        <v>0.4</v>
      </c>
      <c r="AO7" s="64">
        <f t="shared" si="12"/>
        <v>9.5</v>
      </c>
      <c r="AP7" s="64">
        <f t="shared" si="12"/>
        <v>15.1</v>
      </c>
      <c r="AQ7" s="64">
        <f t="shared" si="12"/>
        <v>15</v>
      </c>
      <c r="AR7" s="64">
        <f t="shared" si="12"/>
        <v>10.4</v>
      </c>
      <c r="AS7" s="64">
        <f t="shared" si="12"/>
        <v>5</v>
      </c>
      <c r="AT7" s="61"/>
      <c r="AU7" s="65">
        <f>AU8</f>
        <v>6</v>
      </c>
      <c r="AV7" s="65">
        <f t="shared" ref="AV7:BD7" si="13">AV8</f>
        <v>0</v>
      </c>
      <c r="AW7" s="65">
        <f t="shared" si="13"/>
        <v>0</v>
      </c>
      <c r="AX7" s="65">
        <f t="shared" si="13"/>
        <v>0</v>
      </c>
      <c r="AY7" s="65">
        <f t="shared" si="13"/>
        <v>1</v>
      </c>
      <c r="AZ7" s="65">
        <f t="shared" si="13"/>
        <v>177</v>
      </c>
      <c r="BA7" s="65">
        <f t="shared" si="13"/>
        <v>145</v>
      </c>
      <c r="BB7" s="65">
        <f t="shared" si="13"/>
        <v>108</v>
      </c>
      <c r="BC7" s="65">
        <f t="shared" si="13"/>
        <v>89</v>
      </c>
      <c r="BD7" s="65">
        <f t="shared" si="13"/>
        <v>37</v>
      </c>
      <c r="BE7" s="63"/>
      <c r="BF7" s="64">
        <f>BF8</f>
        <v>-23.9</v>
      </c>
      <c r="BG7" s="64">
        <f t="shared" ref="BG7:BO7" si="14">BG8</f>
        <v>-27.3</v>
      </c>
      <c r="BH7" s="64">
        <f t="shared" si="14"/>
        <v>-29.2</v>
      </c>
      <c r="BI7" s="64">
        <f t="shared" si="14"/>
        <v>-66.8</v>
      </c>
      <c r="BJ7" s="64">
        <f t="shared" si="14"/>
        <v>-175.3</v>
      </c>
      <c r="BK7" s="64">
        <f t="shared" si="14"/>
        <v>17.5</v>
      </c>
      <c r="BL7" s="64">
        <f t="shared" si="14"/>
        <v>14.3</v>
      </c>
      <c r="BM7" s="64">
        <f t="shared" si="14"/>
        <v>11.8</v>
      </c>
      <c r="BN7" s="64">
        <f t="shared" si="14"/>
        <v>9.1</v>
      </c>
      <c r="BO7" s="64">
        <f t="shared" si="14"/>
        <v>1.4</v>
      </c>
      <c r="BP7" s="61"/>
      <c r="BQ7" s="65">
        <f>BQ8</f>
        <v>-7476</v>
      </c>
      <c r="BR7" s="65">
        <f t="shared" ref="BR7:BZ7" si="15">BR8</f>
        <v>-7776</v>
      </c>
      <c r="BS7" s="65">
        <f t="shared" si="15"/>
        <v>-8325</v>
      </c>
      <c r="BT7" s="65">
        <f t="shared" si="15"/>
        <v>-9775</v>
      </c>
      <c r="BU7" s="65">
        <f t="shared" si="15"/>
        <v>-20560</v>
      </c>
      <c r="BV7" s="65">
        <f t="shared" si="15"/>
        <v>36318</v>
      </c>
      <c r="BW7" s="65">
        <f t="shared" si="15"/>
        <v>37745</v>
      </c>
      <c r="BX7" s="65">
        <f t="shared" si="15"/>
        <v>35151</v>
      </c>
      <c r="BY7" s="65">
        <f t="shared" si="15"/>
        <v>21556</v>
      </c>
      <c r="BZ7" s="65">
        <f t="shared" si="15"/>
        <v>18053</v>
      </c>
      <c r="CA7" s="63"/>
      <c r="CB7" s="64" t="s">
        <v>113</v>
      </c>
      <c r="CC7" s="64" t="s">
        <v>113</v>
      </c>
      <c r="CD7" s="64" t="s">
        <v>113</v>
      </c>
      <c r="CE7" s="64" t="s">
        <v>113</v>
      </c>
      <c r="CF7" s="64" t="s">
        <v>113</v>
      </c>
      <c r="CG7" s="64" t="s">
        <v>113</v>
      </c>
      <c r="CH7" s="64" t="s">
        <v>113</v>
      </c>
      <c r="CI7" s="64" t="s">
        <v>113</v>
      </c>
      <c r="CJ7" s="64" t="s">
        <v>113</v>
      </c>
      <c r="CK7" s="64" t="s">
        <v>111</v>
      </c>
      <c r="CL7" s="61"/>
      <c r="CM7" s="63">
        <f>CM8</f>
        <v>0</v>
      </c>
      <c r="CN7" s="63">
        <f>CN8</f>
        <v>18000</v>
      </c>
      <c r="CO7" s="64" t="s">
        <v>113</v>
      </c>
      <c r="CP7" s="64" t="s">
        <v>113</v>
      </c>
      <c r="CQ7" s="64" t="s">
        <v>113</v>
      </c>
      <c r="CR7" s="64" t="s">
        <v>113</v>
      </c>
      <c r="CS7" s="64" t="s">
        <v>113</v>
      </c>
      <c r="CT7" s="64" t="s">
        <v>113</v>
      </c>
      <c r="CU7" s="64" t="s">
        <v>113</v>
      </c>
      <c r="CV7" s="64" t="s">
        <v>113</v>
      </c>
      <c r="CW7" s="64" t="s">
        <v>113</v>
      </c>
      <c r="CX7" s="64" t="s">
        <v>111</v>
      </c>
      <c r="CY7" s="61"/>
      <c r="CZ7" s="64">
        <f>CZ8</f>
        <v>11.9</v>
      </c>
      <c r="DA7" s="64">
        <f t="shared" ref="DA7:DI7" si="16">DA8</f>
        <v>13.2</v>
      </c>
      <c r="DB7" s="64">
        <f t="shared" si="16"/>
        <v>13.8</v>
      </c>
      <c r="DC7" s="64">
        <f t="shared" si="16"/>
        <v>92.9</v>
      </c>
      <c r="DD7" s="64">
        <f t="shared" si="16"/>
        <v>179.3</v>
      </c>
      <c r="DE7" s="64">
        <f t="shared" si="16"/>
        <v>278.89999999999998</v>
      </c>
      <c r="DF7" s="64">
        <f t="shared" si="16"/>
        <v>205.5</v>
      </c>
      <c r="DG7" s="64">
        <f t="shared" si="16"/>
        <v>187.9</v>
      </c>
      <c r="DH7" s="64">
        <f t="shared" si="16"/>
        <v>143.19999999999999</v>
      </c>
      <c r="DI7" s="64">
        <f t="shared" si="16"/>
        <v>128.9</v>
      </c>
      <c r="DJ7" s="61"/>
      <c r="DK7" s="64">
        <f>DK8</f>
        <v>204.5</v>
      </c>
      <c r="DL7" s="64">
        <f t="shared" ref="DL7:DT7" si="17">DL8</f>
        <v>193.5</v>
      </c>
      <c r="DM7" s="64">
        <f t="shared" si="17"/>
        <v>171.5</v>
      </c>
      <c r="DN7" s="64">
        <f t="shared" si="17"/>
        <v>185</v>
      </c>
      <c r="DO7" s="64">
        <f t="shared" si="17"/>
        <v>323.5</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312029</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24</v>
      </c>
      <c r="S8" s="69" t="s">
        <v>124</v>
      </c>
      <c r="T8" s="69" t="s">
        <v>125</v>
      </c>
      <c r="U8" s="70">
        <v>6133</v>
      </c>
      <c r="V8" s="70">
        <v>102</v>
      </c>
      <c r="W8" s="70">
        <v>220</v>
      </c>
      <c r="X8" s="69" t="s">
        <v>126</v>
      </c>
      <c r="Y8" s="71">
        <v>33.799999999999997</v>
      </c>
      <c r="Z8" s="71">
        <v>79.8</v>
      </c>
      <c r="AA8" s="71">
        <v>77.7</v>
      </c>
      <c r="AB8" s="71">
        <v>58.8</v>
      </c>
      <c r="AC8" s="71">
        <v>43.5</v>
      </c>
      <c r="AD8" s="71">
        <v>113.4</v>
      </c>
      <c r="AE8" s="71">
        <v>191.4</v>
      </c>
      <c r="AF8" s="71">
        <v>141.30000000000001</v>
      </c>
      <c r="AG8" s="71">
        <v>123.9</v>
      </c>
      <c r="AH8" s="71">
        <v>120.1</v>
      </c>
      <c r="AI8" s="68">
        <v>619.1</v>
      </c>
      <c r="AJ8" s="71">
        <v>0.9</v>
      </c>
      <c r="AK8" s="71">
        <v>0</v>
      </c>
      <c r="AL8" s="71">
        <v>0</v>
      </c>
      <c r="AM8" s="71">
        <v>0.1</v>
      </c>
      <c r="AN8" s="71">
        <v>0.4</v>
      </c>
      <c r="AO8" s="71">
        <v>9.5</v>
      </c>
      <c r="AP8" s="71">
        <v>15.1</v>
      </c>
      <c r="AQ8" s="71">
        <v>15</v>
      </c>
      <c r="AR8" s="71">
        <v>10.4</v>
      </c>
      <c r="AS8" s="71">
        <v>5</v>
      </c>
      <c r="AT8" s="68">
        <v>2.2999999999999998</v>
      </c>
      <c r="AU8" s="72">
        <v>6</v>
      </c>
      <c r="AV8" s="72">
        <v>0</v>
      </c>
      <c r="AW8" s="72">
        <v>0</v>
      </c>
      <c r="AX8" s="72">
        <v>0</v>
      </c>
      <c r="AY8" s="72">
        <v>1</v>
      </c>
      <c r="AZ8" s="72">
        <v>177</v>
      </c>
      <c r="BA8" s="72">
        <v>145</v>
      </c>
      <c r="BB8" s="72">
        <v>108</v>
      </c>
      <c r="BC8" s="72">
        <v>89</v>
      </c>
      <c r="BD8" s="72">
        <v>37</v>
      </c>
      <c r="BE8" s="72">
        <v>17</v>
      </c>
      <c r="BF8" s="71">
        <v>-23.9</v>
      </c>
      <c r="BG8" s="71">
        <v>-27.3</v>
      </c>
      <c r="BH8" s="71">
        <v>-29.2</v>
      </c>
      <c r="BI8" s="71">
        <v>-66.8</v>
      </c>
      <c r="BJ8" s="71">
        <v>-175.3</v>
      </c>
      <c r="BK8" s="71">
        <v>17.5</v>
      </c>
      <c r="BL8" s="71">
        <v>14.3</v>
      </c>
      <c r="BM8" s="71">
        <v>11.8</v>
      </c>
      <c r="BN8" s="71">
        <v>9.1</v>
      </c>
      <c r="BO8" s="71">
        <v>1.4</v>
      </c>
      <c r="BP8" s="68">
        <v>20.8</v>
      </c>
      <c r="BQ8" s="72">
        <v>-7476</v>
      </c>
      <c r="BR8" s="72">
        <v>-7776</v>
      </c>
      <c r="BS8" s="72">
        <v>-8325</v>
      </c>
      <c r="BT8" s="73">
        <v>-9775</v>
      </c>
      <c r="BU8" s="73">
        <v>-20560</v>
      </c>
      <c r="BV8" s="72">
        <v>36318</v>
      </c>
      <c r="BW8" s="72">
        <v>37745</v>
      </c>
      <c r="BX8" s="72">
        <v>35151</v>
      </c>
      <c r="BY8" s="72">
        <v>21556</v>
      </c>
      <c r="BZ8" s="72">
        <v>18053</v>
      </c>
      <c r="CA8" s="70">
        <v>14290</v>
      </c>
      <c r="CB8" s="71" t="s">
        <v>118</v>
      </c>
      <c r="CC8" s="71" t="s">
        <v>118</v>
      </c>
      <c r="CD8" s="71" t="s">
        <v>118</v>
      </c>
      <c r="CE8" s="71" t="s">
        <v>118</v>
      </c>
      <c r="CF8" s="71" t="s">
        <v>118</v>
      </c>
      <c r="CG8" s="71" t="s">
        <v>118</v>
      </c>
      <c r="CH8" s="71" t="s">
        <v>118</v>
      </c>
      <c r="CI8" s="71" t="s">
        <v>118</v>
      </c>
      <c r="CJ8" s="71" t="s">
        <v>118</v>
      </c>
      <c r="CK8" s="71" t="s">
        <v>118</v>
      </c>
      <c r="CL8" s="68" t="s">
        <v>118</v>
      </c>
      <c r="CM8" s="70">
        <v>0</v>
      </c>
      <c r="CN8" s="70">
        <v>18000</v>
      </c>
      <c r="CO8" s="71" t="s">
        <v>118</v>
      </c>
      <c r="CP8" s="71" t="s">
        <v>118</v>
      </c>
      <c r="CQ8" s="71" t="s">
        <v>118</v>
      </c>
      <c r="CR8" s="71" t="s">
        <v>118</v>
      </c>
      <c r="CS8" s="71" t="s">
        <v>118</v>
      </c>
      <c r="CT8" s="71" t="s">
        <v>118</v>
      </c>
      <c r="CU8" s="71" t="s">
        <v>118</v>
      </c>
      <c r="CV8" s="71" t="s">
        <v>118</v>
      </c>
      <c r="CW8" s="71" t="s">
        <v>118</v>
      </c>
      <c r="CX8" s="71" t="s">
        <v>118</v>
      </c>
      <c r="CY8" s="68" t="s">
        <v>118</v>
      </c>
      <c r="CZ8" s="71">
        <v>11.9</v>
      </c>
      <c r="DA8" s="71">
        <v>13.2</v>
      </c>
      <c r="DB8" s="71">
        <v>13.8</v>
      </c>
      <c r="DC8" s="71">
        <v>92.9</v>
      </c>
      <c r="DD8" s="71">
        <v>179.3</v>
      </c>
      <c r="DE8" s="71">
        <v>278.89999999999998</v>
      </c>
      <c r="DF8" s="71">
        <v>205.5</v>
      </c>
      <c r="DG8" s="71">
        <v>187.9</v>
      </c>
      <c r="DH8" s="71">
        <v>143.19999999999999</v>
      </c>
      <c r="DI8" s="71">
        <v>128.9</v>
      </c>
      <c r="DJ8" s="68">
        <v>425.4</v>
      </c>
      <c r="DK8" s="71">
        <v>204.5</v>
      </c>
      <c r="DL8" s="71">
        <v>193.5</v>
      </c>
      <c r="DM8" s="71">
        <v>171.5</v>
      </c>
      <c r="DN8" s="71">
        <v>185</v>
      </c>
      <c r="DO8" s="71">
        <v>323.5</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yuta2441</cp:lastModifiedBy>
  <cp:lastPrinted>2021-02-01T05:34:36Z</cp:lastPrinted>
  <dcterms:created xsi:type="dcterms:W3CDTF">2020-12-04T03:36:27Z</dcterms:created>
  <dcterms:modified xsi:type="dcterms:W3CDTF">2021-02-02T00:19:11Z</dcterms:modified>
  <cp:category/>
</cp:coreProperties>
</file>