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02.市町村→県\01鳥取市\"/>
    </mc:Choice>
  </mc:AlternateContent>
  <workbookProtection workbookAlgorithmName="SHA-512" workbookHashValue="l6dgyZwBWyjcNBpdgB+/J1d7aQIQcTfNiD666KDc35GZ3JUpJa1mRitcOsvgnn0FseUQxRgumFVYuJ4nNjwLyg==" workbookSaltValue="ciOFQMwMCcnrfRmo52O+q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ML52" i="4"/>
  <c r="BV30" i="4"/>
  <c r="IX52" i="4"/>
  <c r="BV76" i="4"/>
  <c r="FJ52" i="4"/>
  <c r="IX30" i="4"/>
  <c r="ML76" i="4"/>
  <c r="BV52" i="4"/>
  <c r="FJ30" i="4"/>
  <c r="C11" i="5"/>
  <c r="D11" i="5"/>
  <c r="E11" i="5"/>
  <c r="B11" i="5"/>
  <c r="AT76" i="4" l="1"/>
  <c r="EH52" i="4"/>
  <c r="HV30" i="4"/>
  <c r="EH30" i="4"/>
  <c r="LJ76" i="4"/>
  <c r="HV76" i="4"/>
  <c r="LJ52" i="4"/>
  <c r="AT30" i="4"/>
  <c r="HV52" i="4"/>
  <c r="AT52" i="4"/>
  <c r="HH52" i="4"/>
  <c r="DT52" i="4"/>
  <c r="AF76" i="4"/>
  <c r="KV76" i="4"/>
  <c r="AF52" i="4"/>
  <c r="DT30" i="4"/>
  <c r="KV52" i="4"/>
  <c r="AF30" i="4"/>
  <c r="HH76" i="4"/>
  <c r="HH30" i="4"/>
  <c r="GT76" i="4"/>
  <c r="KH52" i="4"/>
  <c r="R30" i="4"/>
  <c r="R76" i="4"/>
  <c r="DF52" i="4"/>
  <c r="GT30" i="4"/>
  <c r="KH76" i="4"/>
  <c r="R52" i="4"/>
  <c r="GT52" i="4"/>
  <c r="DF30" i="4"/>
  <c r="LX76" i="4"/>
  <c r="BH52" i="4"/>
  <c r="EV30" i="4"/>
  <c r="LX52" i="4"/>
  <c r="IJ76" i="4"/>
  <c r="BH30" i="4"/>
  <c r="IJ52" i="4"/>
  <c r="BH76" i="4"/>
  <c r="IJ30" i="4"/>
  <c r="EV52" i="4"/>
</calcChain>
</file>

<file path=xl/sharedStrings.xml><?xml version="1.0" encoding="utf-8"?>
<sst xmlns="http://schemas.openxmlformats.org/spreadsheetml/2006/main" count="301" uniqueCount="140">
  <si>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</si>
  <si>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</si>
  <si>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</si>
  <si>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</si>
  <si>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</si>
  <si>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</si>
  <si>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</si>
  <si>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</si>
  <si>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</si>
  <si>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</si>
  <si>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</si>
  <si>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</si>
  <si>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</si>
  <si>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</si>
  <si>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</si>
  <si>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</si>
  <si>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</si>
  <si>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</si>
  <si>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</si>
  <si>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</si>
  <si>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</si>
  <si>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</si>
  <si>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</si>
  <si>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</si>
  <si>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</si>
  <si>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</si>
  <si>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</si>
  <si>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</si>
  <si>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</si>
  <si>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</si>
  <si>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</si>
  <si>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</si>
  <si>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</si>
  <si>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</si>
  <si>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</si>
  <si>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</si>
  <si>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</si>
  <si>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</si>
  <si>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</si>
  <si>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</si>
  <si>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</si>
  <si>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</si>
  <si>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</si>
  <si>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</si>
  <si>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</si>
  <si>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</si>
  <si>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</si>
  <si>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</si>
  <si>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</si>
  <si>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</si>
  <si>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</si>
  <si>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</si>
  <si>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</si>
  <si>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</si>
  <si>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</si>
  <si>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</si>
  <si>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</si>
  <si>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</si>
  <si>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</si>
  <si>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</si>
  <si>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</si>
  <si>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</si>
  <si>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</si>
  <si>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</si>
  <si>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</si>
  <si>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</si>
  <si>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</si>
  <si>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</si>
  <si>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</si>
  <si>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</si>
  <si>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</si>
  <si>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</si>
  <si>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</si>
  <si>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</si>
  <si>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</si>
  <si>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</si>
  <si>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</si>
  <si>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</si>
  <si>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</si>
  <si>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</si>
  <si>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</si>
  <si>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</si>
  <si>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</si>
  <si>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</si>
  <si>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</si>
  <si>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</si>
  <si>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</si>
  <si>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</si>
  <si>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</si>
  <si>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</si>
  <si>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</si>
  <si>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</si>
  <si>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</si>
  <si>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</si>
  <si>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</si>
  <si>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</si>
  <si>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</si>
  <si>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</si>
  <si>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</si>
  <si>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</si>
  <si>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</si>
  <si>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</si>
  <si>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</si>
  <si>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</si>
  <si>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</si>
  <si>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</si>
  <si>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</si>
  <si>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</si>
  <si>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</si>
  <si>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</si>
  <si>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</si>
  <si>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</si>
  <si>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</si>
  <si>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</si>
  <si>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</si>
  <si>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</si>
  <si>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</si>
  <si>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</si>
  <si>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</si>
  <si>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</si>
  <si>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鳥取県　鳥取市</t>
  </si>
  <si>
    <t>国民宿舎山紫苑</t>
  </si>
  <si>
    <t>法非適用</t>
  </si>
  <si>
    <t>観光施設事業</t>
  </si>
  <si>
    <t>休養宿泊施設</t>
  </si>
  <si>
    <t>Ａ２Ｂ１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</si>
  <si>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</si>
  <si>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</si>
  <si>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</si>
  <si>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</si>
  <si>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</si>
  <si>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</si>
  <si>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</si>
  <si>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</si>
  <si>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</si>
  <si>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</si>
  <si>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山紫苑は国民保養温泉地にある宿泊施設(国民宿
舎)。①指標より近年は収支比率は横ばいで赤字経営となっており、収入の減少を経費の抑制で補っている状態が続いている。④指標より、施設利用者（宿泊）数が減少傾向にあることから、サービスプランや料金水準の見直し等要因を分析する必要がある。⑤指標の人件費比率は収入の減少により比率が上がったものと思われる。次年度以降、定員稼働率を上げ収入の増加を図り改善を目指したい。⑦指標では、経営状態に改善傾向はみられるものの、依然マイナス数値のため、更なる改善策を検討し、収入、利用客数を増加させ、安定した経営を目指すことが必要となる。</t>
    <rPh sb="0" eb="1">
      <t>サン</t>
    </rPh>
    <rPh sb="1" eb="2">
      <t>シ</t>
    </rPh>
    <rPh sb="2" eb="3">
      <t>エン</t>
    </rPh>
    <rPh sb="4" eb="6">
      <t>コクミン</t>
    </rPh>
    <rPh sb="6" eb="8">
      <t>ホヨウ</t>
    </rPh>
    <rPh sb="8" eb="11">
      <t>オンセンチ</t>
    </rPh>
    <rPh sb="14" eb="16">
      <t>シュクハク</t>
    </rPh>
    <rPh sb="16" eb="18">
      <t>シセツ</t>
    </rPh>
    <rPh sb="19" eb="21">
      <t>コクミン</t>
    </rPh>
    <rPh sb="21" eb="22">
      <t>ヤド</t>
    </rPh>
    <rPh sb="23" eb="24">
      <t>シャ</t>
    </rPh>
    <rPh sb="27" eb="29">
      <t>シヒョウ</t>
    </rPh>
    <rPh sb="31" eb="33">
      <t>キンネン</t>
    </rPh>
    <rPh sb="34" eb="36">
      <t>シュウシ</t>
    </rPh>
    <rPh sb="36" eb="38">
      <t>ヒリツ</t>
    </rPh>
    <rPh sb="39" eb="40">
      <t>ヨコ</t>
    </rPh>
    <rPh sb="43" eb="45">
      <t>アカジ</t>
    </rPh>
    <rPh sb="45" eb="47">
      <t>ケイエイ</t>
    </rPh>
    <rPh sb="54" eb="56">
      <t>シュウニュウ</t>
    </rPh>
    <rPh sb="57" eb="59">
      <t>ゲンショウ</t>
    </rPh>
    <rPh sb="60" eb="62">
      <t>ケイヒ</t>
    </rPh>
    <rPh sb="63" eb="65">
      <t>ヨクセイ</t>
    </rPh>
    <rPh sb="66" eb="67">
      <t>オギナ</t>
    </rPh>
    <rPh sb="71" eb="73">
      <t>ジョウタイ</t>
    </rPh>
    <rPh sb="74" eb="75">
      <t>ツヅ</t>
    </rPh>
    <rPh sb="81" eb="83">
      <t>シヒョウ</t>
    </rPh>
    <rPh sb="86" eb="88">
      <t>シセツ</t>
    </rPh>
    <rPh sb="88" eb="91">
      <t>リヨウシャ</t>
    </rPh>
    <rPh sb="92" eb="94">
      <t>シュクハク</t>
    </rPh>
    <rPh sb="95" eb="96">
      <t>スウ</t>
    </rPh>
    <rPh sb="97" eb="99">
      <t>ゲンショウ</t>
    </rPh>
    <rPh sb="99" eb="101">
      <t>ケイコウ</t>
    </rPh>
    <rPh sb="117" eb="119">
      <t>リョウキン</t>
    </rPh>
    <rPh sb="119" eb="121">
      <t>スイジュン</t>
    </rPh>
    <rPh sb="122" eb="124">
      <t>ミナオ</t>
    </rPh>
    <rPh sb="125" eb="126">
      <t>ナド</t>
    </rPh>
    <rPh sb="126" eb="128">
      <t>ヨウイン</t>
    </rPh>
    <rPh sb="129" eb="131">
      <t>ブンセキ</t>
    </rPh>
    <rPh sb="133" eb="135">
      <t>ヒツヨウ</t>
    </rPh>
    <rPh sb="140" eb="142">
      <t>シヒョウ</t>
    </rPh>
    <rPh sb="143" eb="146">
      <t>ジンケンヒ</t>
    </rPh>
    <rPh sb="146" eb="148">
      <t>ヒリツ</t>
    </rPh>
    <rPh sb="149" eb="151">
      <t>シュウニュウ</t>
    </rPh>
    <rPh sb="152" eb="154">
      <t>ゲンショウ</t>
    </rPh>
    <rPh sb="157" eb="159">
      <t>ヒリツ</t>
    </rPh>
    <rPh sb="160" eb="161">
      <t>ア</t>
    </rPh>
    <rPh sb="167" eb="168">
      <t>オモ</t>
    </rPh>
    <rPh sb="172" eb="175">
      <t>ジネンド</t>
    </rPh>
    <rPh sb="175" eb="177">
      <t>イコウ</t>
    </rPh>
    <rPh sb="178" eb="180">
      <t>テイイン</t>
    </rPh>
    <rPh sb="180" eb="182">
      <t>カドウ</t>
    </rPh>
    <rPh sb="182" eb="183">
      <t>リツ</t>
    </rPh>
    <rPh sb="184" eb="185">
      <t>ア</t>
    </rPh>
    <rPh sb="186" eb="188">
      <t>シュウニュウ</t>
    </rPh>
    <rPh sb="189" eb="191">
      <t>ゾウカ</t>
    </rPh>
    <rPh sb="192" eb="193">
      <t>ハカ</t>
    </rPh>
    <rPh sb="194" eb="196">
      <t>カイゼン</t>
    </rPh>
    <rPh sb="197" eb="199">
      <t>メザ</t>
    </rPh>
    <rPh sb="204" eb="206">
      <t>シヒョウ</t>
    </rPh>
    <rPh sb="209" eb="211">
      <t>ケイエイ</t>
    </rPh>
    <rPh sb="211" eb="213">
      <t>ジョウタイ</t>
    </rPh>
    <rPh sb="214" eb="216">
      <t>カイゼン</t>
    </rPh>
    <rPh sb="216" eb="218">
      <t>ケイコウ</t>
    </rPh>
    <rPh sb="227" eb="229">
      <t>イゼン</t>
    </rPh>
    <rPh sb="233" eb="235">
      <t>スウチ</t>
    </rPh>
    <rPh sb="239" eb="240">
      <t>サラ</t>
    </rPh>
    <rPh sb="242" eb="244">
      <t>カイゼン</t>
    </rPh>
    <rPh sb="244" eb="245">
      <t>サク</t>
    </rPh>
    <rPh sb="246" eb="248">
      <t>ケントウ</t>
    </rPh>
    <rPh sb="250" eb="252">
      <t>シュウニュウ</t>
    </rPh>
    <rPh sb="253" eb="256">
      <t>リヨウキャク</t>
    </rPh>
    <rPh sb="256" eb="257">
      <t>スウ</t>
    </rPh>
    <rPh sb="258" eb="260">
      <t>ゾウカ</t>
    </rPh>
    <rPh sb="263" eb="265">
      <t>アンテイ</t>
    </rPh>
    <rPh sb="267" eb="269">
      <t>ケイエイ</t>
    </rPh>
    <rPh sb="270" eb="272">
      <t>メザ</t>
    </rPh>
    <rPh sb="276" eb="278">
      <t>ヒツヨウ</t>
    </rPh>
    <phoneticPr fontId="5"/>
  </si>
  <si>
    <t>建物は本館と新館に分かれており、本館は築経過年数も長く老朽化が進んでいる。また、耐震対策も必要となっているが、耐震対策にかかる費用が多額のため、経営状態と施設の在り方を踏まえながら検討する。</t>
    <rPh sb="0" eb="2">
      <t>タテモノ</t>
    </rPh>
    <rPh sb="3" eb="5">
      <t>ホンカン</t>
    </rPh>
    <rPh sb="6" eb="8">
      <t>シンカン</t>
    </rPh>
    <rPh sb="9" eb="10">
      <t>ワ</t>
    </rPh>
    <rPh sb="16" eb="17">
      <t>ホン</t>
    </rPh>
    <rPh sb="17" eb="18">
      <t>カン</t>
    </rPh>
    <rPh sb="19" eb="20">
      <t>チク</t>
    </rPh>
    <rPh sb="20" eb="22">
      <t>ケイカ</t>
    </rPh>
    <rPh sb="22" eb="24">
      <t>ネンスウ</t>
    </rPh>
    <rPh sb="25" eb="26">
      <t>ナガ</t>
    </rPh>
    <rPh sb="27" eb="30">
      <t>ロウキュウカ</t>
    </rPh>
    <rPh sb="31" eb="32">
      <t>スス</t>
    </rPh>
    <rPh sb="40" eb="42">
      <t>タイシン</t>
    </rPh>
    <rPh sb="42" eb="44">
      <t>タイサク</t>
    </rPh>
    <rPh sb="45" eb="47">
      <t>ヒツヨウ</t>
    </rPh>
    <rPh sb="55" eb="57">
      <t>タイシン</t>
    </rPh>
    <rPh sb="57" eb="59">
      <t>タイサク</t>
    </rPh>
    <rPh sb="63" eb="65">
      <t>ヒヨウ</t>
    </rPh>
    <rPh sb="66" eb="68">
      <t>タガク</t>
    </rPh>
    <rPh sb="72" eb="74">
      <t>ケイエイ</t>
    </rPh>
    <rPh sb="74" eb="76">
      <t>ジョウタイ</t>
    </rPh>
    <rPh sb="77" eb="79">
      <t>シセツ</t>
    </rPh>
    <rPh sb="80" eb="81">
      <t>ア</t>
    </rPh>
    <rPh sb="82" eb="83">
      <t>カタ</t>
    </rPh>
    <rPh sb="84" eb="85">
      <t>フ</t>
    </rPh>
    <rPh sb="90" eb="92">
      <t>ケントウ</t>
    </rPh>
    <phoneticPr fontId="5"/>
  </si>
  <si>
    <t>利用者数の推移、経営状況を考慮すると、継続して経営改善を図る必要がある。また、施設の老朽化も大きな課題として残るが、耐震化などの大規模改修は、今後の経営状況を踏まえての検討となる。指定管理者制度の再考も踏まえながら、民間ノウハウを最大限に活かした経営計画により、収益の増加を図るよう目指す。</t>
    <rPh sb="0" eb="2">
      <t>リヨウ</t>
    </rPh>
    <rPh sb="2" eb="3">
      <t>シャ</t>
    </rPh>
    <rPh sb="3" eb="4">
      <t>スウ</t>
    </rPh>
    <rPh sb="5" eb="7">
      <t>スイイ</t>
    </rPh>
    <rPh sb="8" eb="10">
      <t>ケイエイ</t>
    </rPh>
    <rPh sb="10" eb="12">
      <t>ジョウキョウ</t>
    </rPh>
    <rPh sb="13" eb="15">
      <t>コウリョ</t>
    </rPh>
    <rPh sb="19" eb="21">
      <t>ケイゾク</t>
    </rPh>
    <rPh sb="23" eb="25">
      <t>ケイエイ</t>
    </rPh>
    <rPh sb="25" eb="27">
      <t>カイゼン</t>
    </rPh>
    <rPh sb="28" eb="29">
      <t>ハカ</t>
    </rPh>
    <rPh sb="30" eb="32">
      <t>ヒツヨウ</t>
    </rPh>
    <rPh sb="39" eb="41">
      <t>シセツ</t>
    </rPh>
    <rPh sb="42" eb="45">
      <t>ロウキュウカ</t>
    </rPh>
    <rPh sb="46" eb="47">
      <t>オオ</t>
    </rPh>
    <rPh sb="49" eb="51">
      <t>カダイ</t>
    </rPh>
    <rPh sb="54" eb="55">
      <t>ノコ</t>
    </rPh>
    <rPh sb="58" eb="61">
      <t>タイシンカ</t>
    </rPh>
    <rPh sb="64" eb="67">
      <t>ダイキボ</t>
    </rPh>
    <rPh sb="67" eb="69">
      <t>カイシュウ</t>
    </rPh>
    <rPh sb="71" eb="73">
      <t>コンゴ</t>
    </rPh>
    <rPh sb="74" eb="76">
      <t>ケイエイ</t>
    </rPh>
    <rPh sb="76" eb="78">
      <t>ジョウキョウ</t>
    </rPh>
    <rPh sb="79" eb="80">
      <t>フ</t>
    </rPh>
    <rPh sb="84" eb="86">
      <t>ケントウ</t>
    </rPh>
    <rPh sb="90" eb="92">
      <t>シテイ</t>
    </rPh>
    <rPh sb="92" eb="95">
      <t>カンリシャ</t>
    </rPh>
    <rPh sb="95" eb="97">
      <t>セイド</t>
    </rPh>
    <rPh sb="98" eb="100">
      <t>サイコウ</t>
    </rPh>
    <rPh sb="101" eb="102">
      <t>フ</t>
    </rPh>
    <rPh sb="108" eb="110">
      <t>ミンカン</t>
    </rPh>
    <rPh sb="115" eb="118">
      <t>サイダイゲン</t>
    </rPh>
    <rPh sb="119" eb="120">
      <t>イ</t>
    </rPh>
    <rPh sb="123" eb="125">
      <t>ケイエイ</t>
    </rPh>
    <rPh sb="125" eb="127">
      <t>ケイカク</t>
    </rPh>
    <rPh sb="131" eb="133">
      <t>シュウエキ</t>
    </rPh>
    <rPh sb="134" eb="136">
      <t>ゾウカ</t>
    </rPh>
    <rPh sb="137" eb="138">
      <t>ハカ</t>
    </rPh>
    <rPh sb="141" eb="143">
      <t>メザ</t>
    </rPh>
    <phoneticPr fontId="5"/>
  </si>
  <si>
    <t>山紫苑の年間利用者数は、平成29年度以降減少傾向にある。宿泊者数、休憩等の利用者数も減少しているため、収益も下がっている。近傍に高速道路が開通するため、集客の増加に向けて取り組む。
 ･休憩、宿泊人数の実績(内休憩者数)
　H27　29,407人(15,292人)
　H28　29,354人(14,802人)
　H29　30,560人(15,565人)
　H30　27,219人(15,035人)
　R元　24,082人(12,408人)</t>
    <rPh sb="0" eb="1">
      <t>サン</t>
    </rPh>
    <rPh sb="1" eb="2">
      <t>シ</t>
    </rPh>
    <rPh sb="2" eb="3">
      <t>エン</t>
    </rPh>
    <rPh sb="4" eb="6">
      <t>ネンカン</t>
    </rPh>
    <rPh sb="6" eb="8">
      <t>リヨウ</t>
    </rPh>
    <rPh sb="8" eb="9">
      <t>シャ</t>
    </rPh>
    <rPh sb="9" eb="10">
      <t>スウ</t>
    </rPh>
    <rPh sb="12" eb="14">
      <t>ヘイセイ</t>
    </rPh>
    <rPh sb="16" eb="18">
      <t>ネンド</t>
    </rPh>
    <rPh sb="18" eb="20">
      <t>イコウ</t>
    </rPh>
    <rPh sb="20" eb="22">
      <t>ゲンショウ</t>
    </rPh>
    <rPh sb="22" eb="24">
      <t>ケイコウ</t>
    </rPh>
    <rPh sb="28" eb="31">
      <t>シュクハクシャ</t>
    </rPh>
    <rPh sb="31" eb="32">
      <t>スウ</t>
    </rPh>
    <rPh sb="33" eb="35">
      <t>キュウケイ</t>
    </rPh>
    <rPh sb="35" eb="36">
      <t>トウ</t>
    </rPh>
    <rPh sb="37" eb="39">
      <t>リヨウ</t>
    </rPh>
    <rPh sb="39" eb="40">
      <t>シャ</t>
    </rPh>
    <rPh sb="40" eb="41">
      <t>スウ</t>
    </rPh>
    <rPh sb="42" eb="44">
      <t>ゲンショウ</t>
    </rPh>
    <rPh sb="51" eb="53">
      <t>シュウエキ</t>
    </rPh>
    <rPh sb="54" eb="55">
      <t>サ</t>
    </rPh>
    <rPh sb="61" eb="63">
      <t>キンボウ</t>
    </rPh>
    <rPh sb="64" eb="66">
      <t>コウソク</t>
    </rPh>
    <rPh sb="66" eb="68">
      <t>ドウロ</t>
    </rPh>
    <rPh sb="69" eb="71">
      <t>カイツウ</t>
    </rPh>
    <rPh sb="76" eb="78">
      <t>シュウキャク</t>
    </rPh>
    <rPh sb="79" eb="81">
      <t>ゾウカ</t>
    </rPh>
    <rPh sb="82" eb="83">
      <t>ム</t>
    </rPh>
    <rPh sb="85" eb="86">
      <t>ト</t>
    </rPh>
    <rPh sb="87" eb="88">
      <t>ク</t>
    </rPh>
    <rPh sb="94" eb="96">
      <t>キュウケイ</t>
    </rPh>
    <rPh sb="97" eb="99">
      <t>シュクハク</t>
    </rPh>
    <rPh sb="99" eb="101">
      <t>ニンズウ</t>
    </rPh>
    <rPh sb="102" eb="104">
      <t>ジッセキ</t>
    </rPh>
    <rPh sb="105" eb="106">
      <t>ウチ</t>
    </rPh>
    <rPh sb="106" eb="108">
      <t>キュウケイ</t>
    </rPh>
    <rPh sb="108" eb="109">
      <t>シャ</t>
    </rPh>
    <rPh sb="109" eb="110">
      <t>スウ</t>
    </rPh>
    <rPh sb="123" eb="124">
      <t>ニン</t>
    </rPh>
    <rPh sb="131" eb="132">
      <t>ニン</t>
    </rPh>
    <rPh sb="145" eb="146">
      <t>ニン</t>
    </rPh>
    <rPh sb="153" eb="154">
      <t>ニン</t>
    </rPh>
    <rPh sb="167" eb="168">
      <t>ニン</t>
    </rPh>
    <rPh sb="175" eb="176">
      <t>ニン</t>
    </rPh>
    <rPh sb="189" eb="190">
      <t>ニン</t>
    </rPh>
    <rPh sb="197" eb="198">
      <t>ニン</t>
    </rPh>
    <rPh sb="202" eb="203">
      <t>ガン</t>
    </rPh>
    <rPh sb="210" eb="211">
      <t>ニン</t>
    </rPh>
    <rPh sb="218" eb="219">
      <t>ニン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</si>
</sst>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200</c:v>
                </c:pt>
                <c:pt idx="3">
                  <c:v>3</c:v>
                </c:pt>
                <c:pt idx="4">
                  <c:v>10</c:v>
                </c:pt>
              </c:numCache>
            </c:numRef>
          </c:val>
          <c:extLst xmlns:c16r2="http://schemas.microsoft.com/office/drawing/2015/06/chart">
            <c:ext xmlns:c16="http://schemas.microsoft.com/office/drawing/2014/chart" uri="{C3380CC4-5D6E-409C-BE32-E72D297353CC}">
              <c16:uniqueId val="{00000000-283B-4F87-B422-327C0A776980}"/>
            </c:ext>
          </c:extLst>
        </c:ser>
        <c:dLbls>
          <c:showLegendKey val="0"/>
          <c:showVal val="0"/>
          <c:showCatName val="0"/>
          <c:showSerName val="0"/>
          <c:showPercent val="0"/>
          <c:showBubbleSize val="0"/>
        </c:dLbls>
        <c:gapWidth val="150"/>
        <c:axId val="467435992"/>
        <c:axId val="46744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503</c:v>
                </c:pt>
                <c:pt idx="1">
                  <c:v>457</c:v>
                </c:pt>
                <c:pt idx="2">
                  <c:v>1153</c:v>
                </c:pt>
                <c:pt idx="3">
                  <c:v>438</c:v>
                </c:pt>
                <c:pt idx="4">
                  <c:v>677</c:v>
                </c:pt>
              </c:numCache>
            </c:numRef>
          </c:val>
          <c:smooth val="0"/>
          <c:extLst xmlns:c16r2="http://schemas.microsoft.com/office/drawing/2015/06/chart">
            <c:ext xmlns:c16="http://schemas.microsoft.com/office/drawing/2014/chart" uri="{C3380CC4-5D6E-409C-BE32-E72D297353CC}">
              <c16:uniqueId val="{00000001-283B-4F87-B422-327C0A776980}"/>
            </c:ext>
          </c:extLst>
        </c:ser>
        <c:dLbls>
          <c:showLegendKey val="0"/>
          <c:showVal val="0"/>
          <c:showCatName val="0"/>
          <c:showSerName val="0"/>
          <c:showPercent val="0"/>
          <c:showBubbleSize val="0"/>
        </c:dLbls>
        <c:marker val="1"/>
        <c:smooth val="0"/>
        <c:axId val="467435992"/>
        <c:axId val="467446968"/>
      </c:lineChart>
      <c:catAx>
        <c:axId val="467435992"/>
        <c:scaling>
          <c:orientation val="minMax"/>
        </c:scaling>
        <c:delete val="1"/>
        <c:axPos val="b"/>
        <c:numFmt formatCode="General" sourceLinked="1"/>
        <c:majorTickMark val="none"/>
        <c:minorTickMark val="none"/>
        <c:tickLblPos val="none"/>
        <c:crossAx val="467446968"/>
        <c:crosses val="autoZero"/>
        <c:auto val="1"/>
        <c:lblAlgn val="ctr"/>
        <c:lblOffset val="100"/>
        <c:noMultiLvlLbl val="1"/>
      </c:catAx>
      <c:valAx>
        <c:axId val="467446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7435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C672-4F4B-9900-A68A564B4DA8}"/>
            </c:ext>
          </c:extLst>
        </c:ser>
        <c:dLbls>
          <c:showLegendKey val="0"/>
          <c:showVal val="0"/>
          <c:showCatName val="0"/>
          <c:showSerName val="0"/>
          <c:showPercent val="0"/>
          <c:showBubbleSize val="0"/>
        </c:dLbls>
        <c:gapWidth val="150"/>
        <c:axId val="467450888"/>
        <c:axId val="46745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C672-4F4B-9900-A68A564B4DA8}"/>
            </c:ext>
          </c:extLst>
        </c:ser>
        <c:dLbls>
          <c:showLegendKey val="0"/>
          <c:showVal val="0"/>
          <c:showCatName val="0"/>
          <c:showSerName val="0"/>
          <c:showPercent val="0"/>
          <c:showBubbleSize val="0"/>
        </c:dLbls>
        <c:marker val="1"/>
        <c:smooth val="0"/>
        <c:axId val="467450888"/>
        <c:axId val="467450104"/>
      </c:lineChart>
      <c:catAx>
        <c:axId val="467450888"/>
        <c:scaling>
          <c:orientation val="minMax"/>
        </c:scaling>
        <c:delete val="1"/>
        <c:axPos val="b"/>
        <c:numFmt formatCode="General" sourceLinked="1"/>
        <c:majorTickMark val="none"/>
        <c:minorTickMark val="none"/>
        <c:tickLblPos val="none"/>
        <c:crossAx val="467450104"/>
        <c:crosses val="autoZero"/>
        <c:auto val="1"/>
        <c:lblAlgn val="ctr"/>
        <c:lblOffset val="100"/>
        <c:noMultiLvlLbl val="1"/>
      </c:catAx>
      <c:valAx>
        <c:axId val="467450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50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0.1741</c:v>
                </c:pt>
                <c:pt idx="1">
                  <c:v>0.21360000000000001</c:v>
                </c:pt>
                <c:pt idx="2">
                  <c:v>0.19950000000000001</c:v>
                </c:pt>
                <c:pt idx="3">
                  <c:v>0.1663</c:v>
                </c:pt>
                <c:pt idx="4">
                  <c:v>0.22720000000000001</c:v>
                </c:pt>
              </c:numCache>
            </c:numRef>
          </c:val>
          <c:smooth val="0"/>
          <c:extLst xmlns:c16r2="http://schemas.microsoft.com/office/drawing/2015/06/chart">
            <c:ext xmlns:c16="http://schemas.microsoft.com/office/drawing/2014/chart" uri="{C3380CC4-5D6E-409C-BE32-E72D297353CC}">
              <c16:uniqueId val="{00000000-8340-42A5-B1FA-E09AC31536E0}"/>
            </c:ext>
          </c:extLst>
        </c:ser>
        <c:dLbls>
          <c:showLegendKey val="0"/>
          <c:showVal val="0"/>
          <c:showCatName val="0"/>
          <c:showSerName val="0"/>
          <c:showPercent val="0"/>
          <c:showBubbleSize val="0"/>
        </c:dLbls>
        <c:marker val="1"/>
        <c:smooth val="0"/>
        <c:axId val="467448928"/>
        <c:axId val="467451280"/>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0</c:v>
                </c:pt>
                <c:pt idx="1">
                  <c:v>0</c:v>
                </c:pt>
                <c:pt idx="2">
                  <c:v>1E-4</c:v>
                </c:pt>
                <c:pt idx="3">
                  <c:v>3.3999999999999998E-3</c:v>
                </c:pt>
                <c:pt idx="4">
                  <c:v>4.0000000000000001E-3</c:v>
                </c:pt>
              </c:numCache>
            </c:numRef>
          </c:val>
          <c:smooth val="0"/>
          <c:extLst xmlns:c16r2="http://schemas.microsoft.com/office/drawing/2015/06/chart">
            <c:ext xmlns:c16="http://schemas.microsoft.com/office/drawing/2014/chart" uri="{C3380CC4-5D6E-409C-BE32-E72D297353CC}">
              <c16:uniqueId val="{00000001-8340-42A5-B1FA-E09AC31536E0}"/>
            </c:ext>
          </c:extLst>
        </c:ser>
        <c:dLbls>
          <c:showLegendKey val="0"/>
          <c:showVal val="0"/>
          <c:showCatName val="0"/>
          <c:showSerName val="0"/>
          <c:showPercent val="0"/>
          <c:showBubbleSize val="0"/>
        </c:dLbls>
        <c:marker val="1"/>
        <c:smooth val="0"/>
        <c:axId val="472846800"/>
        <c:axId val="467449712"/>
      </c:lineChart>
      <c:catAx>
        <c:axId val="467448928"/>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67451280"/>
        <c:crosses val="autoZero"/>
        <c:auto val="1"/>
        <c:lblAlgn val="ctr"/>
        <c:lblOffset val="100"/>
        <c:noMultiLvlLbl val="1"/>
      </c:catAx>
      <c:valAx>
        <c:axId val="4674512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448928"/>
        <c:crosses val="autoZero"/>
        <c:crossBetween val="between"/>
      </c:valAx>
      <c:valAx>
        <c:axId val="46744971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72846800"/>
        <c:crosses val="max"/>
        <c:crossBetween val="between"/>
      </c:valAx>
      <c:catAx>
        <c:axId val="472846800"/>
        <c:scaling>
          <c:orientation val="minMax"/>
        </c:scaling>
        <c:delete val="1"/>
        <c:axPos val="b"/>
        <c:numFmt formatCode="General" sourceLinked="1"/>
        <c:majorTickMark val="out"/>
        <c:minorTickMark val="none"/>
        <c:tickLblPos val="nextTo"/>
        <c:crossAx val="467449712"/>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1.2</c:v>
                </c:pt>
                <c:pt idx="3">
                  <c:v>0</c:v>
                </c:pt>
                <c:pt idx="4">
                  <c:v>0.1</c:v>
                </c:pt>
              </c:numCache>
            </c:numRef>
          </c:val>
          <c:extLst xmlns:c16r2="http://schemas.microsoft.com/office/drawing/2015/06/chart">
            <c:ext xmlns:c16="http://schemas.microsoft.com/office/drawing/2014/chart" uri="{C3380CC4-5D6E-409C-BE32-E72D297353CC}">
              <c16:uniqueId val="{00000000-341B-4905-B651-27F1D920605D}"/>
            </c:ext>
          </c:extLst>
        </c:ser>
        <c:dLbls>
          <c:showLegendKey val="0"/>
          <c:showVal val="0"/>
          <c:showCatName val="0"/>
          <c:showSerName val="0"/>
          <c:showPercent val="0"/>
          <c:showBubbleSize val="0"/>
        </c:dLbls>
        <c:gapWidth val="150"/>
        <c:axId val="467446576"/>
        <c:axId val="46743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21.8</c:v>
                </c:pt>
                <c:pt idx="2">
                  <c:v>15.7</c:v>
                </c:pt>
                <c:pt idx="3">
                  <c:v>7.6</c:v>
                </c:pt>
                <c:pt idx="4">
                  <c:v>28.9</c:v>
                </c:pt>
              </c:numCache>
            </c:numRef>
          </c:val>
          <c:smooth val="0"/>
          <c:extLst xmlns:c16r2="http://schemas.microsoft.com/office/drawing/2015/06/chart">
            <c:ext xmlns:c16="http://schemas.microsoft.com/office/drawing/2014/chart" uri="{C3380CC4-5D6E-409C-BE32-E72D297353CC}">
              <c16:uniqueId val="{00000001-341B-4905-B651-27F1D920605D}"/>
            </c:ext>
          </c:extLst>
        </c:ser>
        <c:dLbls>
          <c:showLegendKey val="0"/>
          <c:showVal val="0"/>
          <c:showCatName val="0"/>
          <c:showSerName val="0"/>
          <c:showPercent val="0"/>
          <c:showBubbleSize val="0"/>
        </c:dLbls>
        <c:marker val="1"/>
        <c:smooth val="0"/>
        <c:axId val="467446576"/>
        <c:axId val="467435600"/>
      </c:lineChart>
      <c:catAx>
        <c:axId val="467446576"/>
        <c:scaling>
          <c:orientation val="minMax"/>
        </c:scaling>
        <c:delete val="1"/>
        <c:axPos val="b"/>
        <c:numFmt formatCode="General" sourceLinked="1"/>
        <c:majorTickMark val="none"/>
        <c:minorTickMark val="none"/>
        <c:tickLblPos val="none"/>
        <c:crossAx val="467435600"/>
        <c:crosses val="autoZero"/>
        <c:auto val="1"/>
        <c:lblAlgn val="ctr"/>
        <c:lblOffset val="100"/>
        <c:noMultiLvlLbl val="1"/>
      </c:catAx>
      <c:valAx>
        <c:axId val="46743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4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100</c:v>
                </c:pt>
                <c:pt idx="1">
                  <c:v>95</c:v>
                </c:pt>
                <c:pt idx="2">
                  <c:v>97.7</c:v>
                </c:pt>
                <c:pt idx="3">
                  <c:v>96.6</c:v>
                </c:pt>
                <c:pt idx="4">
                  <c:v>97.2</c:v>
                </c:pt>
              </c:numCache>
            </c:numRef>
          </c:val>
          <c:extLst xmlns:c16r2="http://schemas.microsoft.com/office/drawing/2015/06/chart">
            <c:ext xmlns:c16="http://schemas.microsoft.com/office/drawing/2014/chart" uri="{C3380CC4-5D6E-409C-BE32-E72D297353CC}">
              <c16:uniqueId val="{00000000-8AD6-4F6E-ADEE-5A2E69F1543C}"/>
            </c:ext>
          </c:extLst>
        </c:ser>
        <c:dLbls>
          <c:showLegendKey val="0"/>
          <c:showVal val="0"/>
          <c:showCatName val="0"/>
          <c:showSerName val="0"/>
          <c:showPercent val="0"/>
          <c:showBubbleSize val="0"/>
        </c:dLbls>
        <c:gapWidth val="150"/>
        <c:axId val="467445008"/>
        <c:axId val="46743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84.4</c:v>
                </c:pt>
                <c:pt idx="1">
                  <c:v>83.9</c:v>
                </c:pt>
                <c:pt idx="2">
                  <c:v>154.5</c:v>
                </c:pt>
                <c:pt idx="3">
                  <c:v>159.9</c:v>
                </c:pt>
                <c:pt idx="4">
                  <c:v>124</c:v>
                </c:pt>
              </c:numCache>
            </c:numRef>
          </c:val>
          <c:smooth val="0"/>
          <c:extLst xmlns:c16r2="http://schemas.microsoft.com/office/drawing/2015/06/chart">
            <c:ext xmlns:c16="http://schemas.microsoft.com/office/drawing/2014/chart" uri="{C3380CC4-5D6E-409C-BE32-E72D297353CC}">
              <c16:uniqueId val="{00000001-8AD6-4F6E-ADEE-5A2E69F1543C}"/>
            </c:ext>
          </c:extLst>
        </c:ser>
        <c:dLbls>
          <c:showLegendKey val="0"/>
          <c:showVal val="0"/>
          <c:showCatName val="0"/>
          <c:showSerName val="0"/>
          <c:showPercent val="0"/>
          <c:showBubbleSize val="0"/>
        </c:dLbls>
        <c:marker val="1"/>
        <c:smooth val="0"/>
        <c:axId val="467445008"/>
        <c:axId val="467436384"/>
      </c:lineChart>
      <c:catAx>
        <c:axId val="467445008"/>
        <c:scaling>
          <c:orientation val="minMax"/>
        </c:scaling>
        <c:delete val="1"/>
        <c:axPos val="b"/>
        <c:numFmt formatCode="General" sourceLinked="1"/>
        <c:majorTickMark val="none"/>
        <c:minorTickMark val="none"/>
        <c:tickLblPos val="none"/>
        <c:crossAx val="467436384"/>
        <c:crosses val="autoZero"/>
        <c:auto val="1"/>
        <c:lblAlgn val="ctr"/>
        <c:lblOffset val="100"/>
        <c:noMultiLvlLbl val="1"/>
      </c:catAx>
      <c:valAx>
        <c:axId val="46743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4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255</c:v>
                </c:pt>
                <c:pt idx="1">
                  <c:v>-11972</c:v>
                </c:pt>
                <c:pt idx="2">
                  <c:v>-8659</c:v>
                </c:pt>
                <c:pt idx="3">
                  <c:v>-7839</c:v>
                </c:pt>
                <c:pt idx="4">
                  <c:v>-5991</c:v>
                </c:pt>
              </c:numCache>
            </c:numRef>
          </c:val>
          <c:extLst xmlns:c16r2="http://schemas.microsoft.com/office/drawing/2015/06/chart">
            <c:ext xmlns:c16="http://schemas.microsoft.com/office/drawing/2014/chart" uri="{C3380CC4-5D6E-409C-BE32-E72D297353CC}">
              <c16:uniqueId val="{00000000-F0B1-45B6-B60F-57408BD72F86}"/>
            </c:ext>
          </c:extLst>
        </c:ser>
        <c:dLbls>
          <c:showLegendKey val="0"/>
          <c:showVal val="0"/>
          <c:showCatName val="0"/>
          <c:showSerName val="0"/>
          <c:showPercent val="0"/>
          <c:showBubbleSize val="0"/>
        </c:dLbls>
        <c:gapWidth val="150"/>
        <c:axId val="467437560"/>
        <c:axId val="46744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9064</c:v>
                </c:pt>
                <c:pt idx="1">
                  <c:v>2276</c:v>
                </c:pt>
                <c:pt idx="2">
                  <c:v>-8016</c:v>
                </c:pt>
                <c:pt idx="3">
                  <c:v>7024</c:v>
                </c:pt>
                <c:pt idx="4">
                  <c:v>3003</c:v>
                </c:pt>
              </c:numCache>
            </c:numRef>
          </c:val>
          <c:smooth val="0"/>
          <c:extLst xmlns:c16r2="http://schemas.microsoft.com/office/drawing/2015/06/chart">
            <c:ext xmlns:c16="http://schemas.microsoft.com/office/drawing/2014/chart" uri="{C3380CC4-5D6E-409C-BE32-E72D297353CC}">
              <c16:uniqueId val="{00000001-F0B1-45B6-B60F-57408BD72F86}"/>
            </c:ext>
          </c:extLst>
        </c:ser>
        <c:dLbls>
          <c:showLegendKey val="0"/>
          <c:showVal val="0"/>
          <c:showCatName val="0"/>
          <c:showSerName val="0"/>
          <c:showPercent val="0"/>
          <c:showBubbleSize val="0"/>
        </c:dLbls>
        <c:marker val="1"/>
        <c:smooth val="0"/>
        <c:axId val="467437560"/>
        <c:axId val="467445400"/>
      </c:lineChart>
      <c:catAx>
        <c:axId val="467437560"/>
        <c:scaling>
          <c:orientation val="minMax"/>
        </c:scaling>
        <c:delete val="1"/>
        <c:axPos val="b"/>
        <c:numFmt formatCode="General" sourceLinked="1"/>
        <c:majorTickMark val="none"/>
        <c:minorTickMark val="none"/>
        <c:tickLblPos val="none"/>
        <c:crossAx val="467445400"/>
        <c:crosses val="autoZero"/>
        <c:auto val="1"/>
        <c:lblAlgn val="ctr"/>
        <c:lblOffset val="100"/>
        <c:noMultiLvlLbl val="1"/>
      </c:catAx>
      <c:valAx>
        <c:axId val="467445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743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193</c:v>
                </c:pt>
                <c:pt idx="1">
                  <c:v>198</c:v>
                </c:pt>
                <c:pt idx="2">
                  <c:v>203.6</c:v>
                </c:pt>
                <c:pt idx="3">
                  <c:v>203.5</c:v>
                </c:pt>
                <c:pt idx="4">
                  <c:v>202.9</c:v>
                </c:pt>
              </c:numCache>
            </c:numRef>
          </c:val>
          <c:extLst xmlns:c16r2="http://schemas.microsoft.com/office/drawing/2015/06/chart">
            <c:ext xmlns:c16="http://schemas.microsoft.com/office/drawing/2014/chart" uri="{C3380CC4-5D6E-409C-BE32-E72D297353CC}">
              <c16:uniqueId val="{00000000-42BB-410B-A5D6-703ED430955F}"/>
            </c:ext>
          </c:extLst>
        </c:ser>
        <c:dLbls>
          <c:showLegendKey val="0"/>
          <c:showVal val="0"/>
          <c:showCatName val="0"/>
          <c:showSerName val="0"/>
          <c:showPercent val="0"/>
          <c:showBubbleSize val="0"/>
        </c:dLbls>
        <c:gapWidth val="150"/>
        <c:axId val="467445792"/>
        <c:axId val="46744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20.399999999999999</c:v>
                </c:pt>
                <c:pt idx="1">
                  <c:v>17.2</c:v>
                </c:pt>
                <c:pt idx="2">
                  <c:v>15.2</c:v>
                </c:pt>
                <c:pt idx="3">
                  <c:v>-279.7</c:v>
                </c:pt>
                <c:pt idx="4">
                  <c:v>13.8</c:v>
                </c:pt>
              </c:numCache>
            </c:numRef>
          </c:val>
          <c:smooth val="0"/>
          <c:extLst xmlns:c16r2="http://schemas.microsoft.com/office/drawing/2015/06/chart">
            <c:ext xmlns:c16="http://schemas.microsoft.com/office/drawing/2014/chart" uri="{C3380CC4-5D6E-409C-BE32-E72D297353CC}">
              <c16:uniqueId val="{00000001-42BB-410B-A5D6-703ED430955F}"/>
            </c:ext>
          </c:extLst>
        </c:ser>
        <c:dLbls>
          <c:showLegendKey val="0"/>
          <c:showVal val="0"/>
          <c:showCatName val="0"/>
          <c:showSerName val="0"/>
          <c:showPercent val="0"/>
          <c:showBubbleSize val="0"/>
        </c:dLbls>
        <c:marker val="1"/>
        <c:smooth val="0"/>
        <c:axId val="467445792"/>
        <c:axId val="467446184"/>
      </c:lineChart>
      <c:catAx>
        <c:axId val="467445792"/>
        <c:scaling>
          <c:orientation val="minMax"/>
        </c:scaling>
        <c:delete val="1"/>
        <c:axPos val="b"/>
        <c:numFmt formatCode="General" sourceLinked="1"/>
        <c:majorTickMark val="none"/>
        <c:minorTickMark val="none"/>
        <c:tickLblPos val="none"/>
        <c:crossAx val="467446184"/>
        <c:crosses val="autoZero"/>
        <c:auto val="1"/>
        <c:lblAlgn val="ctr"/>
        <c:lblOffset val="100"/>
        <c:noMultiLvlLbl val="1"/>
      </c:catAx>
      <c:valAx>
        <c:axId val="467446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4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33</c:v>
                </c:pt>
                <c:pt idx="1">
                  <c:v>35</c:v>
                </c:pt>
                <c:pt idx="2">
                  <c:v>34.799999999999997</c:v>
                </c:pt>
                <c:pt idx="3">
                  <c:v>33.299999999999997</c:v>
                </c:pt>
                <c:pt idx="4">
                  <c:v>38</c:v>
                </c:pt>
              </c:numCache>
            </c:numRef>
          </c:val>
          <c:extLst xmlns:c16r2="http://schemas.microsoft.com/office/drawing/2015/06/chart">
            <c:ext xmlns:c16="http://schemas.microsoft.com/office/drawing/2014/chart" uri="{C3380CC4-5D6E-409C-BE32-E72D297353CC}">
              <c16:uniqueId val="{00000000-22D7-46B6-8404-B7FC13BA4689}"/>
            </c:ext>
          </c:extLst>
        </c:ser>
        <c:dLbls>
          <c:showLegendKey val="0"/>
          <c:showVal val="0"/>
          <c:showCatName val="0"/>
          <c:showSerName val="0"/>
          <c:showPercent val="0"/>
          <c:showBubbleSize val="0"/>
        </c:dLbls>
        <c:gapWidth val="150"/>
        <c:axId val="467441088"/>
        <c:axId val="46743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29.3</c:v>
                </c:pt>
                <c:pt idx="1">
                  <c:v>30.2</c:v>
                </c:pt>
                <c:pt idx="2">
                  <c:v>28</c:v>
                </c:pt>
                <c:pt idx="3">
                  <c:v>26.1</c:v>
                </c:pt>
                <c:pt idx="4">
                  <c:v>28.6</c:v>
                </c:pt>
              </c:numCache>
            </c:numRef>
          </c:val>
          <c:smooth val="0"/>
          <c:extLst xmlns:c16r2="http://schemas.microsoft.com/office/drawing/2015/06/chart">
            <c:ext xmlns:c16="http://schemas.microsoft.com/office/drawing/2014/chart" uri="{C3380CC4-5D6E-409C-BE32-E72D297353CC}">
              <c16:uniqueId val="{00000001-22D7-46B6-8404-B7FC13BA4689}"/>
            </c:ext>
          </c:extLst>
        </c:ser>
        <c:dLbls>
          <c:showLegendKey val="0"/>
          <c:showVal val="0"/>
          <c:showCatName val="0"/>
          <c:showSerName val="0"/>
          <c:showPercent val="0"/>
          <c:showBubbleSize val="0"/>
        </c:dLbls>
        <c:marker val="1"/>
        <c:smooth val="0"/>
        <c:axId val="467441088"/>
        <c:axId val="467438344"/>
      </c:lineChart>
      <c:catAx>
        <c:axId val="467441088"/>
        <c:scaling>
          <c:orientation val="minMax"/>
        </c:scaling>
        <c:delete val="1"/>
        <c:axPos val="b"/>
        <c:numFmt formatCode="General" sourceLinked="1"/>
        <c:majorTickMark val="none"/>
        <c:minorTickMark val="none"/>
        <c:tickLblPos val="none"/>
        <c:crossAx val="467438344"/>
        <c:crosses val="autoZero"/>
        <c:auto val="1"/>
        <c:lblAlgn val="ctr"/>
        <c:lblOffset val="100"/>
        <c:noMultiLvlLbl val="1"/>
      </c:catAx>
      <c:valAx>
        <c:axId val="467438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4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27.6</c:v>
                </c:pt>
                <c:pt idx="1">
                  <c:v>28.5</c:v>
                </c:pt>
                <c:pt idx="2">
                  <c:v>29.3</c:v>
                </c:pt>
                <c:pt idx="3">
                  <c:v>23.8</c:v>
                </c:pt>
                <c:pt idx="4">
                  <c:v>22.8</c:v>
                </c:pt>
              </c:numCache>
            </c:numRef>
          </c:val>
          <c:extLst xmlns:c16r2="http://schemas.microsoft.com/office/drawing/2015/06/chart">
            <c:ext xmlns:c16="http://schemas.microsoft.com/office/drawing/2014/chart" uri="{C3380CC4-5D6E-409C-BE32-E72D297353CC}">
              <c16:uniqueId val="{00000000-40BC-4D15-BDA4-5AA093467A1D}"/>
            </c:ext>
          </c:extLst>
        </c:ser>
        <c:dLbls>
          <c:showLegendKey val="0"/>
          <c:showVal val="0"/>
          <c:showCatName val="0"/>
          <c:showSerName val="0"/>
          <c:showPercent val="0"/>
          <c:showBubbleSize val="0"/>
        </c:dLbls>
        <c:gapWidth val="150"/>
        <c:axId val="467442656"/>
        <c:axId val="46744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33.1</c:v>
                </c:pt>
                <c:pt idx="2">
                  <c:v>33.799999999999997</c:v>
                </c:pt>
                <c:pt idx="3">
                  <c:v>31.6</c:v>
                </c:pt>
                <c:pt idx="4">
                  <c:v>26.8</c:v>
                </c:pt>
              </c:numCache>
            </c:numRef>
          </c:val>
          <c:smooth val="0"/>
          <c:extLst xmlns:c16r2="http://schemas.microsoft.com/office/drawing/2015/06/chart">
            <c:ext xmlns:c16="http://schemas.microsoft.com/office/drawing/2014/chart" uri="{C3380CC4-5D6E-409C-BE32-E72D297353CC}">
              <c16:uniqueId val="{00000001-40BC-4D15-BDA4-5AA093467A1D}"/>
            </c:ext>
          </c:extLst>
        </c:ser>
        <c:dLbls>
          <c:showLegendKey val="0"/>
          <c:showVal val="0"/>
          <c:showCatName val="0"/>
          <c:showSerName val="0"/>
          <c:showPercent val="0"/>
          <c:showBubbleSize val="0"/>
        </c:dLbls>
        <c:marker val="1"/>
        <c:smooth val="0"/>
        <c:axId val="467442656"/>
        <c:axId val="467443440"/>
      </c:lineChart>
      <c:catAx>
        <c:axId val="467442656"/>
        <c:scaling>
          <c:orientation val="minMax"/>
        </c:scaling>
        <c:delete val="1"/>
        <c:axPos val="b"/>
        <c:numFmt formatCode="General" sourceLinked="1"/>
        <c:majorTickMark val="none"/>
        <c:minorTickMark val="none"/>
        <c:tickLblPos val="none"/>
        <c:crossAx val="467443440"/>
        <c:crosses val="autoZero"/>
        <c:auto val="1"/>
        <c:lblAlgn val="ctr"/>
        <c:lblOffset val="100"/>
        <c:noMultiLvlLbl val="1"/>
      </c:catAx>
      <c:valAx>
        <c:axId val="46744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4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C5-4D76-B727-A9F98E854A3F}"/>
            </c:ext>
          </c:extLst>
        </c:ser>
        <c:dLbls>
          <c:showLegendKey val="0"/>
          <c:showVal val="0"/>
          <c:showCatName val="0"/>
          <c:showSerName val="0"/>
          <c:showPercent val="0"/>
          <c:showBubbleSize val="0"/>
        </c:dLbls>
        <c:gapWidth val="150"/>
        <c:axId val="467437952"/>
        <c:axId val="46744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484.4</c:v>
                </c:pt>
                <c:pt idx="1">
                  <c:v>94.3</c:v>
                </c:pt>
                <c:pt idx="2">
                  <c:v>39.6</c:v>
                </c:pt>
                <c:pt idx="3">
                  <c:v>34.9</c:v>
                </c:pt>
                <c:pt idx="4">
                  <c:v>32.1</c:v>
                </c:pt>
              </c:numCache>
            </c:numRef>
          </c:val>
          <c:smooth val="0"/>
          <c:extLst xmlns:c16r2="http://schemas.microsoft.com/office/drawing/2015/06/chart">
            <c:ext xmlns:c16="http://schemas.microsoft.com/office/drawing/2014/chart" uri="{C3380CC4-5D6E-409C-BE32-E72D297353CC}">
              <c16:uniqueId val="{00000001-C2C5-4D76-B727-A9F98E854A3F}"/>
            </c:ext>
          </c:extLst>
        </c:ser>
        <c:dLbls>
          <c:showLegendKey val="0"/>
          <c:showVal val="0"/>
          <c:showCatName val="0"/>
          <c:showSerName val="0"/>
          <c:showPercent val="0"/>
          <c:showBubbleSize val="0"/>
        </c:dLbls>
        <c:marker val="1"/>
        <c:smooth val="0"/>
        <c:axId val="467437952"/>
        <c:axId val="467443832"/>
      </c:lineChart>
      <c:catAx>
        <c:axId val="467437952"/>
        <c:scaling>
          <c:orientation val="minMax"/>
        </c:scaling>
        <c:delete val="1"/>
        <c:axPos val="b"/>
        <c:numFmt formatCode="General" sourceLinked="1"/>
        <c:majorTickMark val="none"/>
        <c:minorTickMark val="none"/>
        <c:tickLblPos val="none"/>
        <c:crossAx val="467443832"/>
        <c:crosses val="autoZero"/>
        <c:auto val="1"/>
        <c:lblAlgn val="ctr"/>
        <c:lblOffset val="100"/>
        <c:noMultiLvlLbl val="1"/>
      </c:catAx>
      <c:valAx>
        <c:axId val="46744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3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DBC1-446A-BD2F-8838C5B0A5BF}"/>
            </c:ext>
          </c:extLst>
        </c:ser>
        <c:dLbls>
          <c:showLegendKey val="0"/>
          <c:showVal val="0"/>
          <c:showCatName val="0"/>
          <c:showSerName val="0"/>
          <c:showPercent val="0"/>
          <c:showBubbleSize val="0"/>
        </c:dLbls>
        <c:gapWidth val="150"/>
        <c:axId val="467447360"/>
        <c:axId val="46743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DBC1-446A-BD2F-8838C5B0A5BF}"/>
            </c:ext>
          </c:extLst>
        </c:ser>
        <c:dLbls>
          <c:showLegendKey val="0"/>
          <c:showVal val="0"/>
          <c:showCatName val="0"/>
          <c:showSerName val="0"/>
          <c:showPercent val="0"/>
          <c:showBubbleSize val="0"/>
        </c:dLbls>
        <c:marker val="1"/>
        <c:smooth val="0"/>
        <c:axId val="467447360"/>
        <c:axId val="467439912"/>
      </c:lineChart>
      <c:catAx>
        <c:axId val="467447360"/>
        <c:scaling>
          <c:orientation val="minMax"/>
        </c:scaling>
        <c:delete val="1"/>
        <c:axPos val="b"/>
        <c:numFmt formatCode="General" sourceLinked="1"/>
        <c:majorTickMark val="none"/>
        <c:minorTickMark val="none"/>
        <c:tickLblPos val="none"/>
        <c:crossAx val="467439912"/>
        <c:crosses val="autoZero"/>
        <c:auto val="1"/>
        <c:lblAlgn val="ctr"/>
        <c:lblOffset val="100"/>
        <c:noMultiLvlLbl val="1"/>
      </c:catAx>
      <c:valAx>
        <c:axId val="46743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4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N1"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鳥取県鳥取市　国民宿舎山紫苑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Ａ２Ｂ１</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11490</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15.9</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3971</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140</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有</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61</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136</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t="str">
        <f>データ!$B$11</f>
        <v>H27</v>
      </c>
      <c r="S30" s="125"/>
      <c r="T30" s="125"/>
      <c r="U30" s="125"/>
      <c r="V30" s="125"/>
      <c r="W30" s="125"/>
      <c r="X30" s="125"/>
      <c r="Y30" s="125"/>
      <c r="Z30" s="125"/>
      <c r="AA30" s="125"/>
      <c r="AB30" s="125"/>
      <c r="AC30" s="125"/>
      <c r="AD30" s="125"/>
      <c r="AE30" s="125"/>
      <c r="AF30" s="125" t="str">
        <f>データ!$C$11</f>
        <v>H28</v>
      </c>
      <c r="AG30" s="125"/>
      <c r="AH30" s="125"/>
      <c r="AI30" s="125"/>
      <c r="AJ30" s="125"/>
      <c r="AK30" s="125"/>
      <c r="AL30" s="125"/>
      <c r="AM30" s="125"/>
      <c r="AN30" s="125"/>
      <c r="AO30" s="125"/>
      <c r="AP30" s="125"/>
      <c r="AQ30" s="125"/>
      <c r="AR30" s="125"/>
      <c r="AS30" s="125"/>
      <c r="AT30" s="125" t="str">
        <f>データ!$D$11</f>
        <v>H29</v>
      </c>
      <c r="AU30" s="125"/>
      <c r="AV30" s="125"/>
      <c r="AW30" s="125"/>
      <c r="AX30" s="125"/>
      <c r="AY30" s="125"/>
      <c r="AZ30" s="125"/>
      <c r="BA30" s="125"/>
      <c r="BB30" s="125"/>
      <c r="BC30" s="125"/>
      <c r="BD30" s="125"/>
      <c r="BE30" s="125"/>
      <c r="BF30" s="125"/>
      <c r="BG30" s="125"/>
      <c r="BH30" s="125" t="str">
        <f>データ!$E$11</f>
        <v>H30</v>
      </c>
      <c r="BI30" s="125"/>
      <c r="BJ30" s="125"/>
      <c r="BK30" s="125"/>
      <c r="BL30" s="125"/>
      <c r="BM30" s="125"/>
      <c r="BN30" s="125"/>
      <c r="BO30" s="125"/>
      <c r="BP30" s="125"/>
      <c r="BQ30" s="125"/>
      <c r="BR30" s="125"/>
      <c r="BS30" s="125"/>
      <c r="BT30" s="125"/>
      <c r="BU30" s="125"/>
      <c r="BV30" s="125" t="str">
        <f>データ!$F$11</f>
        <v>R01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t="str">
        <f>データ!$B$11</f>
        <v>H27</v>
      </c>
      <c r="DG30" s="125"/>
      <c r="DH30" s="125"/>
      <c r="DI30" s="125"/>
      <c r="DJ30" s="125"/>
      <c r="DK30" s="125"/>
      <c r="DL30" s="125"/>
      <c r="DM30" s="125"/>
      <c r="DN30" s="125"/>
      <c r="DO30" s="125"/>
      <c r="DP30" s="125"/>
      <c r="DQ30" s="125"/>
      <c r="DR30" s="125"/>
      <c r="DS30" s="125"/>
      <c r="DT30" s="125" t="str">
        <f>データ!$C$11</f>
        <v>H28</v>
      </c>
      <c r="DU30" s="125"/>
      <c r="DV30" s="125"/>
      <c r="DW30" s="125"/>
      <c r="DX30" s="125"/>
      <c r="DY30" s="125"/>
      <c r="DZ30" s="125"/>
      <c r="EA30" s="125"/>
      <c r="EB30" s="125"/>
      <c r="EC30" s="125"/>
      <c r="ED30" s="125"/>
      <c r="EE30" s="125"/>
      <c r="EF30" s="125"/>
      <c r="EG30" s="125"/>
      <c r="EH30" s="125" t="str">
        <f>データ!$D$11</f>
        <v>H29</v>
      </c>
      <c r="EI30" s="125"/>
      <c r="EJ30" s="125"/>
      <c r="EK30" s="125"/>
      <c r="EL30" s="125"/>
      <c r="EM30" s="125"/>
      <c r="EN30" s="125"/>
      <c r="EO30" s="125"/>
      <c r="EP30" s="125"/>
      <c r="EQ30" s="125"/>
      <c r="ER30" s="125"/>
      <c r="ES30" s="125"/>
      <c r="ET30" s="125"/>
      <c r="EU30" s="125"/>
      <c r="EV30" s="125" t="str">
        <f>データ!$E$11</f>
        <v>H30</v>
      </c>
      <c r="EW30" s="125"/>
      <c r="EX30" s="125"/>
      <c r="EY30" s="125"/>
      <c r="EZ30" s="125"/>
      <c r="FA30" s="125"/>
      <c r="FB30" s="125"/>
      <c r="FC30" s="125"/>
      <c r="FD30" s="125"/>
      <c r="FE30" s="125"/>
      <c r="FF30" s="125"/>
      <c r="FG30" s="125"/>
      <c r="FH30" s="125"/>
      <c r="FI30" s="125"/>
      <c r="FJ30" s="125" t="str">
        <f>データ!$F$11</f>
        <v>R01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t="str">
        <f>データ!$B$11</f>
        <v>H27</v>
      </c>
      <c r="GU30" s="125"/>
      <c r="GV30" s="125"/>
      <c r="GW30" s="125"/>
      <c r="GX30" s="125"/>
      <c r="GY30" s="125"/>
      <c r="GZ30" s="125"/>
      <c r="HA30" s="125"/>
      <c r="HB30" s="125"/>
      <c r="HC30" s="125"/>
      <c r="HD30" s="125"/>
      <c r="HE30" s="125"/>
      <c r="HF30" s="125"/>
      <c r="HG30" s="125"/>
      <c r="HH30" s="125" t="str">
        <f>データ!$C$11</f>
        <v>H28</v>
      </c>
      <c r="HI30" s="125"/>
      <c r="HJ30" s="125"/>
      <c r="HK30" s="125"/>
      <c r="HL30" s="125"/>
      <c r="HM30" s="125"/>
      <c r="HN30" s="125"/>
      <c r="HO30" s="125"/>
      <c r="HP30" s="125"/>
      <c r="HQ30" s="125"/>
      <c r="HR30" s="125"/>
      <c r="HS30" s="125"/>
      <c r="HT30" s="125"/>
      <c r="HU30" s="125"/>
      <c r="HV30" s="125" t="str">
        <f>データ!$D$11</f>
        <v>H29</v>
      </c>
      <c r="HW30" s="125"/>
      <c r="HX30" s="125"/>
      <c r="HY30" s="125"/>
      <c r="HZ30" s="125"/>
      <c r="IA30" s="125"/>
      <c r="IB30" s="125"/>
      <c r="IC30" s="125"/>
      <c r="ID30" s="125"/>
      <c r="IE30" s="125"/>
      <c r="IF30" s="125"/>
      <c r="IG30" s="125"/>
      <c r="IH30" s="125"/>
      <c r="II30" s="125"/>
      <c r="IJ30" s="125" t="str">
        <f>データ!$E$11</f>
        <v>H30</v>
      </c>
      <c r="IK30" s="125"/>
      <c r="IL30" s="125"/>
      <c r="IM30" s="125"/>
      <c r="IN30" s="125"/>
      <c r="IO30" s="125"/>
      <c r="IP30" s="125"/>
      <c r="IQ30" s="125"/>
      <c r="IR30" s="125"/>
      <c r="IS30" s="125"/>
      <c r="IT30" s="125"/>
      <c r="IU30" s="125"/>
      <c r="IV30" s="125"/>
      <c r="IW30" s="125"/>
      <c r="IX30" s="125" t="str">
        <f>データ!$F$11</f>
        <v>R01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f>データ!Y7</f>
        <v>100</v>
      </c>
      <c r="S31" s="127"/>
      <c r="T31" s="127"/>
      <c r="U31" s="127"/>
      <c r="V31" s="127"/>
      <c r="W31" s="127"/>
      <c r="X31" s="127"/>
      <c r="Y31" s="127"/>
      <c r="Z31" s="127"/>
      <c r="AA31" s="127"/>
      <c r="AB31" s="127"/>
      <c r="AC31" s="127"/>
      <c r="AD31" s="127"/>
      <c r="AE31" s="127"/>
      <c r="AF31" s="127">
        <f>データ!Z7</f>
        <v>95</v>
      </c>
      <c r="AG31" s="127"/>
      <c r="AH31" s="127"/>
      <c r="AI31" s="127"/>
      <c r="AJ31" s="127"/>
      <c r="AK31" s="127"/>
      <c r="AL31" s="127"/>
      <c r="AM31" s="127"/>
      <c r="AN31" s="127"/>
      <c r="AO31" s="127"/>
      <c r="AP31" s="127"/>
      <c r="AQ31" s="127"/>
      <c r="AR31" s="127"/>
      <c r="AS31" s="127"/>
      <c r="AT31" s="127">
        <f>データ!AA7</f>
        <v>97.7</v>
      </c>
      <c r="AU31" s="127"/>
      <c r="AV31" s="127"/>
      <c r="AW31" s="127"/>
      <c r="AX31" s="127"/>
      <c r="AY31" s="127"/>
      <c r="AZ31" s="127"/>
      <c r="BA31" s="127"/>
      <c r="BB31" s="127"/>
      <c r="BC31" s="127"/>
      <c r="BD31" s="127"/>
      <c r="BE31" s="127"/>
      <c r="BF31" s="127"/>
      <c r="BG31" s="127"/>
      <c r="BH31" s="127">
        <f>データ!AB7</f>
        <v>96.6</v>
      </c>
      <c r="BI31" s="127"/>
      <c r="BJ31" s="127"/>
      <c r="BK31" s="127"/>
      <c r="BL31" s="127"/>
      <c r="BM31" s="127"/>
      <c r="BN31" s="127"/>
      <c r="BO31" s="127"/>
      <c r="BP31" s="127"/>
      <c r="BQ31" s="127"/>
      <c r="BR31" s="127"/>
      <c r="BS31" s="127"/>
      <c r="BT31" s="127"/>
      <c r="BU31" s="127"/>
      <c r="BV31" s="127">
        <f>データ!AC7</f>
        <v>97.2</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0</v>
      </c>
      <c r="DG31" s="127"/>
      <c r="DH31" s="127"/>
      <c r="DI31" s="127"/>
      <c r="DJ31" s="127"/>
      <c r="DK31" s="127"/>
      <c r="DL31" s="127"/>
      <c r="DM31" s="127"/>
      <c r="DN31" s="127"/>
      <c r="DO31" s="127"/>
      <c r="DP31" s="127"/>
      <c r="DQ31" s="127"/>
      <c r="DR31" s="127"/>
      <c r="DS31" s="127"/>
      <c r="DT31" s="127">
        <f>データ!AK7</f>
        <v>0</v>
      </c>
      <c r="DU31" s="127"/>
      <c r="DV31" s="127"/>
      <c r="DW31" s="127"/>
      <c r="DX31" s="127"/>
      <c r="DY31" s="127"/>
      <c r="DZ31" s="127"/>
      <c r="EA31" s="127"/>
      <c r="EB31" s="127"/>
      <c r="EC31" s="127"/>
      <c r="ED31" s="127"/>
      <c r="EE31" s="127"/>
      <c r="EF31" s="127"/>
      <c r="EG31" s="127"/>
      <c r="EH31" s="127">
        <f>データ!AL7</f>
        <v>1.2</v>
      </c>
      <c r="EI31" s="127"/>
      <c r="EJ31" s="127"/>
      <c r="EK31" s="127"/>
      <c r="EL31" s="127"/>
      <c r="EM31" s="127"/>
      <c r="EN31" s="127"/>
      <c r="EO31" s="127"/>
      <c r="EP31" s="127"/>
      <c r="EQ31" s="127"/>
      <c r="ER31" s="127"/>
      <c r="ES31" s="127"/>
      <c r="ET31" s="127"/>
      <c r="EU31" s="127"/>
      <c r="EV31" s="127">
        <f>データ!AM7</f>
        <v>0</v>
      </c>
      <c r="EW31" s="127"/>
      <c r="EX31" s="127"/>
      <c r="EY31" s="127"/>
      <c r="EZ31" s="127"/>
      <c r="FA31" s="127"/>
      <c r="FB31" s="127"/>
      <c r="FC31" s="127"/>
      <c r="FD31" s="127"/>
      <c r="FE31" s="127"/>
      <c r="FF31" s="127"/>
      <c r="FG31" s="127"/>
      <c r="FH31" s="127"/>
      <c r="FI31" s="127"/>
      <c r="FJ31" s="127">
        <f>データ!AN7</f>
        <v>0.1</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0</v>
      </c>
      <c r="GU31" s="128"/>
      <c r="GV31" s="128"/>
      <c r="GW31" s="128"/>
      <c r="GX31" s="128"/>
      <c r="GY31" s="128"/>
      <c r="GZ31" s="128"/>
      <c r="HA31" s="128"/>
      <c r="HB31" s="128"/>
      <c r="HC31" s="128"/>
      <c r="HD31" s="128"/>
      <c r="HE31" s="128"/>
      <c r="HF31" s="128"/>
      <c r="HG31" s="128"/>
      <c r="HH31" s="128">
        <f>データ!AV7</f>
        <v>0</v>
      </c>
      <c r="HI31" s="128"/>
      <c r="HJ31" s="128"/>
      <c r="HK31" s="128"/>
      <c r="HL31" s="128"/>
      <c r="HM31" s="128"/>
      <c r="HN31" s="128"/>
      <c r="HO31" s="128"/>
      <c r="HP31" s="128"/>
      <c r="HQ31" s="128"/>
      <c r="HR31" s="128"/>
      <c r="HS31" s="128"/>
      <c r="HT31" s="128"/>
      <c r="HU31" s="128"/>
      <c r="HV31" s="128">
        <f>データ!AW7</f>
        <v>200</v>
      </c>
      <c r="HW31" s="128"/>
      <c r="HX31" s="128"/>
      <c r="HY31" s="128"/>
      <c r="HZ31" s="128"/>
      <c r="IA31" s="128"/>
      <c r="IB31" s="128"/>
      <c r="IC31" s="128"/>
      <c r="ID31" s="128"/>
      <c r="IE31" s="128"/>
      <c r="IF31" s="128"/>
      <c r="IG31" s="128"/>
      <c r="IH31" s="128"/>
      <c r="II31" s="128"/>
      <c r="IJ31" s="128">
        <f>データ!AX7</f>
        <v>3</v>
      </c>
      <c r="IK31" s="128"/>
      <c r="IL31" s="128"/>
      <c r="IM31" s="128"/>
      <c r="IN31" s="128"/>
      <c r="IO31" s="128"/>
      <c r="IP31" s="128"/>
      <c r="IQ31" s="128"/>
      <c r="IR31" s="128"/>
      <c r="IS31" s="128"/>
      <c r="IT31" s="128"/>
      <c r="IU31" s="128"/>
      <c r="IV31" s="128"/>
      <c r="IW31" s="128"/>
      <c r="IX31" s="128">
        <f>データ!AY7</f>
        <v>10</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84.4</v>
      </c>
      <c r="S32" s="127"/>
      <c r="T32" s="127"/>
      <c r="U32" s="127"/>
      <c r="V32" s="127"/>
      <c r="W32" s="127"/>
      <c r="X32" s="127"/>
      <c r="Y32" s="127"/>
      <c r="Z32" s="127"/>
      <c r="AA32" s="127"/>
      <c r="AB32" s="127"/>
      <c r="AC32" s="127"/>
      <c r="AD32" s="127"/>
      <c r="AE32" s="127"/>
      <c r="AF32" s="127">
        <f>データ!AE7</f>
        <v>83.9</v>
      </c>
      <c r="AG32" s="127"/>
      <c r="AH32" s="127"/>
      <c r="AI32" s="127"/>
      <c r="AJ32" s="127"/>
      <c r="AK32" s="127"/>
      <c r="AL32" s="127"/>
      <c r="AM32" s="127"/>
      <c r="AN32" s="127"/>
      <c r="AO32" s="127"/>
      <c r="AP32" s="127"/>
      <c r="AQ32" s="127"/>
      <c r="AR32" s="127"/>
      <c r="AS32" s="127"/>
      <c r="AT32" s="127">
        <f>データ!AF7</f>
        <v>154.5</v>
      </c>
      <c r="AU32" s="127"/>
      <c r="AV32" s="127"/>
      <c r="AW32" s="127"/>
      <c r="AX32" s="127"/>
      <c r="AY32" s="127"/>
      <c r="AZ32" s="127"/>
      <c r="BA32" s="127"/>
      <c r="BB32" s="127"/>
      <c r="BC32" s="127"/>
      <c r="BD32" s="127"/>
      <c r="BE32" s="127"/>
      <c r="BF32" s="127"/>
      <c r="BG32" s="127"/>
      <c r="BH32" s="127">
        <f>データ!AG7</f>
        <v>159.9</v>
      </c>
      <c r="BI32" s="127"/>
      <c r="BJ32" s="127"/>
      <c r="BK32" s="127"/>
      <c r="BL32" s="127"/>
      <c r="BM32" s="127"/>
      <c r="BN32" s="127"/>
      <c r="BO32" s="127"/>
      <c r="BP32" s="127"/>
      <c r="BQ32" s="127"/>
      <c r="BR32" s="127"/>
      <c r="BS32" s="127"/>
      <c r="BT32" s="127"/>
      <c r="BU32" s="127"/>
      <c r="BV32" s="127">
        <f>データ!AH7</f>
        <v>124</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23</v>
      </c>
      <c r="DG32" s="127"/>
      <c r="DH32" s="127"/>
      <c r="DI32" s="127"/>
      <c r="DJ32" s="127"/>
      <c r="DK32" s="127"/>
      <c r="DL32" s="127"/>
      <c r="DM32" s="127"/>
      <c r="DN32" s="127"/>
      <c r="DO32" s="127"/>
      <c r="DP32" s="127"/>
      <c r="DQ32" s="127"/>
      <c r="DR32" s="127"/>
      <c r="DS32" s="127"/>
      <c r="DT32" s="127">
        <f>データ!AP7</f>
        <v>21.8</v>
      </c>
      <c r="DU32" s="127"/>
      <c r="DV32" s="127"/>
      <c r="DW32" s="127"/>
      <c r="DX32" s="127"/>
      <c r="DY32" s="127"/>
      <c r="DZ32" s="127"/>
      <c r="EA32" s="127"/>
      <c r="EB32" s="127"/>
      <c r="EC32" s="127"/>
      <c r="ED32" s="127"/>
      <c r="EE32" s="127"/>
      <c r="EF32" s="127"/>
      <c r="EG32" s="127"/>
      <c r="EH32" s="127">
        <f>データ!AQ7</f>
        <v>15.7</v>
      </c>
      <c r="EI32" s="127"/>
      <c r="EJ32" s="127"/>
      <c r="EK32" s="127"/>
      <c r="EL32" s="127"/>
      <c r="EM32" s="127"/>
      <c r="EN32" s="127"/>
      <c r="EO32" s="127"/>
      <c r="EP32" s="127"/>
      <c r="EQ32" s="127"/>
      <c r="ER32" s="127"/>
      <c r="ES32" s="127"/>
      <c r="ET32" s="127"/>
      <c r="EU32" s="127"/>
      <c r="EV32" s="127">
        <f>データ!AR7</f>
        <v>7.6</v>
      </c>
      <c r="EW32" s="127"/>
      <c r="EX32" s="127"/>
      <c r="EY32" s="127"/>
      <c r="EZ32" s="127"/>
      <c r="FA32" s="127"/>
      <c r="FB32" s="127"/>
      <c r="FC32" s="127"/>
      <c r="FD32" s="127"/>
      <c r="FE32" s="127"/>
      <c r="FF32" s="127"/>
      <c r="FG32" s="127"/>
      <c r="FH32" s="127"/>
      <c r="FI32" s="127"/>
      <c r="FJ32" s="127">
        <f>データ!AS7</f>
        <v>28.9</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503</v>
      </c>
      <c r="GU32" s="128"/>
      <c r="GV32" s="128"/>
      <c r="GW32" s="128"/>
      <c r="GX32" s="128"/>
      <c r="GY32" s="128"/>
      <c r="GZ32" s="128"/>
      <c r="HA32" s="128"/>
      <c r="HB32" s="128"/>
      <c r="HC32" s="128"/>
      <c r="HD32" s="128"/>
      <c r="HE32" s="128"/>
      <c r="HF32" s="128"/>
      <c r="HG32" s="128"/>
      <c r="HH32" s="128">
        <f>データ!BA7</f>
        <v>457</v>
      </c>
      <c r="HI32" s="128"/>
      <c r="HJ32" s="128"/>
      <c r="HK32" s="128"/>
      <c r="HL32" s="128"/>
      <c r="HM32" s="128"/>
      <c r="HN32" s="128"/>
      <c r="HO32" s="128"/>
      <c r="HP32" s="128"/>
      <c r="HQ32" s="128"/>
      <c r="HR32" s="128"/>
      <c r="HS32" s="128"/>
      <c r="HT32" s="128"/>
      <c r="HU32" s="128"/>
      <c r="HV32" s="128">
        <f>データ!BB7</f>
        <v>1153</v>
      </c>
      <c r="HW32" s="128"/>
      <c r="HX32" s="128"/>
      <c r="HY32" s="128"/>
      <c r="HZ32" s="128"/>
      <c r="IA32" s="128"/>
      <c r="IB32" s="128"/>
      <c r="IC32" s="128"/>
      <c r="ID32" s="128"/>
      <c r="IE32" s="128"/>
      <c r="IF32" s="128"/>
      <c r="IG32" s="128"/>
      <c r="IH32" s="128"/>
      <c r="II32" s="128"/>
      <c r="IJ32" s="128">
        <f>データ!BC7</f>
        <v>438</v>
      </c>
      <c r="IK32" s="128"/>
      <c r="IL32" s="128"/>
      <c r="IM32" s="128"/>
      <c r="IN32" s="128"/>
      <c r="IO32" s="128"/>
      <c r="IP32" s="128"/>
      <c r="IQ32" s="128"/>
      <c r="IR32" s="128"/>
      <c r="IS32" s="128"/>
      <c r="IT32" s="128"/>
      <c r="IU32" s="128"/>
      <c r="IV32" s="128"/>
      <c r="IW32" s="128"/>
      <c r="IX32" s="128">
        <f>データ!BD7</f>
        <v>677</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137</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139</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t="str">
        <f>データ!$B$11</f>
        <v>H27</v>
      </c>
      <c r="S52" s="125"/>
      <c r="T52" s="125"/>
      <c r="U52" s="125"/>
      <c r="V52" s="125"/>
      <c r="W52" s="125"/>
      <c r="X52" s="125"/>
      <c r="Y52" s="125"/>
      <c r="Z52" s="125"/>
      <c r="AA52" s="125"/>
      <c r="AB52" s="125"/>
      <c r="AC52" s="125"/>
      <c r="AD52" s="125"/>
      <c r="AE52" s="125"/>
      <c r="AF52" s="125" t="str">
        <f>データ!$C$11</f>
        <v>H28</v>
      </c>
      <c r="AG52" s="125"/>
      <c r="AH52" s="125"/>
      <c r="AI52" s="125"/>
      <c r="AJ52" s="125"/>
      <c r="AK52" s="125"/>
      <c r="AL52" s="125"/>
      <c r="AM52" s="125"/>
      <c r="AN52" s="125"/>
      <c r="AO52" s="125"/>
      <c r="AP52" s="125"/>
      <c r="AQ52" s="125"/>
      <c r="AR52" s="125"/>
      <c r="AS52" s="125"/>
      <c r="AT52" s="125" t="str">
        <f>データ!$D$11</f>
        <v>H29</v>
      </c>
      <c r="AU52" s="125"/>
      <c r="AV52" s="125"/>
      <c r="AW52" s="125"/>
      <c r="AX52" s="125"/>
      <c r="AY52" s="125"/>
      <c r="AZ52" s="125"/>
      <c r="BA52" s="125"/>
      <c r="BB52" s="125"/>
      <c r="BC52" s="125"/>
      <c r="BD52" s="125"/>
      <c r="BE52" s="125"/>
      <c r="BF52" s="125"/>
      <c r="BG52" s="125"/>
      <c r="BH52" s="125" t="str">
        <f>データ!$E$11</f>
        <v>H30</v>
      </c>
      <c r="BI52" s="125"/>
      <c r="BJ52" s="125"/>
      <c r="BK52" s="125"/>
      <c r="BL52" s="125"/>
      <c r="BM52" s="125"/>
      <c r="BN52" s="125"/>
      <c r="BO52" s="125"/>
      <c r="BP52" s="125"/>
      <c r="BQ52" s="125"/>
      <c r="BR52" s="125"/>
      <c r="BS52" s="125"/>
      <c r="BT52" s="125"/>
      <c r="BU52" s="125"/>
      <c r="BV52" s="125" t="str">
        <f>データ!$F$11</f>
        <v>R01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t="str">
        <f>データ!$B$11</f>
        <v>H27</v>
      </c>
      <c r="DG52" s="125"/>
      <c r="DH52" s="125"/>
      <c r="DI52" s="125"/>
      <c r="DJ52" s="125"/>
      <c r="DK52" s="125"/>
      <c r="DL52" s="125"/>
      <c r="DM52" s="125"/>
      <c r="DN52" s="125"/>
      <c r="DO52" s="125"/>
      <c r="DP52" s="125"/>
      <c r="DQ52" s="125"/>
      <c r="DR52" s="125"/>
      <c r="DS52" s="125"/>
      <c r="DT52" s="125" t="str">
        <f>データ!$C$11</f>
        <v>H28</v>
      </c>
      <c r="DU52" s="125"/>
      <c r="DV52" s="125"/>
      <c r="DW52" s="125"/>
      <c r="DX52" s="125"/>
      <c r="DY52" s="125"/>
      <c r="DZ52" s="125"/>
      <c r="EA52" s="125"/>
      <c r="EB52" s="125"/>
      <c r="EC52" s="125"/>
      <c r="ED52" s="125"/>
      <c r="EE52" s="125"/>
      <c r="EF52" s="125"/>
      <c r="EG52" s="125"/>
      <c r="EH52" s="125" t="str">
        <f>データ!$D$11</f>
        <v>H29</v>
      </c>
      <c r="EI52" s="125"/>
      <c r="EJ52" s="125"/>
      <c r="EK52" s="125"/>
      <c r="EL52" s="125"/>
      <c r="EM52" s="125"/>
      <c r="EN52" s="125"/>
      <c r="EO52" s="125"/>
      <c r="EP52" s="125"/>
      <c r="EQ52" s="125"/>
      <c r="ER52" s="125"/>
      <c r="ES52" s="125"/>
      <c r="ET52" s="125"/>
      <c r="EU52" s="125"/>
      <c r="EV52" s="125" t="str">
        <f>データ!$E$11</f>
        <v>H30</v>
      </c>
      <c r="EW52" s="125"/>
      <c r="EX52" s="125"/>
      <c r="EY52" s="125"/>
      <c r="EZ52" s="125"/>
      <c r="FA52" s="125"/>
      <c r="FB52" s="125"/>
      <c r="FC52" s="125"/>
      <c r="FD52" s="125"/>
      <c r="FE52" s="125"/>
      <c r="FF52" s="125"/>
      <c r="FG52" s="125"/>
      <c r="FH52" s="125"/>
      <c r="FI52" s="125"/>
      <c r="FJ52" s="125" t="str">
        <f>データ!$F$11</f>
        <v>R01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t="str">
        <f>データ!$B$11</f>
        <v>H27</v>
      </c>
      <c r="GU52" s="125"/>
      <c r="GV52" s="125"/>
      <c r="GW52" s="125"/>
      <c r="GX52" s="125"/>
      <c r="GY52" s="125"/>
      <c r="GZ52" s="125"/>
      <c r="HA52" s="125"/>
      <c r="HB52" s="125"/>
      <c r="HC52" s="125"/>
      <c r="HD52" s="125"/>
      <c r="HE52" s="125"/>
      <c r="HF52" s="125"/>
      <c r="HG52" s="125"/>
      <c r="HH52" s="125" t="str">
        <f>データ!$C$11</f>
        <v>H28</v>
      </c>
      <c r="HI52" s="125"/>
      <c r="HJ52" s="125"/>
      <c r="HK52" s="125"/>
      <c r="HL52" s="125"/>
      <c r="HM52" s="125"/>
      <c r="HN52" s="125"/>
      <c r="HO52" s="125"/>
      <c r="HP52" s="125"/>
      <c r="HQ52" s="125"/>
      <c r="HR52" s="125"/>
      <c r="HS52" s="125"/>
      <c r="HT52" s="125"/>
      <c r="HU52" s="125"/>
      <c r="HV52" s="125" t="str">
        <f>データ!$D$11</f>
        <v>H29</v>
      </c>
      <c r="HW52" s="125"/>
      <c r="HX52" s="125"/>
      <c r="HY52" s="125"/>
      <c r="HZ52" s="125"/>
      <c r="IA52" s="125"/>
      <c r="IB52" s="125"/>
      <c r="IC52" s="125"/>
      <c r="ID52" s="125"/>
      <c r="IE52" s="125"/>
      <c r="IF52" s="125"/>
      <c r="IG52" s="125"/>
      <c r="IH52" s="125"/>
      <c r="II52" s="125"/>
      <c r="IJ52" s="125" t="str">
        <f>データ!$E$11</f>
        <v>H30</v>
      </c>
      <c r="IK52" s="125"/>
      <c r="IL52" s="125"/>
      <c r="IM52" s="125"/>
      <c r="IN52" s="125"/>
      <c r="IO52" s="125"/>
      <c r="IP52" s="125"/>
      <c r="IQ52" s="125"/>
      <c r="IR52" s="125"/>
      <c r="IS52" s="125"/>
      <c r="IT52" s="125"/>
      <c r="IU52" s="125"/>
      <c r="IV52" s="125"/>
      <c r="IW52" s="125"/>
      <c r="IX52" s="125" t="str">
        <f>データ!$F$11</f>
        <v>R01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t="str">
        <f>データ!$B$11</f>
        <v>H27</v>
      </c>
      <c r="KI52" s="125"/>
      <c r="KJ52" s="125"/>
      <c r="KK52" s="125"/>
      <c r="KL52" s="125"/>
      <c r="KM52" s="125"/>
      <c r="KN52" s="125"/>
      <c r="KO52" s="125"/>
      <c r="KP52" s="125"/>
      <c r="KQ52" s="125"/>
      <c r="KR52" s="125"/>
      <c r="KS52" s="125"/>
      <c r="KT52" s="125"/>
      <c r="KU52" s="125"/>
      <c r="KV52" s="125" t="str">
        <f>データ!$C$11</f>
        <v>H28</v>
      </c>
      <c r="KW52" s="125"/>
      <c r="KX52" s="125"/>
      <c r="KY52" s="125"/>
      <c r="KZ52" s="125"/>
      <c r="LA52" s="125"/>
      <c r="LB52" s="125"/>
      <c r="LC52" s="125"/>
      <c r="LD52" s="125"/>
      <c r="LE52" s="125"/>
      <c r="LF52" s="125"/>
      <c r="LG52" s="125"/>
      <c r="LH52" s="125"/>
      <c r="LI52" s="125"/>
      <c r="LJ52" s="125" t="str">
        <f>データ!$D$11</f>
        <v>H29</v>
      </c>
      <c r="LK52" s="125"/>
      <c r="LL52" s="125"/>
      <c r="LM52" s="125"/>
      <c r="LN52" s="125"/>
      <c r="LO52" s="125"/>
      <c r="LP52" s="125"/>
      <c r="LQ52" s="125"/>
      <c r="LR52" s="125"/>
      <c r="LS52" s="125"/>
      <c r="LT52" s="125"/>
      <c r="LU52" s="125"/>
      <c r="LV52" s="125"/>
      <c r="LW52" s="125"/>
      <c r="LX52" s="125" t="str">
        <f>データ!$E$11</f>
        <v>H30</v>
      </c>
      <c r="LY52" s="125"/>
      <c r="LZ52" s="125"/>
      <c r="MA52" s="125"/>
      <c r="MB52" s="125"/>
      <c r="MC52" s="125"/>
      <c r="MD52" s="125"/>
      <c r="ME52" s="125"/>
      <c r="MF52" s="125"/>
      <c r="MG52" s="125"/>
      <c r="MH52" s="125"/>
      <c r="MI52" s="125"/>
      <c r="MJ52" s="125"/>
      <c r="MK52" s="125"/>
      <c r="ML52" s="125" t="str">
        <f>データ!$F$11</f>
        <v>R01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6" t="s">
        <v>27</v>
      </c>
      <c r="J53" s="126"/>
      <c r="K53" s="126"/>
      <c r="L53" s="126"/>
      <c r="M53" s="126"/>
      <c r="N53" s="126"/>
      <c r="O53" s="126"/>
      <c r="P53" s="126"/>
      <c r="Q53" s="126"/>
      <c r="R53" s="127">
        <f>データ!BF7</f>
        <v>27.6</v>
      </c>
      <c r="S53" s="127"/>
      <c r="T53" s="127"/>
      <c r="U53" s="127"/>
      <c r="V53" s="127"/>
      <c r="W53" s="127"/>
      <c r="X53" s="127"/>
      <c r="Y53" s="127"/>
      <c r="Z53" s="127"/>
      <c r="AA53" s="127"/>
      <c r="AB53" s="127"/>
      <c r="AC53" s="127"/>
      <c r="AD53" s="127"/>
      <c r="AE53" s="127"/>
      <c r="AF53" s="127">
        <f>データ!BG7</f>
        <v>28.5</v>
      </c>
      <c r="AG53" s="127"/>
      <c r="AH53" s="127"/>
      <c r="AI53" s="127"/>
      <c r="AJ53" s="127"/>
      <c r="AK53" s="127"/>
      <c r="AL53" s="127"/>
      <c r="AM53" s="127"/>
      <c r="AN53" s="127"/>
      <c r="AO53" s="127"/>
      <c r="AP53" s="127"/>
      <c r="AQ53" s="127"/>
      <c r="AR53" s="127"/>
      <c r="AS53" s="127"/>
      <c r="AT53" s="127">
        <f>データ!BH7</f>
        <v>29.3</v>
      </c>
      <c r="AU53" s="127"/>
      <c r="AV53" s="127"/>
      <c r="AW53" s="127"/>
      <c r="AX53" s="127"/>
      <c r="AY53" s="127"/>
      <c r="AZ53" s="127"/>
      <c r="BA53" s="127"/>
      <c r="BB53" s="127"/>
      <c r="BC53" s="127"/>
      <c r="BD53" s="127"/>
      <c r="BE53" s="127"/>
      <c r="BF53" s="127"/>
      <c r="BG53" s="127"/>
      <c r="BH53" s="127">
        <f>データ!BI7</f>
        <v>23.8</v>
      </c>
      <c r="BI53" s="127"/>
      <c r="BJ53" s="127"/>
      <c r="BK53" s="127"/>
      <c r="BL53" s="127"/>
      <c r="BM53" s="127"/>
      <c r="BN53" s="127"/>
      <c r="BO53" s="127"/>
      <c r="BP53" s="127"/>
      <c r="BQ53" s="127"/>
      <c r="BR53" s="127"/>
      <c r="BS53" s="127"/>
      <c r="BT53" s="127"/>
      <c r="BU53" s="127"/>
      <c r="BV53" s="127">
        <f>データ!BJ7</f>
        <v>22.8</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33</v>
      </c>
      <c r="DG53" s="127"/>
      <c r="DH53" s="127"/>
      <c r="DI53" s="127"/>
      <c r="DJ53" s="127"/>
      <c r="DK53" s="127"/>
      <c r="DL53" s="127"/>
      <c r="DM53" s="127"/>
      <c r="DN53" s="127"/>
      <c r="DO53" s="127"/>
      <c r="DP53" s="127"/>
      <c r="DQ53" s="127"/>
      <c r="DR53" s="127"/>
      <c r="DS53" s="127"/>
      <c r="DT53" s="127">
        <f>データ!BR7</f>
        <v>35</v>
      </c>
      <c r="DU53" s="127"/>
      <c r="DV53" s="127"/>
      <c r="DW53" s="127"/>
      <c r="DX53" s="127"/>
      <c r="DY53" s="127"/>
      <c r="DZ53" s="127"/>
      <c r="EA53" s="127"/>
      <c r="EB53" s="127"/>
      <c r="EC53" s="127"/>
      <c r="ED53" s="127"/>
      <c r="EE53" s="127"/>
      <c r="EF53" s="127"/>
      <c r="EG53" s="127"/>
      <c r="EH53" s="127">
        <f>データ!BS7</f>
        <v>34.799999999999997</v>
      </c>
      <c r="EI53" s="127"/>
      <c r="EJ53" s="127"/>
      <c r="EK53" s="127"/>
      <c r="EL53" s="127"/>
      <c r="EM53" s="127"/>
      <c r="EN53" s="127"/>
      <c r="EO53" s="127"/>
      <c r="EP53" s="127"/>
      <c r="EQ53" s="127"/>
      <c r="ER53" s="127"/>
      <c r="ES53" s="127"/>
      <c r="ET53" s="127"/>
      <c r="EU53" s="127"/>
      <c r="EV53" s="127">
        <f>データ!BT7</f>
        <v>33.299999999999997</v>
      </c>
      <c r="EW53" s="127"/>
      <c r="EX53" s="127"/>
      <c r="EY53" s="127"/>
      <c r="EZ53" s="127"/>
      <c r="FA53" s="127"/>
      <c r="FB53" s="127"/>
      <c r="FC53" s="127"/>
      <c r="FD53" s="127"/>
      <c r="FE53" s="127"/>
      <c r="FF53" s="127"/>
      <c r="FG53" s="127"/>
      <c r="FH53" s="127"/>
      <c r="FI53" s="127"/>
      <c r="FJ53" s="127">
        <f>データ!BU7</f>
        <v>38</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193</v>
      </c>
      <c r="GU53" s="127"/>
      <c r="GV53" s="127"/>
      <c r="GW53" s="127"/>
      <c r="GX53" s="127"/>
      <c r="GY53" s="127"/>
      <c r="GZ53" s="127"/>
      <c r="HA53" s="127"/>
      <c r="HB53" s="127"/>
      <c r="HC53" s="127"/>
      <c r="HD53" s="127"/>
      <c r="HE53" s="127"/>
      <c r="HF53" s="127"/>
      <c r="HG53" s="127"/>
      <c r="HH53" s="127">
        <f>データ!CC7</f>
        <v>198</v>
      </c>
      <c r="HI53" s="127"/>
      <c r="HJ53" s="127"/>
      <c r="HK53" s="127"/>
      <c r="HL53" s="127"/>
      <c r="HM53" s="127"/>
      <c r="HN53" s="127"/>
      <c r="HO53" s="127"/>
      <c r="HP53" s="127"/>
      <c r="HQ53" s="127"/>
      <c r="HR53" s="127"/>
      <c r="HS53" s="127"/>
      <c r="HT53" s="127"/>
      <c r="HU53" s="127"/>
      <c r="HV53" s="127">
        <f>データ!CD7</f>
        <v>203.6</v>
      </c>
      <c r="HW53" s="127"/>
      <c r="HX53" s="127"/>
      <c r="HY53" s="127"/>
      <c r="HZ53" s="127"/>
      <c r="IA53" s="127"/>
      <c r="IB53" s="127"/>
      <c r="IC53" s="127"/>
      <c r="ID53" s="127"/>
      <c r="IE53" s="127"/>
      <c r="IF53" s="127"/>
      <c r="IG53" s="127"/>
      <c r="IH53" s="127"/>
      <c r="II53" s="127"/>
      <c r="IJ53" s="127">
        <f>データ!CE7</f>
        <v>203.5</v>
      </c>
      <c r="IK53" s="127"/>
      <c r="IL53" s="127"/>
      <c r="IM53" s="127"/>
      <c r="IN53" s="127"/>
      <c r="IO53" s="127"/>
      <c r="IP53" s="127"/>
      <c r="IQ53" s="127"/>
      <c r="IR53" s="127"/>
      <c r="IS53" s="127"/>
      <c r="IT53" s="127"/>
      <c r="IU53" s="127"/>
      <c r="IV53" s="127"/>
      <c r="IW53" s="127"/>
      <c r="IX53" s="127">
        <f>データ!CF7</f>
        <v>202.9</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255</v>
      </c>
      <c r="KI53" s="128"/>
      <c r="KJ53" s="128"/>
      <c r="KK53" s="128"/>
      <c r="KL53" s="128"/>
      <c r="KM53" s="128"/>
      <c r="KN53" s="128"/>
      <c r="KO53" s="128"/>
      <c r="KP53" s="128"/>
      <c r="KQ53" s="128"/>
      <c r="KR53" s="128"/>
      <c r="KS53" s="128"/>
      <c r="KT53" s="128"/>
      <c r="KU53" s="128"/>
      <c r="KV53" s="128">
        <f>データ!CN7</f>
        <v>-11972</v>
      </c>
      <c r="KW53" s="128"/>
      <c r="KX53" s="128"/>
      <c r="KY53" s="128"/>
      <c r="KZ53" s="128"/>
      <c r="LA53" s="128"/>
      <c r="LB53" s="128"/>
      <c r="LC53" s="128"/>
      <c r="LD53" s="128"/>
      <c r="LE53" s="128"/>
      <c r="LF53" s="128"/>
      <c r="LG53" s="128"/>
      <c r="LH53" s="128"/>
      <c r="LI53" s="128"/>
      <c r="LJ53" s="128">
        <f>データ!CO7</f>
        <v>-8659</v>
      </c>
      <c r="LK53" s="128"/>
      <c r="LL53" s="128"/>
      <c r="LM53" s="128"/>
      <c r="LN53" s="128"/>
      <c r="LO53" s="128"/>
      <c r="LP53" s="128"/>
      <c r="LQ53" s="128"/>
      <c r="LR53" s="128"/>
      <c r="LS53" s="128"/>
      <c r="LT53" s="128"/>
      <c r="LU53" s="128"/>
      <c r="LV53" s="128"/>
      <c r="LW53" s="128"/>
      <c r="LX53" s="128">
        <f>データ!CP7</f>
        <v>-7839</v>
      </c>
      <c r="LY53" s="128"/>
      <c r="LZ53" s="128"/>
      <c r="MA53" s="128"/>
      <c r="MB53" s="128"/>
      <c r="MC53" s="128"/>
      <c r="MD53" s="128"/>
      <c r="ME53" s="128"/>
      <c r="MF53" s="128"/>
      <c r="MG53" s="128"/>
      <c r="MH53" s="128"/>
      <c r="MI53" s="128"/>
      <c r="MJ53" s="128"/>
      <c r="MK53" s="128"/>
      <c r="ML53" s="128">
        <f>データ!CQ7</f>
        <v>-5991</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31.6</v>
      </c>
      <c r="S54" s="127"/>
      <c r="T54" s="127"/>
      <c r="U54" s="127"/>
      <c r="V54" s="127"/>
      <c r="W54" s="127"/>
      <c r="X54" s="127"/>
      <c r="Y54" s="127"/>
      <c r="Z54" s="127"/>
      <c r="AA54" s="127"/>
      <c r="AB54" s="127"/>
      <c r="AC54" s="127"/>
      <c r="AD54" s="127"/>
      <c r="AE54" s="127"/>
      <c r="AF54" s="127">
        <f>データ!BL7</f>
        <v>33.1</v>
      </c>
      <c r="AG54" s="127"/>
      <c r="AH54" s="127"/>
      <c r="AI54" s="127"/>
      <c r="AJ54" s="127"/>
      <c r="AK54" s="127"/>
      <c r="AL54" s="127"/>
      <c r="AM54" s="127"/>
      <c r="AN54" s="127"/>
      <c r="AO54" s="127"/>
      <c r="AP54" s="127"/>
      <c r="AQ54" s="127"/>
      <c r="AR54" s="127"/>
      <c r="AS54" s="127"/>
      <c r="AT54" s="127">
        <f>データ!BM7</f>
        <v>33.799999999999997</v>
      </c>
      <c r="AU54" s="127"/>
      <c r="AV54" s="127"/>
      <c r="AW54" s="127"/>
      <c r="AX54" s="127"/>
      <c r="AY54" s="127"/>
      <c r="AZ54" s="127"/>
      <c r="BA54" s="127"/>
      <c r="BB54" s="127"/>
      <c r="BC54" s="127"/>
      <c r="BD54" s="127"/>
      <c r="BE54" s="127"/>
      <c r="BF54" s="127"/>
      <c r="BG54" s="127"/>
      <c r="BH54" s="127">
        <f>データ!BN7</f>
        <v>31.6</v>
      </c>
      <c r="BI54" s="127"/>
      <c r="BJ54" s="127"/>
      <c r="BK54" s="127"/>
      <c r="BL54" s="127"/>
      <c r="BM54" s="127"/>
      <c r="BN54" s="127"/>
      <c r="BO54" s="127"/>
      <c r="BP54" s="127"/>
      <c r="BQ54" s="127"/>
      <c r="BR54" s="127"/>
      <c r="BS54" s="127"/>
      <c r="BT54" s="127"/>
      <c r="BU54" s="127"/>
      <c r="BV54" s="127">
        <f>データ!BO7</f>
        <v>26.8</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29.3</v>
      </c>
      <c r="DG54" s="127"/>
      <c r="DH54" s="127"/>
      <c r="DI54" s="127"/>
      <c r="DJ54" s="127"/>
      <c r="DK54" s="127"/>
      <c r="DL54" s="127"/>
      <c r="DM54" s="127"/>
      <c r="DN54" s="127"/>
      <c r="DO54" s="127"/>
      <c r="DP54" s="127"/>
      <c r="DQ54" s="127"/>
      <c r="DR54" s="127"/>
      <c r="DS54" s="127"/>
      <c r="DT54" s="127">
        <f>データ!BW7</f>
        <v>30.2</v>
      </c>
      <c r="DU54" s="127"/>
      <c r="DV54" s="127"/>
      <c r="DW54" s="127"/>
      <c r="DX54" s="127"/>
      <c r="DY54" s="127"/>
      <c r="DZ54" s="127"/>
      <c r="EA54" s="127"/>
      <c r="EB54" s="127"/>
      <c r="EC54" s="127"/>
      <c r="ED54" s="127"/>
      <c r="EE54" s="127"/>
      <c r="EF54" s="127"/>
      <c r="EG54" s="127"/>
      <c r="EH54" s="127">
        <f>データ!BX7</f>
        <v>28</v>
      </c>
      <c r="EI54" s="127"/>
      <c r="EJ54" s="127"/>
      <c r="EK54" s="127"/>
      <c r="EL54" s="127"/>
      <c r="EM54" s="127"/>
      <c r="EN54" s="127"/>
      <c r="EO54" s="127"/>
      <c r="EP54" s="127"/>
      <c r="EQ54" s="127"/>
      <c r="ER54" s="127"/>
      <c r="ES54" s="127"/>
      <c r="ET54" s="127"/>
      <c r="EU54" s="127"/>
      <c r="EV54" s="127">
        <f>データ!BY7</f>
        <v>26.1</v>
      </c>
      <c r="EW54" s="127"/>
      <c r="EX54" s="127"/>
      <c r="EY54" s="127"/>
      <c r="EZ54" s="127"/>
      <c r="FA54" s="127"/>
      <c r="FB54" s="127"/>
      <c r="FC54" s="127"/>
      <c r="FD54" s="127"/>
      <c r="FE54" s="127"/>
      <c r="FF54" s="127"/>
      <c r="FG54" s="127"/>
      <c r="FH54" s="127"/>
      <c r="FI54" s="127"/>
      <c r="FJ54" s="127">
        <f>データ!BZ7</f>
        <v>28.6</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20.399999999999999</v>
      </c>
      <c r="GU54" s="127"/>
      <c r="GV54" s="127"/>
      <c r="GW54" s="127"/>
      <c r="GX54" s="127"/>
      <c r="GY54" s="127"/>
      <c r="GZ54" s="127"/>
      <c r="HA54" s="127"/>
      <c r="HB54" s="127"/>
      <c r="HC54" s="127"/>
      <c r="HD54" s="127"/>
      <c r="HE54" s="127"/>
      <c r="HF54" s="127"/>
      <c r="HG54" s="127"/>
      <c r="HH54" s="127">
        <f>データ!CH7</f>
        <v>17.2</v>
      </c>
      <c r="HI54" s="127"/>
      <c r="HJ54" s="127"/>
      <c r="HK54" s="127"/>
      <c r="HL54" s="127"/>
      <c r="HM54" s="127"/>
      <c r="HN54" s="127"/>
      <c r="HO54" s="127"/>
      <c r="HP54" s="127"/>
      <c r="HQ54" s="127"/>
      <c r="HR54" s="127"/>
      <c r="HS54" s="127"/>
      <c r="HT54" s="127"/>
      <c r="HU54" s="127"/>
      <c r="HV54" s="127">
        <f>データ!CI7</f>
        <v>15.2</v>
      </c>
      <c r="HW54" s="127"/>
      <c r="HX54" s="127"/>
      <c r="HY54" s="127"/>
      <c r="HZ54" s="127"/>
      <c r="IA54" s="127"/>
      <c r="IB54" s="127"/>
      <c r="IC54" s="127"/>
      <c r="ID54" s="127"/>
      <c r="IE54" s="127"/>
      <c r="IF54" s="127"/>
      <c r="IG54" s="127"/>
      <c r="IH54" s="127"/>
      <c r="II54" s="127"/>
      <c r="IJ54" s="127">
        <f>データ!CJ7</f>
        <v>-279.7</v>
      </c>
      <c r="IK54" s="127"/>
      <c r="IL54" s="127"/>
      <c r="IM54" s="127"/>
      <c r="IN54" s="127"/>
      <c r="IO54" s="127"/>
      <c r="IP54" s="127"/>
      <c r="IQ54" s="127"/>
      <c r="IR54" s="127"/>
      <c r="IS54" s="127"/>
      <c r="IT54" s="127"/>
      <c r="IU54" s="127"/>
      <c r="IV54" s="127"/>
      <c r="IW54" s="127"/>
      <c r="IX54" s="127">
        <f>データ!CK7</f>
        <v>13.8</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9064</v>
      </c>
      <c r="KI54" s="130"/>
      <c r="KJ54" s="130"/>
      <c r="KK54" s="130"/>
      <c r="KL54" s="130"/>
      <c r="KM54" s="130"/>
      <c r="KN54" s="130"/>
      <c r="KO54" s="130"/>
      <c r="KP54" s="130"/>
      <c r="KQ54" s="130"/>
      <c r="KR54" s="130"/>
      <c r="KS54" s="130"/>
      <c r="KT54" s="130"/>
      <c r="KU54" s="131"/>
      <c r="KV54" s="129">
        <f>データ!CS7</f>
        <v>2276</v>
      </c>
      <c r="KW54" s="130"/>
      <c r="KX54" s="130"/>
      <c r="KY54" s="130"/>
      <c r="KZ54" s="130"/>
      <c r="LA54" s="130"/>
      <c r="LB54" s="130"/>
      <c r="LC54" s="130"/>
      <c r="LD54" s="130"/>
      <c r="LE54" s="130"/>
      <c r="LF54" s="130"/>
      <c r="LG54" s="130"/>
      <c r="LH54" s="130"/>
      <c r="LI54" s="131"/>
      <c r="LJ54" s="129">
        <f>データ!CT7</f>
        <v>-8016</v>
      </c>
      <c r="LK54" s="130"/>
      <c r="LL54" s="130"/>
      <c r="LM54" s="130"/>
      <c r="LN54" s="130"/>
      <c r="LO54" s="130"/>
      <c r="LP54" s="130"/>
      <c r="LQ54" s="130"/>
      <c r="LR54" s="130"/>
      <c r="LS54" s="130"/>
      <c r="LT54" s="130"/>
      <c r="LU54" s="130"/>
      <c r="LV54" s="130"/>
      <c r="LW54" s="131"/>
      <c r="LX54" s="129">
        <f>データ!CU7</f>
        <v>7024</v>
      </c>
      <c r="LY54" s="130"/>
      <c r="LZ54" s="130"/>
      <c r="MA54" s="130"/>
      <c r="MB54" s="130"/>
      <c r="MC54" s="130"/>
      <c r="MD54" s="130"/>
      <c r="ME54" s="130"/>
      <c r="MF54" s="130"/>
      <c r="MG54" s="130"/>
      <c r="MH54" s="130"/>
      <c r="MI54" s="130"/>
      <c r="MJ54" s="130"/>
      <c r="MK54" s="131"/>
      <c r="ML54" s="129">
        <f>データ!CV7</f>
        <v>3003</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138</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0</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t="str">
        <f>データ!$B$11</f>
        <v>H27</v>
      </c>
      <c r="S76" s="125"/>
      <c r="T76" s="125"/>
      <c r="U76" s="125"/>
      <c r="V76" s="125"/>
      <c r="W76" s="125"/>
      <c r="X76" s="125"/>
      <c r="Y76" s="125"/>
      <c r="Z76" s="125"/>
      <c r="AA76" s="125"/>
      <c r="AB76" s="125"/>
      <c r="AC76" s="125"/>
      <c r="AD76" s="125"/>
      <c r="AE76" s="125"/>
      <c r="AF76" s="125" t="str">
        <f>データ!$C$11</f>
        <v>H28</v>
      </c>
      <c r="AG76" s="125"/>
      <c r="AH76" s="125"/>
      <c r="AI76" s="125"/>
      <c r="AJ76" s="125"/>
      <c r="AK76" s="125"/>
      <c r="AL76" s="125"/>
      <c r="AM76" s="125"/>
      <c r="AN76" s="125"/>
      <c r="AO76" s="125"/>
      <c r="AP76" s="125"/>
      <c r="AQ76" s="125"/>
      <c r="AR76" s="125"/>
      <c r="AS76" s="125"/>
      <c r="AT76" s="125" t="str">
        <f>データ!$D$11</f>
        <v>H29</v>
      </c>
      <c r="AU76" s="125"/>
      <c r="AV76" s="125"/>
      <c r="AW76" s="125"/>
      <c r="AX76" s="125"/>
      <c r="AY76" s="125"/>
      <c r="AZ76" s="125"/>
      <c r="BA76" s="125"/>
      <c r="BB76" s="125"/>
      <c r="BC76" s="125"/>
      <c r="BD76" s="125"/>
      <c r="BE76" s="125"/>
      <c r="BF76" s="125"/>
      <c r="BG76" s="125"/>
      <c r="BH76" s="125" t="str">
        <f>データ!$E$11</f>
        <v>H30</v>
      </c>
      <c r="BI76" s="125"/>
      <c r="BJ76" s="125"/>
      <c r="BK76" s="125"/>
      <c r="BL76" s="125"/>
      <c r="BM76" s="125"/>
      <c r="BN76" s="125"/>
      <c r="BO76" s="125"/>
      <c r="BP76" s="125"/>
      <c r="BQ76" s="125"/>
      <c r="BR76" s="125"/>
      <c r="BS76" s="125"/>
      <c r="BT76" s="125"/>
      <c r="BU76" s="125"/>
      <c r="BV76" s="125" t="str">
        <f>データ!$F$11</f>
        <v>R01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t="str">
        <f>データ!$B$11</f>
        <v>H27</v>
      </c>
      <c r="GU76" s="125"/>
      <c r="GV76" s="125"/>
      <c r="GW76" s="125"/>
      <c r="GX76" s="125"/>
      <c r="GY76" s="125"/>
      <c r="GZ76" s="125"/>
      <c r="HA76" s="125"/>
      <c r="HB76" s="125"/>
      <c r="HC76" s="125"/>
      <c r="HD76" s="125"/>
      <c r="HE76" s="125"/>
      <c r="HF76" s="125"/>
      <c r="HG76" s="125"/>
      <c r="HH76" s="125" t="str">
        <f>データ!$C$11</f>
        <v>H28</v>
      </c>
      <c r="HI76" s="125"/>
      <c r="HJ76" s="125"/>
      <c r="HK76" s="125"/>
      <c r="HL76" s="125"/>
      <c r="HM76" s="125"/>
      <c r="HN76" s="125"/>
      <c r="HO76" s="125"/>
      <c r="HP76" s="125"/>
      <c r="HQ76" s="125"/>
      <c r="HR76" s="125"/>
      <c r="HS76" s="125"/>
      <c r="HT76" s="125"/>
      <c r="HU76" s="125"/>
      <c r="HV76" s="125" t="str">
        <f>データ!$D$11</f>
        <v>H29</v>
      </c>
      <c r="HW76" s="125"/>
      <c r="HX76" s="125"/>
      <c r="HY76" s="125"/>
      <c r="HZ76" s="125"/>
      <c r="IA76" s="125"/>
      <c r="IB76" s="125"/>
      <c r="IC76" s="125"/>
      <c r="ID76" s="125"/>
      <c r="IE76" s="125"/>
      <c r="IF76" s="125"/>
      <c r="IG76" s="125"/>
      <c r="IH76" s="125"/>
      <c r="II76" s="125"/>
      <c r="IJ76" s="125" t="str">
        <f>データ!$E$11</f>
        <v>H30</v>
      </c>
      <c r="IK76" s="125"/>
      <c r="IL76" s="125"/>
      <c r="IM76" s="125"/>
      <c r="IN76" s="125"/>
      <c r="IO76" s="125"/>
      <c r="IP76" s="125"/>
      <c r="IQ76" s="125"/>
      <c r="IR76" s="125"/>
      <c r="IS76" s="125"/>
      <c r="IT76" s="125"/>
      <c r="IU76" s="125"/>
      <c r="IV76" s="125"/>
      <c r="IW76" s="125"/>
      <c r="IX76" s="125" t="str">
        <f>データ!$F$11</f>
        <v>R01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t="str">
        <f>データ!$B$11</f>
        <v>H27</v>
      </c>
      <c r="KI76" s="125"/>
      <c r="KJ76" s="125"/>
      <c r="KK76" s="125"/>
      <c r="KL76" s="125"/>
      <c r="KM76" s="125"/>
      <c r="KN76" s="125"/>
      <c r="KO76" s="125"/>
      <c r="KP76" s="125"/>
      <c r="KQ76" s="125"/>
      <c r="KR76" s="125"/>
      <c r="KS76" s="125"/>
      <c r="KT76" s="125"/>
      <c r="KU76" s="125"/>
      <c r="KV76" s="125" t="str">
        <f>データ!$C$11</f>
        <v>H28</v>
      </c>
      <c r="KW76" s="125"/>
      <c r="KX76" s="125"/>
      <c r="KY76" s="125"/>
      <c r="KZ76" s="125"/>
      <c r="LA76" s="125"/>
      <c r="LB76" s="125"/>
      <c r="LC76" s="125"/>
      <c r="LD76" s="125"/>
      <c r="LE76" s="125"/>
      <c r="LF76" s="125"/>
      <c r="LG76" s="125"/>
      <c r="LH76" s="125"/>
      <c r="LI76" s="125"/>
      <c r="LJ76" s="125" t="str">
        <f>データ!$D$11</f>
        <v>H29</v>
      </c>
      <c r="LK76" s="125"/>
      <c r="LL76" s="125"/>
      <c r="LM76" s="125"/>
      <c r="LN76" s="125"/>
      <c r="LO76" s="125"/>
      <c r="LP76" s="125"/>
      <c r="LQ76" s="125"/>
      <c r="LR76" s="125"/>
      <c r="LS76" s="125"/>
      <c r="LT76" s="125"/>
      <c r="LU76" s="125"/>
      <c r="LV76" s="125"/>
      <c r="LW76" s="125"/>
      <c r="LX76" s="125" t="str">
        <f>データ!$E$11</f>
        <v>H30</v>
      </c>
      <c r="LY76" s="125"/>
      <c r="LZ76" s="125"/>
      <c r="MA76" s="125"/>
      <c r="MB76" s="125"/>
      <c r="MC76" s="125"/>
      <c r="MD76" s="125"/>
      <c r="ME76" s="125"/>
      <c r="MF76" s="125"/>
      <c r="MG76" s="125"/>
      <c r="MH76" s="125"/>
      <c r="MI76" s="125"/>
      <c r="MJ76" s="125"/>
      <c r="MK76" s="125"/>
      <c r="ML76" s="125" t="str">
        <f>データ!$F$11</f>
        <v>R01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0</v>
      </c>
      <c r="KI77" s="127"/>
      <c r="KJ77" s="127"/>
      <c r="KK77" s="127"/>
      <c r="KL77" s="127"/>
      <c r="KM77" s="127"/>
      <c r="KN77" s="127"/>
      <c r="KO77" s="127"/>
      <c r="KP77" s="127"/>
      <c r="KQ77" s="127"/>
      <c r="KR77" s="127"/>
      <c r="KS77" s="127"/>
      <c r="KT77" s="127"/>
      <c r="KU77" s="127"/>
      <c r="KV77" s="127">
        <f>データ!DW7</f>
        <v>0</v>
      </c>
      <c r="KW77" s="127"/>
      <c r="KX77" s="127"/>
      <c r="KY77" s="127"/>
      <c r="KZ77" s="127"/>
      <c r="LA77" s="127"/>
      <c r="LB77" s="127"/>
      <c r="LC77" s="127"/>
      <c r="LD77" s="127"/>
      <c r="LE77" s="127"/>
      <c r="LF77" s="127"/>
      <c r="LG77" s="127"/>
      <c r="LH77" s="127"/>
      <c r="LI77" s="127"/>
      <c r="LJ77" s="127">
        <f>データ!DX7</f>
        <v>0</v>
      </c>
      <c r="LK77" s="127"/>
      <c r="LL77" s="127"/>
      <c r="LM77" s="127"/>
      <c r="LN77" s="127"/>
      <c r="LO77" s="127"/>
      <c r="LP77" s="127"/>
      <c r="LQ77" s="127"/>
      <c r="LR77" s="127"/>
      <c r="LS77" s="127"/>
      <c r="LT77" s="127"/>
      <c r="LU77" s="127"/>
      <c r="LV77" s="127"/>
      <c r="LW77" s="127"/>
      <c r="LX77" s="127">
        <f>データ!DY7</f>
        <v>0</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484.4</v>
      </c>
      <c r="KI78" s="127"/>
      <c r="KJ78" s="127"/>
      <c r="KK78" s="127"/>
      <c r="KL78" s="127"/>
      <c r="KM78" s="127"/>
      <c r="KN78" s="127"/>
      <c r="KO78" s="127"/>
      <c r="KP78" s="127"/>
      <c r="KQ78" s="127"/>
      <c r="KR78" s="127"/>
      <c r="KS78" s="127"/>
      <c r="KT78" s="127"/>
      <c r="KU78" s="127"/>
      <c r="KV78" s="127">
        <f>データ!EB7</f>
        <v>94.3</v>
      </c>
      <c r="KW78" s="127"/>
      <c r="KX78" s="127"/>
      <c r="KY78" s="127"/>
      <c r="KZ78" s="127"/>
      <c r="LA78" s="127"/>
      <c r="LB78" s="127"/>
      <c r="LC78" s="127"/>
      <c r="LD78" s="127"/>
      <c r="LE78" s="127"/>
      <c r="LF78" s="127"/>
      <c r="LG78" s="127"/>
      <c r="LH78" s="127"/>
      <c r="LI78" s="127"/>
      <c r="LJ78" s="127">
        <f>データ!EC7</f>
        <v>39.6</v>
      </c>
      <c r="LK78" s="127"/>
      <c r="LL78" s="127"/>
      <c r="LM78" s="127"/>
      <c r="LN78" s="127"/>
      <c r="LO78" s="127"/>
      <c r="LP78" s="127"/>
      <c r="LQ78" s="127"/>
      <c r="LR78" s="127"/>
      <c r="LS78" s="127"/>
      <c r="LT78" s="127"/>
      <c r="LU78" s="127"/>
      <c r="LV78" s="127"/>
      <c r="LW78" s="127"/>
      <c r="LX78" s="127">
        <f>データ!ED7</f>
        <v>34.9</v>
      </c>
      <c r="LY78" s="127"/>
      <c r="LZ78" s="127"/>
      <c r="MA78" s="127"/>
      <c r="MB78" s="127"/>
      <c r="MC78" s="127"/>
      <c r="MD78" s="127"/>
      <c r="ME78" s="127"/>
      <c r="MF78" s="127"/>
      <c r="MG78" s="127"/>
      <c r="MH78" s="127"/>
      <c r="MI78" s="127"/>
      <c r="MJ78" s="127"/>
      <c r="MK78" s="127"/>
      <c r="ML78" s="127">
        <f>データ!EE7</f>
        <v>32.1</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c9i9v/4ROgQCl0h7EIX1YoD11ch3lqCOOp5DV9oGZ6BgahRiMPi8+O3DhGxlkWFpCjl97QIRyI4dODPOvalg3Q==" saltValue="OX/yhAUl48UnhxTv0Kr5z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8"/>
      <c r="I4" s="139"/>
      <c r="J4" s="139"/>
      <c r="K4" s="139"/>
      <c r="L4" s="139"/>
      <c r="M4" s="139"/>
      <c r="N4" s="139"/>
      <c r="O4" s="139"/>
      <c r="P4" s="139"/>
      <c r="Q4" s="139"/>
      <c r="R4" s="139"/>
      <c r="S4" s="139"/>
      <c r="T4" s="139"/>
      <c r="U4" s="139"/>
      <c r="V4" s="139"/>
      <c r="W4" s="139"/>
      <c r="X4" s="139"/>
      <c r="Y4" s="140" t="s">
        <v>63</v>
      </c>
      <c r="Z4" s="141"/>
      <c r="AA4" s="141"/>
      <c r="AB4" s="141"/>
      <c r="AC4" s="141"/>
      <c r="AD4" s="141"/>
      <c r="AE4" s="141"/>
      <c r="AF4" s="141"/>
      <c r="AG4" s="141"/>
      <c r="AH4" s="141"/>
      <c r="AI4" s="142"/>
      <c r="AJ4" s="135" t="s">
        <v>64</v>
      </c>
      <c r="AK4" s="135"/>
      <c r="AL4" s="135"/>
      <c r="AM4" s="135"/>
      <c r="AN4" s="135"/>
      <c r="AO4" s="135"/>
      <c r="AP4" s="135"/>
      <c r="AQ4" s="135"/>
      <c r="AR4" s="135"/>
      <c r="AS4" s="135"/>
      <c r="AT4" s="135"/>
      <c r="AU4" s="143" t="s">
        <v>65</v>
      </c>
      <c r="AV4" s="135"/>
      <c r="AW4" s="135"/>
      <c r="AX4" s="135"/>
      <c r="AY4" s="135"/>
      <c r="AZ4" s="135"/>
      <c r="BA4" s="135"/>
      <c r="BB4" s="135"/>
      <c r="BC4" s="135"/>
      <c r="BD4" s="135"/>
      <c r="BE4" s="135"/>
      <c r="BF4" s="140" t="s">
        <v>66</v>
      </c>
      <c r="BG4" s="141"/>
      <c r="BH4" s="141"/>
      <c r="BI4" s="141"/>
      <c r="BJ4" s="141"/>
      <c r="BK4" s="141"/>
      <c r="BL4" s="141"/>
      <c r="BM4" s="141"/>
      <c r="BN4" s="141"/>
      <c r="BO4" s="141"/>
      <c r="BP4" s="142"/>
      <c r="BQ4" s="135" t="s">
        <v>67</v>
      </c>
      <c r="BR4" s="135"/>
      <c r="BS4" s="135"/>
      <c r="BT4" s="135"/>
      <c r="BU4" s="135"/>
      <c r="BV4" s="135"/>
      <c r="BW4" s="135"/>
      <c r="BX4" s="135"/>
      <c r="BY4" s="135"/>
      <c r="BZ4" s="135"/>
      <c r="CA4" s="135"/>
      <c r="CB4" s="143"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40" t="s">
        <v>70</v>
      </c>
      <c r="CY4" s="141"/>
      <c r="CZ4" s="141"/>
      <c r="DA4" s="141"/>
      <c r="DB4" s="141"/>
      <c r="DC4" s="141"/>
      <c r="DD4" s="141"/>
      <c r="DE4" s="141"/>
      <c r="DF4" s="141"/>
      <c r="DG4" s="141"/>
      <c r="DH4" s="142"/>
      <c r="DI4" s="144" t="s">
        <v>71</v>
      </c>
      <c r="DJ4" s="144"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101</v>
      </c>
      <c r="AM5" s="56" t="s">
        <v>102</v>
      </c>
      <c r="AN5" s="56" t="s">
        <v>103</v>
      </c>
      <c r="AO5" s="56" t="s">
        <v>95</v>
      </c>
      <c r="AP5" s="56" t="s">
        <v>96</v>
      </c>
      <c r="AQ5" s="56" t="s">
        <v>97</v>
      </c>
      <c r="AR5" s="56" t="s">
        <v>98</v>
      </c>
      <c r="AS5" s="56" t="s">
        <v>99</v>
      </c>
      <c r="AT5" s="56" t="s">
        <v>100</v>
      </c>
      <c r="AU5" s="56" t="s">
        <v>90</v>
      </c>
      <c r="AV5" s="56" t="s">
        <v>104</v>
      </c>
      <c r="AW5" s="56" t="s">
        <v>101</v>
      </c>
      <c r="AX5" s="56" t="s">
        <v>93</v>
      </c>
      <c r="AY5" s="56" t="s">
        <v>94</v>
      </c>
      <c r="AZ5" s="56" t="s">
        <v>95</v>
      </c>
      <c r="BA5" s="56" t="s">
        <v>96</v>
      </c>
      <c r="BB5" s="56" t="s">
        <v>97</v>
      </c>
      <c r="BC5" s="56" t="s">
        <v>98</v>
      </c>
      <c r="BD5" s="56" t="s">
        <v>99</v>
      </c>
      <c r="BE5" s="56" t="s">
        <v>100</v>
      </c>
      <c r="BF5" s="56" t="s">
        <v>90</v>
      </c>
      <c r="BG5" s="56" t="s">
        <v>104</v>
      </c>
      <c r="BH5" s="56" t="s">
        <v>101</v>
      </c>
      <c r="BI5" s="56" t="s">
        <v>93</v>
      </c>
      <c r="BJ5" s="56" t="s">
        <v>94</v>
      </c>
      <c r="BK5" s="56" t="s">
        <v>95</v>
      </c>
      <c r="BL5" s="56" t="s">
        <v>96</v>
      </c>
      <c r="BM5" s="56" t="s">
        <v>97</v>
      </c>
      <c r="BN5" s="56" t="s">
        <v>98</v>
      </c>
      <c r="BO5" s="56" t="s">
        <v>99</v>
      </c>
      <c r="BP5" s="56" t="s">
        <v>100</v>
      </c>
      <c r="BQ5" s="56" t="s">
        <v>90</v>
      </c>
      <c r="BR5" s="56" t="s">
        <v>91</v>
      </c>
      <c r="BS5" s="56" t="s">
        <v>101</v>
      </c>
      <c r="BT5" s="56" t="s">
        <v>102</v>
      </c>
      <c r="BU5" s="56" t="s">
        <v>94</v>
      </c>
      <c r="BV5" s="56" t="s">
        <v>95</v>
      </c>
      <c r="BW5" s="56" t="s">
        <v>96</v>
      </c>
      <c r="BX5" s="56" t="s">
        <v>97</v>
      </c>
      <c r="BY5" s="56" t="s">
        <v>98</v>
      </c>
      <c r="BZ5" s="56" t="s">
        <v>99</v>
      </c>
      <c r="CA5" s="56" t="s">
        <v>100</v>
      </c>
      <c r="CB5" s="56" t="s">
        <v>90</v>
      </c>
      <c r="CC5" s="56" t="s">
        <v>91</v>
      </c>
      <c r="CD5" s="56" t="s">
        <v>101</v>
      </c>
      <c r="CE5" s="56" t="s">
        <v>93</v>
      </c>
      <c r="CF5" s="56" t="s">
        <v>103</v>
      </c>
      <c r="CG5" s="56" t="s">
        <v>95</v>
      </c>
      <c r="CH5" s="56" t="s">
        <v>96</v>
      </c>
      <c r="CI5" s="56" t="s">
        <v>97</v>
      </c>
      <c r="CJ5" s="56" t="s">
        <v>98</v>
      </c>
      <c r="CK5" s="56" t="s">
        <v>99</v>
      </c>
      <c r="CL5" s="56" t="s">
        <v>100</v>
      </c>
      <c r="CM5" s="56" t="s">
        <v>90</v>
      </c>
      <c r="CN5" s="56" t="s">
        <v>91</v>
      </c>
      <c r="CO5" s="56" t="s">
        <v>101</v>
      </c>
      <c r="CP5" s="56" t="s">
        <v>93</v>
      </c>
      <c r="CQ5" s="56" t="s">
        <v>94</v>
      </c>
      <c r="CR5" s="56" t="s">
        <v>95</v>
      </c>
      <c r="CS5" s="56" t="s">
        <v>96</v>
      </c>
      <c r="CT5" s="56" t="s">
        <v>97</v>
      </c>
      <c r="CU5" s="56" t="s">
        <v>98</v>
      </c>
      <c r="CV5" s="56" t="s">
        <v>99</v>
      </c>
      <c r="CW5" s="56" t="s">
        <v>100</v>
      </c>
      <c r="CX5" s="56" t="s">
        <v>90</v>
      </c>
      <c r="CY5" s="56" t="s">
        <v>91</v>
      </c>
      <c r="CZ5" s="56" t="s">
        <v>101</v>
      </c>
      <c r="DA5" s="56" t="s">
        <v>93</v>
      </c>
      <c r="DB5" s="56" t="s">
        <v>94</v>
      </c>
      <c r="DC5" s="56" t="s">
        <v>95</v>
      </c>
      <c r="DD5" s="56" t="s">
        <v>96</v>
      </c>
      <c r="DE5" s="56" t="s">
        <v>97</v>
      </c>
      <c r="DF5" s="56" t="s">
        <v>98</v>
      </c>
      <c r="DG5" s="56" t="s">
        <v>99</v>
      </c>
      <c r="DH5" s="56" t="s">
        <v>100</v>
      </c>
      <c r="DI5" s="145"/>
      <c r="DJ5" s="145"/>
      <c r="DK5" s="56" t="s">
        <v>90</v>
      </c>
      <c r="DL5" s="56" t="s">
        <v>91</v>
      </c>
      <c r="DM5" s="56" t="s">
        <v>101</v>
      </c>
      <c r="DN5" s="56" t="s">
        <v>102</v>
      </c>
      <c r="DO5" s="56" t="s">
        <v>103</v>
      </c>
      <c r="DP5" s="56" t="s">
        <v>95</v>
      </c>
      <c r="DQ5" s="56" t="s">
        <v>96</v>
      </c>
      <c r="DR5" s="56" t="s">
        <v>97</v>
      </c>
      <c r="DS5" s="56" t="s">
        <v>98</v>
      </c>
      <c r="DT5" s="56" t="s">
        <v>99</v>
      </c>
      <c r="DU5" s="56" t="s">
        <v>35</v>
      </c>
      <c r="DV5" s="56" t="s">
        <v>90</v>
      </c>
      <c r="DW5" s="56" t="s">
        <v>104</v>
      </c>
      <c r="DX5" s="56" t="s">
        <v>92</v>
      </c>
      <c r="DY5" s="56" t="s">
        <v>102</v>
      </c>
      <c r="DZ5" s="56" t="s">
        <v>94</v>
      </c>
      <c r="EA5" s="56" t="s">
        <v>95</v>
      </c>
      <c r="EB5" s="56" t="s">
        <v>96</v>
      </c>
      <c r="EC5" s="56" t="s">
        <v>97</v>
      </c>
      <c r="ED5" s="56" t="s">
        <v>98</v>
      </c>
      <c r="EE5" s="56" t="s">
        <v>99</v>
      </c>
      <c r="EF5" s="56" t="s">
        <v>100</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2019</v>
      </c>
      <c r="C6" s="57">
        <f t="shared" ref="C6:X6" si="2">C8</f>
        <v>312011</v>
      </c>
      <c r="D6" s="57">
        <f t="shared" si="2"/>
        <v>47</v>
      </c>
      <c r="E6" s="57">
        <f t="shared" si="2"/>
        <v>11</v>
      </c>
      <c r="F6" s="57">
        <f t="shared" si="2"/>
        <v>1</v>
      </c>
      <c r="G6" s="57">
        <f t="shared" si="2"/>
        <v>2</v>
      </c>
      <c r="H6" s="57" t="str">
        <f>SUBSTITUTE(H8,"　","")</f>
        <v>鳥取県鳥取市</v>
      </c>
      <c r="I6" s="57" t="str">
        <f t="shared" si="2"/>
        <v>国民宿舎山紫苑</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3971</v>
      </c>
      <c r="R6" s="60">
        <f t="shared" si="2"/>
        <v>140</v>
      </c>
      <c r="S6" s="61">
        <f t="shared" si="2"/>
        <v>11490</v>
      </c>
      <c r="T6" s="62" t="str">
        <f t="shared" si="2"/>
        <v>利用料金制</v>
      </c>
      <c r="U6" s="58">
        <f t="shared" si="2"/>
        <v>15.9</v>
      </c>
      <c r="V6" s="62" t="str">
        <f t="shared" si="2"/>
        <v>有</v>
      </c>
      <c r="W6" s="63">
        <f t="shared" si="2"/>
        <v>61</v>
      </c>
      <c r="X6" s="62" t="str">
        <f t="shared" si="2"/>
        <v>有</v>
      </c>
      <c r="Y6" s="64">
        <f>IF(Y8="-",NA(),Y8)</f>
        <v>100</v>
      </c>
      <c r="Z6" s="64">
        <f t="shared" ref="Z6:AH6" si="3">IF(Z8="-",NA(),Z8)</f>
        <v>95</v>
      </c>
      <c r="AA6" s="64">
        <f t="shared" si="3"/>
        <v>97.7</v>
      </c>
      <c r="AB6" s="64">
        <f t="shared" si="3"/>
        <v>96.6</v>
      </c>
      <c r="AC6" s="64">
        <f t="shared" si="3"/>
        <v>97.2</v>
      </c>
      <c r="AD6" s="64">
        <f t="shared" si="3"/>
        <v>84.4</v>
      </c>
      <c r="AE6" s="64">
        <f t="shared" si="3"/>
        <v>83.9</v>
      </c>
      <c r="AF6" s="64">
        <f t="shared" si="3"/>
        <v>154.5</v>
      </c>
      <c r="AG6" s="64">
        <f t="shared" si="3"/>
        <v>159.9</v>
      </c>
      <c r="AH6" s="64">
        <f t="shared" si="3"/>
        <v>124</v>
      </c>
      <c r="AI6" s="64" t="str">
        <f>IF(AI8="-","【-】","【"&amp;SUBSTITUTE(TEXT(AI8,"#,##0.0"),"-","△")&amp;"】")</f>
        <v>【104.1】</v>
      </c>
      <c r="AJ6" s="64">
        <f>IF(AJ8="-",NA(),AJ8)</f>
        <v>0</v>
      </c>
      <c r="AK6" s="64">
        <f t="shared" ref="AK6:AS6" si="4">IF(AK8="-",NA(),AK8)</f>
        <v>0</v>
      </c>
      <c r="AL6" s="64">
        <f t="shared" si="4"/>
        <v>1.2</v>
      </c>
      <c r="AM6" s="64">
        <f t="shared" si="4"/>
        <v>0</v>
      </c>
      <c r="AN6" s="64">
        <f t="shared" si="4"/>
        <v>0.1</v>
      </c>
      <c r="AO6" s="64">
        <f t="shared" si="4"/>
        <v>23</v>
      </c>
      <c r="AP6" s="64">
        <f t="shared" si="4"/>
        <v>21.8</v>
      </c>
      <c r="AQ6" s="64">
        <f t="shared" si="4"/>
        <v>15.7</v>
      </c>
      <c r="AR6" s="64">
        <f t="shared" si="4"/>
        <v>7.6</v>
      </c>
      <c r="AS6" s="64">
        <f t="shared" si="4"/>
        <v>28.9</v>
      </c>
      <c r="AT6" s="64" t="str">
        <f>IF(AT8="-","【-】","【"&amp;SUBSTITUTE(TEXT(AT8,"#,##0.0"),"-","△")&amp;"】")</f>
        <v>【27.8】</v>
      </c>
      <c r="AU6" s="59">
        <f>IF(AU8="-",NA(),AU8)</f>
        <v>0</v>
      </c>
      <c r="AV6" s="59">
        <f t="shared" ref="AV6:BD6" si="5">IF(AV8="-",NA(),AV8)</f>
        <v>0</v>
      </c>
      <c r="AW6" s="59">
        <f t="shared" si="5"/>
        <v>200</v>
      </c>
      <c r="AX6" s="59">
        <f t="shared" si="5"/>
        <v>3</v>
      </c>
      <c r="AY6" s="59">
        <f t="shared" si="5"/>
        <v>10</v>
      </c>
      <c r="AZ6" s="59">
        <f t="shared" si="5"/>
        <v>503</v>
      </c>
      <c r="BA6" s="59">
        <f t="shared" si="5"/>
        <v>457</v>
      </c>
      <c r="BB6" s="59">
        <f t="shared" si="5"/>
        <v>1153</v>
      </c>
      <c r="BC6" s="59">
        <f t="shared" si="5"/>
        <v>438</v>
      </c>
      <c r="BD6" s="59">
        <f t="shared" si="5"/>
        <v>677</v>
      </c>
      <c r="BE6" s="59" t="str">
        <f>IF(BE8="-","【-】","【"&amp;SUBSTITUTE(TEXT(BE8,"#,##0"),"-","△")&amp;"】")</f>
        <v>【9,038】</v>
      </c>
      <c r="BF6" s="64">
        <f>IF(BF8="-",NA(),BF8)</f>
        <v>27.6</v>
      </c>
      <c r="BG6" s="64">
        <f t="shared" ref="BG6:BO6" si="6">IF(BG8="-",NA(),BG8)</f>
        <v>28.5</v>
      </c>
      <c r="BH6" s="64">
        <f t="shared" si="6"/>
        <v>29.3</v>
      </c>
      <c r="BI6" s="64">
        <f t="shared" si="6"/>
        <v>23.8</v>
      </c>
      <c r="BJ6" s="64">
        <f t="shared" si="6"/>
        <v>22.8</v>
      </c>
      <c r="BK6" s="64">
        <f t="shared" si="6"/>
        <v>31.6</v>
      </c>
      <c r="BL6" s="64">
        <f t="shared" si="6"/>
        <v>33.1</v>
      </c>
      <c r="BM6" s="64">
        <f t="shared" si="6"/>
        <v>33.799999999999997</v>
      </c>
      <c r="BN6" s="64">
        <f t="shared" si="6"/>
        <v>31.6</v>
      </c>
      <c r="BO6" s="64">
        <f t="shared" si="6"/>
        <v>26.8</v>
      </c>
      <c r="BP6" s="64" t="str">
        <f>IF(BP8="-","【-】","【"&amp;SUBSTITUTE(TEXT(BP8,"#,##0.0"),"-","△")&amp;"】")</f>
        <v>【19.7】</v>
      </c>
      <c r="BQ6" s="64">
        <f>IF(BQ8="-",NA(),BQ8)</f>
        <v>33</v>
      </c>
      <c r="BR6" s="64">
        <f t="shared" ref="BR6:BZ6" si="7">IF(BR8="-",NA(),BR8)</f>
        <v>35</v>
      </c>
      <c r="BS6" s="64">
        <f t="shared" si="7"/>
        <v>34.799999999999997</v>
      </c>
      <c r="BT6" s="64">
        <f t="shared" si="7"/>
        <v>33.299999999999997</v>
      </c>
      <c r="BU6" s="64">
        <f t="shared" si="7"/>
        <v>38</v>
      </c>
      <c r="BV6" s="64">
        <f t="shared" si="7"/>
        <v>29.3</v>
      </c>
      <c r="BW6" s="64">
        <f t="shared" si="7"/>
        <v>30.2</v>
      </c>
      <c r="BX6" s="64">
        <f t="shared" si="7"/>
        <v>28</v>
      </c>
      <c r="BY6" s="64">
        <f t="shared" si="7"/>
        <v>26.1</v>
      </c>
      <c r="BZ6" s="64">
        <f t="shared" si="7"/>
        <v>28.6</v>
      </c>
      <c r="CA6" s="64" t="str">
        <f>IF(CA8="-","【-】","【"&amp;SUBSTITUTE(TEXT(CA8,"#,##0.0"),"-","△")&amp;"】")</f>
        <v>【37.3】</v>
      </c>
      <c r="CB6" s="64">
        <f>IF(CB8="-",NA(),CB8)</f>
        <v>193</v>
      </c>
      <c r="CC6" s="64">
        <f t="shared" ref="CC6:CK6" si="8">IF(CC8="-",NA(),CC8)</f>
        <v>198</v>
      </c>
      <c r="CD6" s="64">
        <f t="shared" si="8"/>
        <v>203.6</v>
      </c>
      <c r="CE6" s="64">
        <f t="shared" si="8"/>
        <v>203.5</v>
      </c>
      <c r="CF6" s="64">
        <f t="shared" si="8"/>
        <v>202.9</v>
      </c>
      <c r="CG6" s="64">
        <f t="shared" si="8"/>
        <v>20.399999999999999</v>
      </c>
      <c r="CH6" s="64">
        <f t="shared" si="8"/>
        <v>17.2</v>
      </c>
      <c r="CI6" s="64">
        <f t="shared" si="8"/>
        <v>15.2</v>
      </c>
      <c r="CJ6" s="64">
        <f t="shared" si="8"/>
        <v>-279.7</v>
      </c>
      <c r="CK6" s="64">
        <f t="shared" si="8"/>
        <v>13.8</v>
      </c>
      <c r="CL6" s="64" t="str">
        <f>IF(CL8="-","【-】","【"&amp;SUBSTITUTE(TEXT(CL8,"#,##0.0"),"-","△")&amp;"】")</f>
        <v>【△11.7】</v>
      </c>
      <c r="CM6" s="59">
        <f>IF(CM8="-",NA(),CM8)</f>
        <v>255</v>
      </c>
      <c r="CN6" s="59">
        <f t="shared" ref="CN6:CV6" si="9">IF(CN8="-",NA(),CN8)</f>
        <v>-11972</v>
      </c>
      <c r="CO6" s="59">
        <f t="shared" si="9"/>
        <v>-8659</v>
      </c>
      <c r="CP6" s="59">
        <f t="shared" si="9"/>
        <v>-7839</v>
      </c>
      <c r="CQ6" s="59">
        <f t="shared" si="9"/>
        <v>-5991</v>
      </c>
      <c r="CR6" s="59">
        <f t="shared" si="9"/>
        <v>9064</v>
      </c>
      <c r="CS6" s="59">
        <f t="shared" si="9"/>
        <v>2276</v>
      </c>
      <c r="CT6" s="59">
        <f t="shared" si="9"/>
        <v>-8016</v>
      </c>
      <c r="CU6" s="59">
        <f t="shared" si="9"/>
        <v>7024</v>
      </c>
      <c r="CV6" s="59">
        <f t="shared" si="9"/>
        <v>3003</v>
      </c>
      <c r="CW6" s="59" t="str">
        <f>IF(CW8="-","【-】","【"&amp;SUBSTITUTE(TEXT(CW8,"#,##0"),"-","△")&amp;"】")</f>
        <v>【△10,941】</v>
      </c>
      <c r="CX6" s="64"/>
      <c r="CY6" s="64"/>
      <c r="CZ6" s="64"/>
      <c r="DA6" s="64"/>
      <c r="DB6" s="64"/>
      <c r="DC6" s="64"/>
      <c r="DD6" s="64"/>
      <c r="DE6" s="64"/>
      <c r="DF6" s="64"/>
      <c r="DG6" s="64"/>
      <c r="DH6" s="64" t="s">
        <v>116</v>
      </c>
      <c r="DI6" s="60">
        <f t="shared" ref="DI6:DJ6" si="10">DI8</f>
        <v>0</v>
      </c>
      <c r="DJ6" s="60">
        <f t="shared" si="10"/>
        <v>0</v>
      </c>
      <c r="DK6" s="64"/>
      <c r="DL6" s="64"/>
      <c r="DM6" s="64"/>
      <c r="DN6" s="64"/>
      <c r="DO6" s="64"/>
      <c r="DP6" s="64"/>
      <c r="DQ6" s="64"/>
      <c r="DR6" s="64"/>
      <c r="DS6" s="64"/>
      <c r="DT6" s="64"/>
      <c r="DU6" s="64" t="s">
        <v>117</v>
      </c>
      <c r="DV6" s="64">
        <f>IF(DV8="-",NA(),DV8)</f>
        <v>0</v>
      </c>
      <c r="DW6" s="64">
        <f t="shared" ref="DW6:EE6" si="11">IF(DW8="-",NA(),DW8)</f>
        <v>0</v>
      </c>
      <c r="DX6" s="64">
        <f t="shared" si="11"/>
        <v>0</v>
      </c>
      <c r="DY6" s="64">
        <f t="shared" si="11"/>
        <v>0</v>
      </c>
      <c r="DZ6" s="64">
        <f t="shared" si="11"/>
        <v>0</v>
      </c>
      <c r="EA6" s="64">
        <f t="shared" si="11"/>
        <v>484.4</v>
      </c>
      <c r="EB6" s="64">
        <f t="shared" si="11"/>
        <v>94.3</v>
      </c>
      <c r="EC6" s="64">
        <f t="shared" si="11"/>
        <v>39.6</v>
      </c>
      <c r="ED6" s="64">
        <f t="shared" si="11"/>
        <v>34.9</v>
      </c>
      <c r="EE6" s="64">
        <f t="shared" si="11"/>
        <v>32.1</v>
      </c>
      <c r="EF6" s="64" t="str">
        <f>IF(EF8="-","【-】","【"&amp;SUBSTITUTE(TEXT(EF8,"#,##0.0"),"-","△")&amp;"】")</f>
        <v>【27.4】</v>
      </c>
      <c r="EG6" s="65">
        <f>IF(EG8="-",NA(),EG8)</f>
        <v>0</v>
      </c>
      <c r="EH6" s="65">
        <f t="shared" ref="EH6:EP6" si="12">IF(EH8="-",NA(),EH8)</f>
        <v>0</v>
      </c>
      <c r="EI6" s="65">
        <f t="shared" si="12"/>
        <v>1E-4</v>
      </c>
      <c r="EJ6" s="65">
        <f t="shared" si="12"/>
        <v>3.3999999999999998E-3</v>
      </c>
      <c r="EK6" s="65">
        <f t="shared" si="12"/>
        <v>4.0000000000000001E-3</v>
      </c>
      <c r="EL6" s="65">
        <f t="shared" si="12"/>
        <v>0.1741</v>
      </c>
      <c r="EM6" s="65">
        <f t="shared" si="12"/>
        <v>0.21360000000000001</v>
      </c>
      <c r="EN6" s="65">
        <f t="shared" si="12"/>
        <v>0.19950000000000001</v>
      </c>
      <c r="EO6" s="65">
        <f t="shared" si="12"/>
        <v>0.1663</v>
      </c>
      <c r="EP6" s="65">
        <f t="shared" si="12"/>
        <v>0.22720000000000001</v>
      </c>
    </row>
    <row r="7" spans="1:146" s="66" customFormat="1" x14ac:dyDescent="0.15">
      <c r="A7" s="42" t="s">
        <v>118</v>
      </c>
      <c r="B7" s="57">
        <f t="shared" ref="B7:X7" si="13">B8</f>
        <v>2019</v>
      </c>
      <c r="C7" s="57">
        <f t="shared" si="13"/>
        <v>312011</v>
      </c>
      <c r="D7" s="57">
        <f t="shared" si="13"/>
        <v>47</v>
      </c>
      <c r="E7" s="57">
        <f t="shared" si="13"/>
        <v>11</v>
      </c>
      <c r="F7" s="57">
        <f t="shared" si="13"/>
        <v>1</v>
      </c>
      <c r="G7" s="57">
        <f t="shared" si="13"/>
        <v>2</v>
      </c>
      <c r="H7" s="57" t="str">
        <f t="shared" si="13"/>
        <v>鳥取県　鳥取市</v>
      </c>
      <c r="I7" s="57" t="str">
        <f t="shared" si="13"/>
        <v>国民宿舎山紫苑</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3971</v>
      </c>
      <c r="R7" s="60">
        <f t="shared" si="13"/>
        <v>140</v>
      </c>
      <c r="S7" s="61">
        <f t="shared" si="13"/>
        <v>11490</v>
      </c>
      <c r="T7" s="62" t="str">
        <f t="shared" si="13"/>
        <v>利用料金制</v>
      </c>
      <c r="U7" s="58">
        <f t="shared" si="13"/>
        <v>15.9</v>
      </c>
      <c r="V7" s="62" t="str">
        <f t="shared" si="13"/>
        <v>有</v>
      </c>
      <c r="W7" s="63">
        <f t="shared" si="13"/>
        <v>61</v>
      </c>
      <c r="X7" s="62" t="str">
        <f t="shared" si="13"/>
        <v>有</v>
      </c>
      <c r="Y7" s="64">
        <f>Y8</f>
        <v>100</v>
      </c>
      <c r="Z7" s="64">
        <f t="shared" ref="Z7:AH7" si="14">Z8</f>
        <v>95</v>
      </c>
      <c r="AA7" s="64">
        <f t="shared" si="14"/>
        <v>97.7</v>
      </c>
      <c r="AB7" s="64">
        <f t="shared" si="14"/>
        <v>96.6</v>
      </c>
      <c r="AC7" s="64">
        <f t="shared" si="14"/>
        <v>97.2</v>
      </c>
      <c r="AD7" s="64">
        <f t="shared" si="14"/>
        <v>84.4</v>
      </c>
      <c r="AE7" s="64">
        <f t="shared" si="14"/>
        <v>83.9</v>
      </c>
      <c r="AF7" s="64">
        <f t="shared" si="14"/>
        <v>154.5</v>
      </c>
      <c r="AG7" s="64">
        <f t="shared" si="14"/>
        <v>159.9</v>
      </c>
      <c r="AH7" s="64">
        <f t="shared" si="14"/>
        <v>124</v>
      </c>
      <c r="AI7" s="64"/>
      <c r="AJ7" s="64">
        <f>AJ8</f>
        <v>0</v>
      </c>
      <c r="AK7" s="64">
        <f t="shared" ref="AK7:AS7" si="15">AK8</f>
        <v>0</v>
      </c>
      <c r="AL7" s="64">
        <f t="shared" si="15"/>
        <v>1.2</v>
      </c>
      <c r="AM7" s="64">
        <f t="shared" si="15"/>
        <v>0</v>
      </c>
      <c r="AN7" s="64">
        <f t="shared" si="15"/>
        <v>0.1</v>
      </c>
      <c r="AO7" s="64">
        <f t="shared" si="15"/>
        <v>23</v>
      </c>
      <c r="AP7" s="64">
        <f t="shared" si="15"/>
        <v>21.8</v>
      </c>
      <c r="AQ7" s="64">
        <f t="shared" si="15"/>
        <v>15.7</v>
      </c>
      <c r="AR7" s="64">
        <f t="shared" si="15"/>
        <v>7.6</v>
      </c>
      <c r="AS7" s="64">
        <f t="shared" si="15"/>
        <v>28.9</v>
      </c>
      <c r="AT7" s="64"/>
      <c r="AU7" s="59">
        <f>AU8</f>
        <v>0</v>
      </c>
      <c r="AV7" s="59">
        <f t="shared" ref="AV7:BD7" si="16">AV8</f>
        <v>0</v>
      </c>
      <c r="AW7" s="59">
        <f t="shared" si="16"/>
        <v>200</v>
      </c>
      <c r="AX7" s="59">
        <f t="shared" si="16"/>
        <v>3</v>
      </c>
      <c r="AY7" s="59">
        <f t="shared" si="16"/>
        <v>10</v>
      </c>
      <c r="AZ7" s="59">
        <f t="shared" si="16"/>
        <v>503</v>
      </c>
      <c r="BA7" s="59">
        <f t="shared" si="16"/>
        <v>457</v>
      </c>
      <c r="BB7" s="59">
        <f t="shared" si="16"/>
        <v>1153</v>
      </c>
      <c r="BC7" s="59">
        <f t="shared" si="16"/>
        <v>438</v>
      </c>
      <c r="BD7" s="59">
        <f t="shared" si="16"/>
        <v>677</v>
      </c>
      <c r="BE7" s="59"/>
      <c r="BF7" s="64">
        <f>BF8</f>
        <v>27.6</v>
      </c>
      <c r="BG7" s="64">
        <f t="shared" ref="BG7:BO7" si="17">BG8</f>
        <v>28.5</v>
      </c>
      <c r="BH7" s="64">
        <f t="shared" si="17"/>
        <v>29.3</v>
      </c>
      <c r="BI7" s="64">
        <f t="shared" si="17"/>
        <v>23.8</v>
      </c>
      <c r="BJ7" s="64">
        <f t="shared" si="17"/>
        <v>22.8</v>
      </c>
      <c r="BK7" s="64">
        <f t="shared" si="17"/>
        <v>31.6</v>
      </c>
      <c r="BL7" s="64">
        <f t="shared" si="17"/>
        <v>33.1</v>
      </c>
      <c r="BM7" s="64">
        <f t="shared" si="17"/>
        <v>33.799999999999997</v>
      </c>
      <c r="BN7" s="64">
        <f t="shared" si="17"/>
        <v>31.6</v>
      </c>
      <c r="BO7" s="64">
        <f t="shared" si="17"/>
        <v>26.8</v>
      </c>
      <c r="BP7" s="64"/>
      <c r="BQ7" s="64">
        <f>BQ8</f>
        <v>33</v>
      </c>
      <c r="BR7" s="64">
        <f t="shared" ref="BR7:BZ7" si="18">BR8</f>
        <v>35</v>
      </c>
      <c r="BS7" s="64">
        <f t="shared" si="18"/>
        <v>34.799999999999997</v>
      </c>
      <c r="BT7" s="64">
        <f t="shared" si="18"/>
        <v>33.299999999999997</v>
      </c>
      <c r="BU7" s="64">
        <f t="shared" si="18"/>
        <v>38</v>
      </c>
      <c r="BV7" s="64">
        <f t="shared" si="18"/>
        <v>29.3</v>
      </c>
      <c r="BW7" s="64">
        <f t="shared" si="18"/>
        <v>30.2</v>
      </c>
      <c r="BX7" s="64">
        <f t="shared" si="18"/>
        <v>28</v>
      </c>
      <c r="BY7" s="64">
        <f t="shared" si="18"/>
        <v>26.1</v>
      </c>
      <c r="BZ7" s="64">
        <f t="shared" si="18"/>
        <v>28.6</v>
      </c>
      <c r="CA7" s="64"/>
      <c r="CB7" s="64">
        <f>CB8</f>
        <v>193</v>
      </c>
      <c r="CC7" s="64">
        <f t="shared" ref="CC7:CK7" si="19">CC8</f>
        <v>198</v>
      </c>
      <c r="CD7" s="64">
        <f t="shared" si="19"/>
        <v>203.6</v>
      </c>
      <c r="CE7" s="64">
        <f t="shared" si="19"/>
        <v>203.5</v>
      </c>
      <c r="CF7" s="64">
        <f t="shared" si="19"/>
        <v>202.9</v>
      </c>
      <c r="CG7" s="64">
        <f t="shared" si="19"/>
        <v>20.399999999999999</v>
      </c>
      <c r="CH7" s="64">
        <f t="shared" si="19"/>
        <v>17.2</v>
      </c>
      <c r="CI7" s="64">
        <f t="shared" si="19"/>
        <v>15.2</v>
      </c>
      <c r="CJ7" s="64">
        <f t="shared" si="19"/>
        <v>-279.7</v>
      </c>
      <c r="CK7" s="64">
        <f t="shared" si="19"/>
        <v>13.8</v>
      </c>
      <c r="CL7" s="64"/>
      <c r="CM7" s="59">
        <f>CM8</f>
        <v>255</v>
      </c>
      <c r="CN7" s="59">
        <f t="shared" ref="CN7:CV7" si="20">CN8</f>
        <v>-11972</v>
      </c>
      <c r="CO7" s="59">
        <f t="shared" si="20"/>
        <v>-8659</v>
      </c>
      <c r="CP7" s="59">
        <f t="shared" si="20"/>
        <v>-7839</v>
      </c>
      <c r="CQ7" s="59">
        <f t="shared" si="20"/>
        <v>-5991</v>
      </c>
      <c r="CR7" s="59">
        <f t="shared" si="20"/>
        <v>9064</v>
      </c>
      <c r="CS7" s="59">
        <f t="shared" si="20"/>
        <v>2276</v>
      </c>
      <c r="CT7" s="59">
        <f t="shared" si="20"/>
        <v>-8016</v>
      </c>
      <c r="CU7" s="59">
        <f t="shared" si="20"/>
        <v>7024</v>
      </c>
      <c r="CV7" s="59">
        <f t="shared" si="20"/>
        <v>3003</v>
      </c>
      <c r="CW7" s="59"/>
      <c r="CX7" s="64" t="s">
        <v>119</v>
      </c>
      <c r="CY7" s="64" t="s">
        <v>119</v>
      </c>
      <c r="CZ7" s="64" t="s">
        <v>119</v>
      </c>
      <c r="DA7" s="64" t="s">
        <v>119</v>
      </c>
      <c r="DB7" s="64" t="s">
        <v>119</v>
      </c>
      <c r="DC7" s="64" t="s">
        <v>119</v>
      </c>
      <c r="DD7" s="64" t="s">
        <v>119</v>
      </c>
      <c r="DE7" s="64" t="s">
        <v>119</v>
      </c>
      <c r="DF7" s="64" t="s">
        <v>119</v>
      </c>
      <c r="DG7" s="64" t="s">
        <v>116</v>
      </c>
      <c r="DH7" s="64"/>
      <c r="DI7" s="60">
        <f>DI8</f>
        <v>0</v>
      </c>
      <c r="DJ7" s="60">
        <f>DJ8</f>
        <v>0</v>
      </c>
      <c r="DK7" s="64" t="s">
        <v>119</v>
      </c>
      <c r="DL7" s="64" t="s">
        <v>119</v>
      </c>
      <c r="DM7" s="64" t="s">
        <v>119</v>
      </c>
      <c r="DN7" s="64" t="s">
        <v>119</v>
      </c>
      <c r="DO7" s="64" t="s">
        <v>119</v>
      </c>
      <c r="DP7" s="64" t="s">
        <v>119</v>
      </c>
      <c r="DQ7" s="64" t="s">
        <v>119</v>
      </c>
      <c r="DR7" s="64" t="s">
        <v>119</v>
      </c>
      <c r="DS7" s="64" t="s">
        <v>119</v>
      </c>
      <c r="DT7" s="64" t="s">
        <v>116</v>
      </c>
      <c r="DU7" s="64"/>
      <c r="DV7" s="64">
        <f>DV8</f>
        <v>0</v>
      </c>
      <c r="DW7" s="64">
        <f t="shared" ref="DW7:EE7" si="21">DW8</f>
        <v>0</v>
      </c>
      <c r="DX7" s="64">
        <f t="shared" si="21"/>
        <v>0</v>
      </c>
      <c r="DY7" s="64">
        <f t="shared" si="21"/>
        <v>0</v>
      </c>
      <c r="DZ7" s="64">
        <f t="shared" si="21"/>
        <v>0</v>
      </c>
      <c r="EA7" s="64">
        <f t="shared" si="21"/>
        <v>484.4</v>
      </c>
      <c r="EB7" s="64">
        <f t="shared" si="21"/>
        <v>94.3</v>
      </c>
      <c r="EC7" s="64">
        <f t="shared" si="21"/>
        <v>39.6</v>
      </c>
      <c r="ED7" s="64">
        <f t="shared" si="21"/>
        <v>34.9</v>
      </c>
      <c r="EE7" s="64">
        <f t="shared" si="21"/>
        <v>32.1</v>
      </c>
      <c r="EF7" s="64"/>
      <c r="EG7" s="65"/>
      <c r="EH7" s="65"/>
      <c r="EI7" s="65"/>
      <c r="EJ7" s="65"/>
      <c r="EK7" s="65"/>
      <c r="EL7" s="65"/>
      <c r="EM7" s="65"/>
      <c r="EN7" s="65"/>
      <c r="EO7" s="65"/>
      <c r="EP7" s="65"/>
    </row>
    <row r="8" spans="1:146" s="66" customFormat="1" x14ac:dyDescent="0.15">
      <c r="A8" s="42"/>
      <c r="B8" s="67">
        <v>2019</v>
      </c>
      <c r="C8" s="67">
        <v>312011</v>
      </c>
      <c r="D8" s="67">
        <v>47</v>
      </c>
      <c r="E8" s="67">
        <v>11</v>
      </c>
      <c r="F8" s="67">
        <v>1</v>
      </c>
      <c r="G8" s="67">
        <v>2</v>
      </c>
      <c r="H8" s="67" t="s">
        <v>120</v>
      </c>
      <c r="I8" s="67" t="s">
        <v>121</v>
      </c>
      <c r="J8" s="67" t="s">
        <v>122</v>
      </c>
      <c r="K8" s="67" t="s">
        <v>123</v>
      </c>
      <c r="L8" s="67" t="s">
        <v>124</v>
      </c>
      <c r="M8" s="67" t="s">
        <v>125</v>
      </c>
      <c r="N8" s="67" t="s">
        <v>126</v>
      </c>
      <c r="O8" s="68" t="s">
        <v>127</v>
      </c>
      <c r="P8" s="68" t="s">
        <v>127</v>
      </c>
      <c r="Q8" s="69">
        <v>3971</v>
      </c>
      <c r="R8" s="69">
        <v>140</v>
      </c>
      <c r="S8" s="70">
        <v>11490</v>
      </c>
      <c r="T8" s="71" t="s">
        <v>128</v>
      </c>
      <c r="U8" s="68">
        <v>15.9</v>
      </c>
      <c r="V8" s="71" t="s">
        <v>129</v>
      </c>
      <c r="W8" s="72">
        <v>61</v>
      </c>
      <c r="X8" s="71" t="s">
        <v>129</v>
      </c>
      <c r="Y8" s="73">
        <v>100</v>
      </c>
      <c r="Z8" s="73">
        <v>95</v>
      </c>
      <c r="AA8" s="73">
        <v>97.7</v>
      </c>
      <c r="AB8" s="73">
        <v>96.6</v>
      </c>
      <c r="AC8" s="73">
        <v>97.2</v>
      </c>
      <c r="AD8" s="73">
        <v>84.4</v>
      </c>
      <c r="AE8" s="73">
        <v>83.9</v>
      </c>
      <c r="AF8" s="73">
        <v>154.5</v>
      </c>
      <c r="AG8" s="73">
        <v>159.9</v>
      </c>
      <c r="AH8" s="73">
        <v>124</v>
      </c>
      <c r="AI8" s="73">
        <v>104.1</v>
      </c>
      <c r="AJ8" s="73">
        <v>0</v>
      </c>
      <c r="AK8" s="73">
        <v>0</v>
      </c>
      <c r="AL8" s="73">
        <v>1.2</v>
      </c>
      <c r="AM8" s="73">
        <v>0</v>
      </c>
      <c r="AN8" s="73">
        <v>0.1</v>
      </c>
      <c r="AO8" s="73">
        <v>23</v>
      </c>
      <c r="AP8" s="73">
        <v>21.8</v>
      </c>
      <c r="AQ8" s="73">
        <v>15.7</v>
      </c>
      <c r="AR8" s="73">
        <v>7.6</v>
      </c>
      <c r="AS8" s="73">
        <v>28.9</v>
      </c>
      <c r="AT8" s="73">
        <v>27.8</v>
      </c>
      <c r="AU8" s="74">
        <v>0</v>
      </c>
      <c r="AV8" s="74">
        <v>0</v>
      </c>
      <c r="AW8" s="74">
        <v>200</v>
      </c>
      <c r="AX8" s="74">
        <v>3</v>
      </c>
      <c r="AY8" s="74">
        <v>10</v>
      </c>
      <c r="AZ8" s="74">
        <v>503</v>
      </c>
      <c r="BA8" s="74">
        <v>457</v>
      </c>
      <c r="BB8" s="74">
        <v>1153</v>
      </c>
      <c r="BC8" s="74">
        <v>438</v>
      </c>
      <c r="BD8" s="74">
        <v>677</v>
      </c>
      <c r="BE8" s="74">
        <v>9038</v>
      </c>
      <c r="BF8" s="73">
        <v>27.6</v>
      </c>
      <c r="BG8" s="73">
        <v>28.5</v>
      </c>
      <c r="BH8" s="73">
        <v>29.3</v>
      </c>
      <c r="BI8" s="73">
        <v>23.8</v>
      </c>
      <c r="BJ8" s="73">
        <v>22.8</v>
      </c>
      <c r="BK8" s="73">
        <v>31.6</v>
      </c>
      <c r="BL8" s="73">
        <v>33.1</v>
      </c>
      <c r="BM8" s="73">
        <v>33.799999999999997</v>
      </c>
      <c r="BN8" s="73">
        <v>31.6</v>
      </c>
      <c r="BO8" s="73">
        <v>26.8</v>
      </c>
      <c r="BP8" s="73">
        <v>19.7</v>
      </c>
      <c r="BQ8" s="73">
        <v>33</v>
      </c>
      <c r="BR8" s="73">
        <v>35</v>
      </c>
      <c r="BS8" s="73">
        <v>34.799999999999997</v>
      </c>
      <c r="BT8" s="73">
        <v>33.299999999999997</v>
      </c>
      <c r="BU8" s="73">
        <v>38</v>
      </c>
      <c r="BV8" s="73">
        <v>29.3</v>
      </c>
      <c r="BW8" s="73">
        <v>30.2</v>
      </c>
      <c r="BX8" s="73">
        <v>28</v>
      </c>
      <c r="BY8" s="73">
        <v>26.1</v>
      </c>
      <c r="BZ8" s="73">
        <v>28.6</v>
      </c>
      <c r="CA8" s="73">
        <v>37.299999999999997</v>
      </c>
      <c r="CB8" s="73">
        <v>193</v>
      </c>
      <c r="CC8" s="73">
        <v>198</v>
      </c>
      <c r="CD8" s="73">
        <v>203.6</v>
      </c>
      <c r="CE8" s="75">
        <v>203.5</v>
      </c>
      <c r="CF8" s="75">
        <v>202.9</v>
      </c>
      <c r="CG8" s="73">
        <v>20.399999999999999</v>
      </c>
      <c r="CH8" s="73">
        <v>17.2</v>
      </c>
      <c r="CI8" s="73">
        <v>15.2</v>
      </c>
      <c r="CJ8" s="73">
        <v>-279.7</v>
      </c>
      <c r="CK8" s="73">
        <v>13.8</v>
      </c>
      <c r="CL8" s="73">
        <v>-11.7</v>
      </c>
      <c r="CM8" s="74">
        <v>255</v>
      </c>
      <c r="CN8" s="74">
        <v>-11972</v>
      </c>
      <c r="CO8" s="74">
        <v>-8659</v>
      </c>
      <c r="CP8" s="74">
        <v>-7839</v>
      </c>
      <c r="CQ8" s="74">
        <v>-5991</v>
      </c>
      <c r="CR8" s="74">
        <v>9064</v>
      </c>
      <c r="CS8" s="74">
        <v>2276</v>
      </c>
      <c r="CT8" s="74">
        <v>-8016</v>
      </c>
      <c r="CU8" s="74">
        <v>7024</v>
      </c>
      <c r="CV8" s="74">
        <v>3003</v>
      </c>
      <c r="CW8" s="74">
        <v>-10941</v>
      </c>
      <c r="CX8" s="73" t="s">
        <v>130</v>
      </c>
      <c r="CY8" s="73" t="s">
        <v>130</v>
      </c>
      <c r="CZ8" s="73" t="s">
        <v>130</v>
      </c>
      <c r="DA8" s="73" t="s">
        <v>130</v>
      </c>
      <c r="DB8" s="73" t="s">
        <v>130</v>
      </c>
      <c r="DC8" s="73" t="s">
        <v>130</v>
      </c>
      <c r="DD8" s="73" t="s">
        <v>130</v>
      </c>
      <c r="DE8" s="73" t="s">
        <v>130</v>
      </c>
      <c r="DF8" s="73" t="s">
        <v>130</v>
      </c>
      <c r="DG8" s="73" t="s">
        <v>130</v>
      </c>
      <c r="DH8" s="73" t="s">
        <v>130</v>
      </c>
      <c r="DI8" s="69">
        <v>0</v>
      </c>
      <c r="DJ8" s="69">
        <v>0</v>
      </c>
      <c r="DK8" s="73" t="s">
        <v>130</v>
      </c>
      <c r="DL8" s="73" t="s">
        <v>130</v>
      </c>
      <c r="DM8" s="73" t="s">
        <v>130</v>
      </c>
      <c r="DN8" s="73" t="s">
        <v>130</v>
      </c>
      <c r="DO8" s="73" t="s">
        <v>130</v>
      </c>
      <c r="DP8" s="73" t="s">
        <v>130</v>
      </c>
      <c r="DQ8" s="73" t="s">
        <v>130</v>
      </c>
      <c r="DR8" s="73" t="s">
        <v>130</v>
      </c>
      <c r="DS8" s="73" t="s">
        <v>130</v>
      </c>
      <c r="DT8" s="73" t="s">
        <v>130</v>
      </c>
      <c r="DU8" s="73" t="s">
        <v>130</v>
      </c>
      <c r="DV8" s="73">
        <v>0</v>
      </c>
      <c r="DW8" s="73">
        <v>0</v>
      </c>
      <c r="DX8" s="73">
        <v>0</v>
      </c>
      <c r="DY8" s="73">
        <v>0</v>
      </c>
      <c r="DZ8" s="73">
        <v>0</v>
      </c>
      <c r="EA8" s="73">
        <v>484.4</v>
      </c>
      <c r="EB8" s="73">
        <v>94.3</v>
      </c>
      <c r="EC8" s="73">
        <v>39.6</v>
      </c>
      <c r="ED8" s="73">
        <v>34.9</v>
      </c>
      <c r="EE8" s="73">
        <v>32.1</v>
      </c>
      <c r="EF8" s="73">
        <v>27.4</v>
      </c>
      <c r="EG8" s="76">
        <v>0</v>
      </c>
      <c r="EH8" s="77">
        <v>0</v>
      </c>
      <c r="EI8" s="77">
        <v>1E-4</v>
      </c>
      <c r="EJ8" s="77">
        <v>3.3999999999999998E-3</v>
      </c>
      <c r="EK8" s="77">
        <v>4.0000000000000001E-3</v>
      </c>
      <c r="EL8" s="77">
        <v>0.1741</v>
      </c>
      <c r="EM8" s="77">
        <v>0.21360000000000001</v>
      </c>
      <c r="EN8" s="77">
        <v>0.19950000000000001</v>
      </c>
      <c r="EO8" s="77">
        <v>0.1663</v>
      </c>
      <c r="EP8" s="77">
        <v>0.22720000000000001</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131</v>
      </c>
      <c r="C10" s="82" t="s">
        <v>132</v>
      </c>
      <c r="D10" s="82" t="s">
        <v>133</v>
      </c>
      <c r="E10" s="82" t="s">
        <v>134</v>
      </c>
      <c r="F10" s="82" t="s">
        <v>135</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2021-02-19T07:49:45Z</cp:lastPrinted>
  <dcterms:created xsi:type="dcterms:W3CDTF">2020-12-04T03:24:37Z</dcterms:created>
  <dcterms:modified xsi:type="dcterms:W3CDTF">2021-02-19T07:49:48Z</dcterms:modified>
  <cp:category/>
</cp:coreProperties>
</file>