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HP掲載データ\01鳥取市\"/>
    </mc:Choice>
  </mc:AlternateContent>
  <workbookProtection workbookAlgorithmName="SHA-512" workbookHashValue="UieBr3ef5Lmo6mzsRlccIdovfvNIQkqhdQYHUvkpik9JQnJTWOEpDDMsL/nH/3oTNI1YVpdKtUax2dKeYmA3vw==" workbookSaltValue="L/z+DvnmKJvtqXlJxfKgN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N11" i="4"/>
  <c r="LK10" i="5"/>
  <c r="JV10" i="5"/>
  <c r="IG10" i="5"/>
  <c r="GR10" i="5"/>
  <c r="FD10" i="5"/>
  <c r="DO10" i="5"/>
  <c r="BY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FK18" i="5"/>
  <c r="FM12" i="5"/>
  <c r="FN18" i="5"/>
  <c r="FJ18" i="5"/>
  <c r="FL12" i="5"/>
  <c r="FM18" i="5"/>
  <c r="FK12" i="5"/>
  <c r="FL18" i="5"/>
  <c r="FN12" i="5"/>
  <c r="FJ12" i="5"/>
  <c r="FB18" i="5"/>
  <c r="FD12" i="5"/>
  <c r="EZ12" i="5"/>
  <c r="FA18" i="5"/>
  <c r="FC12" i="5"/>
  <c r="FD18" i="5"/>
  <c r="EZ18" i="5"/>
  <c r="FB12" i="5"/>
  <c r="FC18"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K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KZ10" i="5"/>
  <c r="JK10" i="5"/>
  <c r="HV10" i="5"/>
  <c r="GG10" i="5"/>
  <c r="ER10" i="5"/>
  <c r="DD10" i="5"/>
  <c r="BM10" i="5"/>
  <c r="L11" i="4"/>
  <c r="FX18" i="5"/>
  <c r="FT18" i="5"/>
  <c r="FV12" i="5"/>
  <c r="FW18" i="5"/>
  <c r="FU12" i="5"/>
  <c r="FV18" i="5"/>
  <c r="FX12" i="5"/>
  <c r="FT12" i="5"/>
  <c r="FU18" i="5"/>
  <c r="FW12" i="5"/>
</calcChain>
</file>

<file path=xl/sharedStrings.xml><?xml version="1.0" encoding="utf-8"?>
<sst xmlns="http://schemas.openxmlformats.org/spreadsheetml/2006/main" count="995" uniqueCount="272">
  <si>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</si>
  <si>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</si>
  <si>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</si>
  <si>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</si>
  <si>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</si>
  <si>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</si>
  <si>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</si>
  <si>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</si>
  <si>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</si>
  <si>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</si>
  <si>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</si>
  <si>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</si>
  <si>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</si>
  <si>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</si>
  <si>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</si>
  <si>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</si>
  <si>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</si>
  <si>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</si>
  <si>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</si>
  <si>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</si>
  <si>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</si>
  <si>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</si>
  <si>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</si>
  <si>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</si>
  <si>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</si>
  <si>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</si>
  <si>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</si>
  <si>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</si>
  <si>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</si>
  <si>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</si>
  <si>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</si>
  <si>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</si>
  <si>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</si>
  <si>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</si>
  <si>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</si>
  <si>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</si>
  <si>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</si>
  <si>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</si>
  <si>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</si>
  <si>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</si>
  <si>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</si>
  <si>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</si>
  <si>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</si>
  <si>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</si>
  <si>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</si>
  <si>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</si>
  <si>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</si>
  <si>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</si>
  <si>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</si>
  <si>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</si>
  <si>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</si>
  <si>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</si>
  <si>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</si>
  <si>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</si>
  <si>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</si>
  <si>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</si>
  <si>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</si>
  <si>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</si>
  <si>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</si>
  <si>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</si>
  <si>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</si>
  <si>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</si>
  <si>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</si>
  <si>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</si>
  <si>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</si>
  <si>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</si>
  <si>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</si>
  <si>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</si>
  <si>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</si>
  <si>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</si>
  <si>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</si>
  <si>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</si>
  <si>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</si>
  <si>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</si>
  <si>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</si>
  <si>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</si>
  <si>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</si>
  <si>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</si>
  <si>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</si>
  <si>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</si>
  <si>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</si>
  <si>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</si>
  <si>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</si>
  <si>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</si>
  <si>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</si>
  <si>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</si>
  <si>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</si>
  <si>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</si>
  <si>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</si>
  <si>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</si>
  <si>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</si>
  <si>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</si>
  <si>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</si>
  <si>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</si>
  <si>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</si>
  <si>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</si>
  <si>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</si>
  <si>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</si>
  <si>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</si>
  <si>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</si>
  <si>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</si>
  <si>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</si>
  <si>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</si>
  <si>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</si>
  <si>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</si>
  <si>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</si>
  <si>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</si>
  <si>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</si>
  <si>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</si>
  <si>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</si>
  <si>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</si>
  <si>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</si>
  <si>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</si>
  <si>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</si>
  <si>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</si>
  <si>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</si>
  <si>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</si>
  <si>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</si>
  <si>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</si>
  <si>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</si>
  <si>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312011</t>
  </si>
  <si>
    <t>47</t>
  </si>
  <si>
    <t>04</t>
  </si>
  <si>
    <t>0</t>
  </si>
  <si>
    <t>000</t>
  </si>
  <si>
    <t>鳥取県　鳥取市</t>
  </si>
  <si>
    <t>法非適用</t>
  </si>
  <si>
    <t>電気事業</t>
  </si>
  <si>
    <t>非設置</t>
  </si>
  <si>
    <t>該当数値なし</t>
  </si>
  <si>
    <t>-</t>
  </si>
  <si>
    <t>令和16年3月31日　鳥取市青谷町いかり原発電所</t>
  </si>
  <si>
    <t>無</t>
  </si>
  <si>
    <t>株式会社とっとり市民電力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</si>
  <si>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</si>
  <si>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</si>
  <si>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</si>
  <si>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</si>
  <si>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</si>
  <si>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</si>
  <si>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</si>
  <si>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</si>
  <si>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</si>
  <si>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</si>
  <si>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</si>
  <si>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</si>
  <si>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</si>
  <si>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</si>
  <si>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</si>
  <si>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</si>
  <si>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</si>
  <si>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</si>
  <si>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</si>
  <si>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</si>
  <si>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</si>
  <si>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F7</t>
    <phoneticPr fontId="5"/>
  </si>
  <si>
    <t>グラフ用</t>
    <rPh sb="3" eb="4">
      <t>ヨウ</t>
    </rPh>
    <phoneticPr fontId="5"/>
  </si>
  <si>
    <t>水力_修繕費比率</t>
  </si>
  <si>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</si>
  <si>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</si>
  <si>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</si>
  <si>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</si>
  <si>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</si>
  <si>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</si>
  <si>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</si>
  <si>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</si>
  <si>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</si>
  <si>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</si>
  <si>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</si>
  <si>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</si>
  <si>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</si>
  <si>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</si>
  <si>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</si>
  <si>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</si>
  <si>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</si>
  <si>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</si>
  <si>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</si>
  <si>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</si>
  <si>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</si>
  <si>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</si>
  <si>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</si>
  <si>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</si>
  <si>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</si>
  <si>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</si>
  <si>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</si>
  <si>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</si>
  <si>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</si>
  <si>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</si>
  <si>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</si>
  <si>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</si>
  <si>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</si>
  <si>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</si>
  <si>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</si>
  <si>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</si>
  <si>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</si>
  <si>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</si>
  <si>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</si>
  <si>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</si>
  <si>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</si>
  <si>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</si>
  <si>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</si>
  <si>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</si>
  <si>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</si>
  <si>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</si>
  <si>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</si>
  <si>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</si>
  <si>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</si>
  <si>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</si>
  <si>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</si>
  <si>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</si>
  <si>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</si>
  <si>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</si>
  <si>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</si>
  <si>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</si>
  <si>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</si>
  <si>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</si>
  <si>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</si>
  <si>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</si>
  <si>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</si>
  <si>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</si>
  <si>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</si>
  <si>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</si>
  <si>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</si>
  <si>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</si>
  <si>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</si>
  <si>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</si>
  <si>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</si>
  <si>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</si>
  <si>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</si>
  <si>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</si>
  <si>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</si>
  <si>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</si>
  <si>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</si>
  <si>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</si>
  <si>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</si>
  <si>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</si>
  <si>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</si>
  <si>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</si>
  <si>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</si>
  <si>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</si>
  <si>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</si>
  <si>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</si>
  <si>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</si>
  <si>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</si>
  <si>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</si>
  <si>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</si>
  <si>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</si>
  <si>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</si>
  <si>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</si>
  <si>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</si>
  <si>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</si>
  <si>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</si>
  <si>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</si>
  <si>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</si>
  <si>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</si>
  <si>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</si>
  <si>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</si>
  <si>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</si>
  <si>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</si>
  <si>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</si>
  <si>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</si>
  <si>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</si>
  <si>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</si>
  <si>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</si>
  <si>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</si>
  <si>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</si>
  <si>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</si>
  <si>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令和16年3月31日　鳥取市青谷町いかり原発電所</t>
    <phoneticPr fontId="5"/>
  </si>
  <si>
    <t xml:space="preserve">
設備利用率・・・全国平均値には及ばないが、堅調な利用率を維持している。計画どおりの施設運用が行えている。
修繕費比率・・・全国平均値より低い状況を維持している。今後も修繕費の抑制に努めていく。
企業債残高対料金収入比率・・・平成25年度に事業開始したが、企業債の償還については据置を行っていたため、企業債残高が多く、全国平均値より高くなっているが、平成29年度から企業債元本償還を開始したため、以降の比率は緩やかに減少する見込みである。これは、設備建設当初からの計画に基づく範囲であるが、同時に、将来の償還財源の確保等の経営改善に向けた取り組みを継続していく。
FIT収入比率・・・FIT収入に依存しており、固定価格買取制度の調達期間終了後の収入減少リスクがあるため、終了予定の令和15年度に向けてリスク対応の検討を進める。</t>
    <phoneticPr fontId="5"/>
  </si>
  <si>
    <t>　現状では、当初想定どおりの経営が行われており、投資回収不能リスクは低いため、早期の事業廃止又は民営化等の検討は現段階では考えていない。
　しかし、FIT収入に依存しているため、調達期間終了後の対応を検討していく必要がある。</t>
    <rPh sb="106" eb="108">
      <t>ヒツヨウ</t>
    </rPh>
    <phoneticPr fontId="5"/>
  </si>
  <si>
    <t>電気事業基金への積立　 95千円
翌年度への繰越　　　　501千円</t>
    <rPh sb="17" eb="18">
      <t>ヨク</t>
    </rPh>
    <phoneticPr fontId="5"/>
  </si>
  <si>
    <t xml:space="preserve">
収益的収支比率・・・平成25年度に事業を開始。当初想定の範囲内の営業収益を得て安定した経営を行っている。平成29年度から地方債元金償還開始となったが、経営指標の収益収支比率100％程度を確保しており、今後も同水準を維持する見込みである。なお、令和元年度においては、5年に1度の大規模点検により営業費用が増加し、収益的収支比率が下降している。
営業収支比率・・・令和元年度においては、5年に1度の大規模点検により営業費用が増加し、営業収支比率が下降しているが、営業収益は堅調である。今後も、経営指標の営業収支比率100％以上を確保できる見込みである。併せて、更新投資等に充てる財源として基金積立も行っている。
供給原価・・・年間発電電力量は横ばいであるが、平成29年度以降は地方債償還開始に伴い供給原価が高くなっている。
EBITDA・・・令和元年度においては、5年に1度の大規模点検により営業費用が増加し、EBITDAが下降しているが、大幅な変動ではない。今後も同水準を維持する見込みである。</t>
    <rPh sb="91" eb="93">
      <t>テイド</t>
    </rPh>
    <rPh sb="147" eb="149">
      <t>エイギョウ</t>
    </rPh>
    <rPh sb="149" eb="151">
      <t>ヒヨウ</t>
    </rPh>
    <rPh sb="152" eb="154">
      <t>ゾウカ</t>
    </rPh>
    <rPh sb="156" eb="159">
      <t>シュウエキテキ</t>
    </rPh>
    <rPh sb="159" eb="161">
      <t>シュウシ</t>
    </rPh>
    <rPh sb="161" eb="163">
      <t>ヒリツ</t>
    </rPh>
    <rPh sb="164" eb="166">
      <t>カコウ</t>
    </rPh>
    <rPh sb="223" eb="225">
      <t>カコウ</t>
    </rPh>
    <rPh sb="425" eb="427">
      <t>ヘンドウ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</si>
</sst>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360.3</c:v>
                </c:pt>
                <c:pt idx="1">
                  <c:v>350.5</c:v>
                </c:pt>
                <c:pt idx="2">
                  <c:v>109.9</c:v>
                </c:pt>
                <c:pt idx="3">
                  <c:v>101.2</c:v>
                </c:pt>
                <c:pt idx="4">
                  <c:v>98.7</c:v>
                </c:pt>
              </c:numCache>
            </c:numRef>
          </c:val>
          <c:extLst xmlns:c16r2="http://schemas.microsoft.com/office/drawing/2015/06/chart">
            <c:ext xmlns:c16="http://schemas.microsoft.com/office/drawing/2014/chart" uri="{C3380CC4-5D6E-409C-BE32-E72D297353CC}">
              <c16:uniqueId val="{00000000-ED95-4F50-9F48-B1EC3E79561F}"/>
            </c:ext>
          </c:extLst>
        </c:ser>
        <c:dLbls>
          <c:showLegendKey val="0"/>
          <c:showVal val="0"/>
          <c:showCatName val="0"/>
          <c:showSerName val="0"/>
          <c:showPercent val="0"/>
          <c:showBubbleSize val="0"/>
        </c:dLbls>
        <c:gapWidth val="180"/>
        <c:overlap val="-90"/>
        <c:axId val="440116672"/>
        <c:axId val="44011980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xmlns:c16r2="http://schemas.microsoft.com/office/drawing/2015/06/chart">
            <c:ext xmlns:c16="http://schemas.microsoft.com/office/drawing/2014/chart" uri="{C3380CC4-5D6E-409C-BE32-E72D297353CC}">
              <c16:uniqueId val="{00000001-ED95-4F50-9F48-B1EC3E79561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D95-4F50-9F48-B1EC3E79561F}"/>
            </c:ext>
          </c:extLst>
        </c:ser>
        <c:dLbls>
          <c:showLegendKey val="0"/>
          <c:showVal val="0"/>
          <c:showCatName val="0"/>
          <c:showSerName val="0"/>
          <c:showPercent val="0"/>
          <c:showBubbleSize val="0"/>
        </c:dLbls>
        <c:marker val="1"/>
        <c:smooth val="0"/>
        <c:axId val="440116672"/>
        <c:axId val="440119808"/>
      </c:lineChart>
      <c:catAx>
        <c:axId val="440116672"/>
        <c:scaling>
          <c:orientation val="minMax"/>
        </c:scaling>
        <c:delete val="0"/>
        <c:axPos val="b"/>
        <c:numFmt formatCode="General" sourceLinked="1"/>
        <c:majorTickMark val="none"/>
        <c:minorTickMark val="none"/>
        <c:tickLblPos val="none"/>
        <c:crossAx val="440119808"/>
        <c:crosses val="autoZero"/>
        <c:auto val="0"/>
        <c:lblAlgn val="ctr"/>
        <c:lblOffset val="100"/>
        <c:noMultiLvlLbl val="1"/>
      </c:catAx>
      <c:valAx>
        <c:axId val="440119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6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BAF-447A-A851-843198BD6002}"/>
            </c:ext>
          </c:extLst>
        </c:ser>
        <c:dLbls>
          <c:showLegendKey val="0"/>
          <c:showVal val="0"/>
          <c:showCatName val="0"/>
          <c:showSerName val="0"/>
          <c:showPercent val="0"/>
          <c:showBubbleSize val="0"/>
        </c:dLbls>
        <c:gapWidth val="180"/>
        <c:overlap val="-90"/>
        <c:axId val="439848064"/>
        <c:axId val="43984061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xmlns:c16r2="http://schemas.microsoft.com/office/drawing/2015/06/chart">
            <c:ext xmlns:c16="http://schemas.microsoft.com/office/drawing/2014/chart" uri="{C3380CC4-5D6E-409C-BE32-E72D297353CC}">
              <c16:uniqueId val="{00000001-6BAF-447A-A851-843198BD6002}"/>
            </c:ext>
          </c:extLst>
        </c:ser>
        <c:dLbls>
          <c:showLegendKey val="0"/>
          <c:showVal val="0"/>
          <c:showCatName val="0"/>
          <c:showSerName val="0"/>
          <c:showPercent val="0"/>
          <c:showBubbleSize val="0"/>
        </c:dLbls>
        <c:marker val="1"/>
        <c:smooth val="0"/>
        <c:axId val="439848064"/>
        <c:axId val="439840616"/>
      </c:lineChart>
      <c:catAx>
        <c:axId val="439848064"/>
        <c:scaling>
          <c:orientation val="minMax"/>
        </c:scaling>
        <c:delete val="0"/>
        <c:axPos val="b"/>
        <c:numFmt formatCode="General" sourceLinked="1"/>
        <c:majorTickMark val="none"/>
        <c:minorTickMark val="none"/>
        <c:tickLblPos val="none"/>
        <c:crossAx val="439840616"/>
        <c:crosses val="autoZero"/>
        <c:auto val="0"/>
        <c:lblAlgn val="ctr"/>
        <c:lblOffset val="100"/>
        <c:noMultiLvlLbl val="1"/>
      </c:catAx>
      <c:valAx>
        <c:axId val="439840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84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D1-4E07-8FDA-E8C7464D628E}"/>
            </c:ext>
          </c:extLst>
        </c:ser>
        <c:dLbls>
          <c:showLegendKey val="0"/>
          <c:showVal val="0"/>
          <c:showCatName val="0"/>
          <c:showSerName val="0"/>
          <c:showPercent val="0"/>
          <c:showBubbleSize val="0"/>
        </c:dLbls>
        <c:gapWidth val="180"/>
        <c:overlap val="-90"/>
        <c:axId val="439841400"/>
        <c:axId val="43984649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D1-4E07-8FDA-E8C7464D628E}"/>
            </c:ext>
          </c:extLst>
        </c:ser>
        <c:dLbls>
          <c:showLegendKey val="0"/>
          <c:showVal val="0"/>
          <c:showCatName val="0"/>
          <c:showSerName val="0"/>
          <c:showPercent val="0"/>
          <c:showBubbleSize val="0"/>
        </c:dLbls>
        <c:marker val="1"/>
        <c:smooth val="0"/>
        <c:axId val="439841400"/>
        <c:axId val="439846496"/>
      </c:lineChart>
      <c:catAx>
        <c:axId val="439841400"/>
        <c:scaling>
          <c:orientation val="minMax"/>
        </c:scaling>
        <c:delete val="0"/>
        <c:axPos val="b"/>
        <c:numFmt formatCode="General" sourceLinked="1"/>
        <c:majorTickMark val="none"/>
        <c:minorTickMark val="none"/>
        <c:tickLblPos val="none"/>
        <c:crossAx val="439846496"/>
        <c:crosses val="autoZero"/>
        <c:auto val="0"/>
        <c:lblAlgn val="ctr"/>
        <c:lblOffset val="100"/>
        <c:noMultiLvlLbl val="1"/>
      </c:catAx>
      <c:valAx>
        <c:axId val="43984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841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2D-44C3-B3E1-AF7A5EEDCF5C}"/>
            </c:ext>
          </c:extLst>
        </c:ser>
        <c:dLbls>
          <c:showLegendKey val="0"/>
          <c:showVal val="0"/>
          <c:showCatName val="0"/>
          <c:showSerName val="0"/>
          <c:showPercent val="0"/>
          <c:showBubbleSize val="0"/>
        </c:dLbls>
        <c:gapWidth val="180"/>
        <c:overlap val="-90"/>
        <c:axId val="439846888"/>
        <c:axId val="43984728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2D-44C3-B3E1-AF7A5EEDCF5C}"/>
            </c:ext>
          </c:extLst>
        </c:ser>
        <c:dLbls>
          <c:showLegendKey val="0"/>
          <c:showVal val="0"/>
          <c:showCatName val="0"/>
          <c:showSerName val="0"/>
          <c:showPercent val="0"/>
          <c:showBubbleSize val="0"/>
        </c:dLbls>
        <c:marker val="1"/>
        <c:smooth val="0"/>
        <c:axId val="439846888"/>
        <c:axId val="439847280"/>
      </c:lineChart>
      <c:catAx>
        <c:axId val="439846888"/>
        <c:scaling>
          <c:orientation val="minMax"/>
        </c:scaling>
        <c:delete val="0"/>
        <c:axPos val="b"/>
        <c:numFmt formatCode="General" sourceLinked="1"/>
        <c:majorTickMark val="none"/>
        <c:minorTickMark val="none"/>
        <c:tickLblPos val="none"/>
        <c:crossAx val="439847280"/>
        <c:crosses val="autoZero"/>
        <c:auto val="0"/>
        <c:lblAlgn val="ctr"/>
        <c:lblOffset val="100"/>
        <c:noMultiLvlLbl val="1"/>
      </c:catAx>
      <c:valAx>
        <c:axId val="43984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846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9B-44CC-B586-DEEF19316FF6}"/>
            </c:ext>
          </c:extLst>
        </c:ser>
        <c:dLbls>
          <c:showLegendKey val="0"/>
          <c:showVal val="0"/>
          <c:showCatName val="0"/>
          <c:showSerName val="0"/>
          <c:showPercent val="0"/>
          <c:showBubbleSize val="0"/>
        </c:dLbls>
        <c:gapWidth val="180"/>
        <c:overlap val="-90"/>
        <c:axId val="440119416"/>
        <c:axId val="44012255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9B-44CC-B586-DEEF19316FF6}"/>
            </c:ext>
          </c:extLst>
        </c:ser>
        <c:dLbls>
          <c:showLegendKey val="0"/>
          <c:showVal val="0"/>
          <c:showCatName val="0"/>
          <c:showSerName val="0"/>
          <c:showPercent val="0"/>
          <c:showBubbleSize val="0"/>
        </c:dLbls>
        <c:marker val="1"/>
        <c:smooth val="0"/>
        <c:axId val="440119416"/>
        <c:axId val="440122552"/>
      </c:lineChart>
      <c:catAx>
        <c:axId val="440119416"/>
        <c:scaling>
          <c:orientation val="minMax"/>
        </c:scaling>
        <c:delete val="0"/>
        <c:axPos val="b"/>
        <c:numFmt formatCode="General" sourceLinked="1"/>
        <c:majorTickMark val="none"/>
        <c:minorTickMark val="none"/>
        <c:tickLblPos val="none"/>
        <c:crossAx val="440122552"/>
        <c:crosses val="autoZero"/>
        <c:auto val="0"/>
        <c:lblAlgn val="ctr"/>
        <c:lblOffset val="100"/>
        <c:noMultiLvlLbl val="1"/>
      </c:catAx>
      <c:valAx>
        <c:axId val="440122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01194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5C-4BEF-A833-59ABD55BEE48}"/>
            </c:ext>
          </c:extLst>
        </c:ser>
        <c:dLbls>
          <c:showLegendKey val="0"/>
          <c:showVal val="0"/>
          <c:showCatName val="0"/>
          <c:showSerName val="0"/>
          <c:showPercent val="0"/>
          <c:showBubbleSize val="0"/>
        </c:dLbls>
        <c:gapWidth val="180"/>
        <c:overlap val="-90"/>
        <c:axId val="440690456"/>
        <c:axId val="4406924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5C-4BEF-A833-59ABD55BEE48}"/>
            </c:ext>
          </c:extLst>
        </c:ser>
        <c:dLbls>
          <c:showLegendKey val="0"/>
          <c:showVal val="0"/>
          <c:showCatName val="0"/>
          <c:showSerName val="0"/>
          <c:showPercent val="0"/>
          <c:showBubbleSize val="0"/>
        </c:dLbls>
        <c:marker val="1"/>
        <c:smooth val="0"/>
        <c:axId val="440690456"/>
        <c:axId val="440692416"/>
      </c:lineChart>
      <c:catAx>
        <c:axId val="440690456"/>
        <c:scaling>
          <c:orientation val="minMax"/>
        </c:scaling>
        <c:delete val="0"/>
        <c:axPos val="b"/>
        <c:numFmt formatCode="General" sourceLinked="1"/>
        <c:majorTickMark val="none"/>
        <c:minorTickMark val="none"/>
        <c:tickLblPos val="none"/>
        <c:crossAx val="440692416"/>
        <c:crosses val="autoZero"/>
        <c:auto val="0"/>
        <c:lblAlgn val="ctr"/>
        <c:lblOffset val="100"/>
        <c:noMultiLvlLbl val="1"/>
      </c:catAx>
      <c:valAx>
        <c:axId val="44069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90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73-4A4C-8D89-780B6B2B11C8}"/>
            </c:ext>
          </c:extLst>
        </c:ser>
        <c:dLbls>
          <c:showLegendKey val="0"/>
          <c:showVal val="0"/>
          <c:showCatName val="0"/>
          <c:showSerName val="0"/>
          <c:showPercent val="0"/>
          <c:showBubbleSize val="0"/>
        </c:dLbls>
        <c:gapWidth val="180"/>
        <c:overlap val="-90"/>
        <c:axId val="440693200"/>
        <c:axId val="44068967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73-4A4C-8D89-780B6B2B11C8}"/>
            </c:ext>
          </c:extLst>
        </c:ser>
        <c:dLbls>
          <c:showLegendKey val="0"/>
          <c:showVal val="0"/>
          <c:showCatName val="0"/>
          <c:showSerName val="0"/>
          <c:showPercent val="0"/>
          <c:showBubbleSize val="0"/>
        </c:dLbls>
        <c:marker val="1"/>
        <c:smooth val="0"/>
        <c:axId val="440693200"/>
        <c:axId val="440689672"/>
      </c:lineChart>
      <c:catAx>
        <c:axId val="440693200"/>
        <c:scaling>
          <c:orientation val="minMax"/>
        </c:scaling>
        <c:delete val="0"/>
        <c:axPos val="b"/>
        <c:numFmt formatCode="General" sourceLinked="1"/>
        <c:majorTickMark val="none"/>
        <c:minorTickMark val="none"/>
        <c:tickLblPos val="none"/>
        <c:crossAx val="440689672"/>
        <c:crosses val="autoZero"/>
        <c:auto val="0"/>
        <c:lblAlgn val="ctr"/>
        <c:lblOffset val="100"/>
        <c:noMultiLvlLbl val="1"/>
      </c:catAx>
      <c:valAx>
        <c:axId val="440689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93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2D-46EE-9CE2-4ABFB236518A}"/>
            </c:ext>
          </c:extLst>
        </c:ser>
        <c:dLbls>
          <c:showLegendKey val="0"/>
          <c:showVal val="0"/>
          <c:showCatName val="0"/>
          <c:showSerName val="0"/>
          <c:showPercent val="0"/>
          <c:showBubbleSize val="0"/>
        </c:dLbls>
        <c:gapWidth val="180"/>
        <c:overlap val="-90"/>
        <c:axId val="440693592"/>
        <c:axId val="44069280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2D-46EE-9CE2-4ABFB236518A}"/>
            </c:ext>
          </c:extLst>
        </c:ser>
        <c:dLbls>
          <c:showLegendKey val="0"/>
          <c:showVal val="0"/>
          <c:showCatName val="0"/>
          <c:showSerName val="0"/>
          <c:showPercent val="0"/>
          <c:showBubbleSize val="0"/>
        </c:dLbls>
        <c:marker val="1"/>
        <c:smooth val="0"/>
        <c:axId val="440693592"/>
        <c:axId val="440692808"/>
      </c:lineChart>
      <c:catAx>
        <c:axId val="440693592"/>
        <c:scaling>
          <c:orientation val="minMax"/>
        </c:scaling>
        <c:delete val="0"/>
        <c:axPos val="b"/>
        <c:numFmt formatCode="General" sourceLinked="1"/>
        <c:majorTickMark val="none"/>
        <c:minorTickMark val="none"/>
        <c:tickLblPos val="none"/>
        <c:crossAx val="440692808"/>
        <c:crosses val="autoZero"/>
        <c:auto val="0"/>
        <c:lblAlgn val="ctr"/>
        <c:lblOffset val="100"/>
        <c:noMultiLvlLbl val="1"/>
      </c:catAx>
      <c:valAx>
        <c:axId val="440692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93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0A-4182-8557-6C8C652B4928}"/>
            </c:ext>
          </c:extLst>
        </c:ser>
        <c:dLbls>
          <c:showLegendKey val="0"/>
          <c:showVal val="0"/>
          <c:showCatName val="0"/>
          <c:showSerName val="0"/>
          <c:showPercent val="0"/>
          <c:showBubbleSize val="0"/>
        </c:dLbls>
        <c:gapWidth val="180"/>
        <c:overlap val="-90"/>
        <c:axId val="440688496"/>
        <c:axId val="4406943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0A-4182-8557-6C8C652B4928}"/>
            </c:ext>
          </c:extLst>
        </c:ser>
        <c:dLbls>
          <c:showLegendKey val="0"/>
          <c:showVal val="0"/>
          <c:showCatName val="0"/>
          <c:showSerName val="0"/>
          <c:showPercent val="0"/>
          <c:showBubbleSize val="0"/>
        </c:dLbls>
        <c:marker val="1"/>
        <c:smooth val="0"/>
        <c:axId val="440688496"/>
        <c:axId val="440694376"/>
      </c:lineChart>
      <c:catAx>
        <c:axId val="440688496"/>
        <c:scaling>
          <c:orientation val="minMax"/>
        </c:scaling>
        <c:delete val="0"/>
        <c:axPos val="b"/>
        <c:numFmt formatCode="General" sourceLinked="1"/>
        <c:majorTickMark val="none"/>
        <c:minorTickMark val="none"/>
        <c:tickLblPos val="none"/>
        <c:crossAx val="440694376"/>
        <c:crosses val="autoZero"/>
        <c:auto val="0"/>
        <c:lblAlgn val="ctr"/>
        <c:lblOffset val="100"/>
        <c:noMultiLvlLbl val="1"/>
      </c:catAx>
      <c:valAx>
        <c:axId val="440694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88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F5-44D5-B62E-57270F70EB3B}"/>
            </c:ext>
          </c:extLst>
        </c:ser>
        <c:dLbls>
          <c:showLegendKey val="0"/>
          <c:showVal val="0"/>
          <c:showCatName val="0"/>
          <c:showSerName val="0"/>
          <c:showPercent val="0"/>
          <c:showBubbleSize val="0"/>
        </c:dLbls>
        <c:gapWidth val="180"/>
        <c:overlap val="-90"/>
        <c:axId val="440690848"/>
        <c:axId val="440687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F5-44D5-B62E-57270F70EB3B}"/>
            </c:ext>
          </c:extLst>
        </c:ser>
        <c:dLbls>
          <c:showLegendKey val="0"/>
          <c:showVal val="0"/>
          <c:showCatName val="0"/>
          <c:showSerName val="0"/>
          <c:showPercent val="0"/>
          <c:showBubbleSize val="0"/>
        </c:dLbls>
        <c:marker val="1"/>
        <c:smooth val="0"/>
        <c:axId val="440690848"/>
        <c:axId val="440687712"/>
      </c:lineChart>
      <c:catAx>
        <c:axId val="440690848"/>
        <c:scaling>
          <c:orientation val="minMax"/>
        </c:scaling>
        <c:delete val="0"/>
        <c:axPos val="b"/>
        <c:numFmt formatCode="General" sourceLinked="1"/>
        <c:majorTickMark val="none"/>
        <c:minorTickMark val="none"/>
        <c:tickLblPos val="none"/>
        <c:crossAx val="440687712"/>
        <c:crosses val="autoZero"/>
        <c:auto val="0"/>
        <c:lblAlgn val="ctr"/>
        <c:lblOffset val="100"/>
        <c:noMultiLvlLbl val="1"/>
      </c:catAx>
      <c:valAx>
        <c:axId val="44068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9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7B-4F66-990D-148CF6D3BD5E}"/>
            </c:ext>
          </c:extLst>
        </c:ser>
        <c:dLbls>
          <c:showLegendKey val="0"/>
          <c:showVal val="0"/>
          <c:showCatName val="0"/>
          <c:showSerName val="0"/>
          <c:showPercent val="0"/>
          <c:showBubbleSize val="0"/>
        </c:dLbls>
        <c:gapWidth val="180"/>
        <c:overlap val="-90"/>
        <c:axId val="440688104"/>
        <c:axId val="44069124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7B-4F66-990D-148CF6D3BD5E}"/>
            </c:ext>
          </c:extLst>
        </c:ser>
        <c:dLbls>
          <c:showLegendKey val="0"/>
          <c:showVal val="0"/>
          <c:showCatName val="0"/>
          <c:showSerName val="0"/>
          <c:showPercent val="0"/>
          <c:showBubbleSize val="0"/>
        </c:dLbls>
        <c:marker val="1"/>
        <c:smooth val="0"/>
        <c:axId val="440688104"/>
        <c:axId val="440691240"/>
      </c:lineChart>
      <c:catAx>
        <c:axId val="440688104"/>
        <c:scaling>
          <c:orientation val="minMax"/>
        </c:scaling>
        <c:delete val="0"/>
        <c:axPos val="b"/>
        <c:numFmt formatCode="General" sourceLinked="1"/>
        <c:majorTickMark val="none"/>
        <c:minorTickMark val="none"/>
        <c:tickLblPos val="none"/>
        <c:crossAx val="440691240"/>
        <c:crosses val="autoZero"/>
        <c:auto val="0"/>
        <c:lblAlgn val="ctr"/>
        <c:lblOffset val="100"/>
        <c:noMultiLvlLbl val="1"/>
      </c:catAx>
      <c:valAx>
        <c:axId val="440691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8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527.29999999999995</c:v>
                </c:pt>
                <c:pt idx="1">
                  <c:v>526.70000000000005</c:v>
                </c:pt>
                <c:pt idx="2">
                  <c:v>746</c:v>
                </c:pt>
                <c:pt idx="3">
                  <c:v>531.1</c:v>
                </c:pt>
                <c:pt idx="4">
                  <c:v>467</c:v>
                </c:pt>
              </c:numCache>
            </c:numRef>
          </c:val>
          <c:extLst xmlns:c16r2="http://schemas.microsoft.com/office/drawing/2015/06/chart">
            <c:ext xmlns:c16="http://schemas.microsoft.com/office/drawing/2014/chart" uri="{C3380CC4-5D6E-409C-BE32-E72D297353CC}">
              <c16:uniqueId val="{00000000-9355-4F4E-8EC5-BDABC1253664}"/>
            </c:ext>
          </c:extLst>
        </c:ser>
        <c:dLbls>
          <c:showLegendKey val="0"/>
          <c:showVal val="0"/>
          <c:showCatName val="0"/>
          <c:showSerName val="0"/>
          <c:showPercent val="0"/>
          <c:showBubbleSize val="0"/>
        </c:dLbls>
        <c:gapWidth val="180"/>
        <c:overlap val="-90"/>
        <c:axId val="440120984"/>
        <c:axId val="44011863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xmlns:c16r2="http://schemas.microsoft.com/office/drawing/2015/06/chart">
            <c:ext xmlns:c16="http://schemas.microsoft.com/office/drawing/2014/chart" uri="{C3380CC4-5D6E-409C-BE32-E72D297353CC}">
              <c16:uniqueId val="{00000001-9355-4F4E-8EC5-BDABC125366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355-4F4E-8EC5-BDABC1253664}"/>
            </c:ext>
          </c:extLst>
        </c:ser>
        <c:dLbls>
          <c:showLegendKey val="0"/>
          <c:showVal val="0"/>
          <c:showCatName val="0"/>
          <c:showSerName val="0"/>
          <c:showPercent val="0"/>
          <c:showBubbleSize val="0"/>
        </c:dLbls>
        <c:marker val="1"/>
        <c:smooth val="0"/>
        <c:axId val="440120984"/>
        <c:axId val="440118632"/>
      </c:lineChart>
      <c:catAx>
        <c:axId val="440120984"/>
        <c:scaling>
          <c:orientation val="minMax"/>
        </c:scaling>
        <c:delete val="0"/>
        <c:axPos val="b"/>
        <c:numFmt formatCode="General" sourceLinked="1"/>
        <c:majorTickMark val="none"/>
        <c:minorTickMark val="none"/>
        <c:tickLblPos val="none"/>
        <c:crossAx val="440118632"/>
        <c:crosses val="autoZero"/>
        <c:auto val="0"/>
        <c:lblAlgn val="ctr"/>
        <c:lblOffset val="100"/>
        <c:noMultiLvlLbl val="1"/>
      </c:catAx>
      <c:valAx>
        <c:axId val="440118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0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25-4828-A31B-D80774E02C50}"/>
            </c:ext>
          </c:extLst>
        </c:ser>
        <c:dLbls>
          <c:showLegendKey val="0"/>
          <c:showVal val="0"/>
          <c:showCatName val="0"/>
          <c:showSerName val="0"/>
          <c:showPercent val="0"/>
          <c:showBubbleSize val="0"/>
        </c:dLbls>
        <c:gapWidth val="180"/>
        <c:overlap val="-90"/>
        <c:axId val="440692024"/>
        <c:axId val="44068888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25-4828-A31B-D80774E02C50}"/>
            </c:ext>
          </c:extLst>
        </c:ser>
        <c:dLbls>
          <c:showLegendKey val="0"/>
          <c:showVal val="0"/>
          <c:showCatName val="0"/>
          <c:showSerName val="0"/>
          <c:showPercent val="0"/>
          <c:showBubbleSize val="0"/>
        </c:dLbls>
        <c:marker val="1"/>
        <c:smooth val="0"/>
        <c:axId val="440692024"/>
        <c:axId val="440688888"/>
      </c:lineChart>
      <c:catAx>
        <c:axId val="440692024"/>
        <c:scaling>
          <c:orientation val="minMax"/>
        </c:scaling>
        <c:delete val="0"/>
        <c:axPos val="b"/>
        <c:numFmt formatCode="General" sourceLinked="1"/>
        <c:majorTickMark val="none"/>
        <c:minorTickMark val="none"/>
        <c:tickLblPos val="none"/>
        <c:crossAx val="440688888"/>
        <c:crosses val="autoZero"/>
        <c:auto val="0"/>
        <c:lblAlgn val="ctr"/>
        <c:lblOffset val="100"/>
        <c:noMultiLvlLbl val="1"/>
      </c:catAx>
      <c:valAx>
        <c:axId val="440688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92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0D-44F1-A00A-61AC7B669C29}"/>
            </c:ext>
          </c:extLst>
        </c:ser>
        <c:dLbls>
          <c:showLegendKey val="0"/>
          <c:showVal val="0"/>
          <c:showCatName val="0"/>
          <c:showSerName val="0"/>
          <c:showPercent val="0"/>
          <c:showBubbleSize val="0"/>
        </c:dLbls>
        <c:gapWidth val="180"/>
        <c:overlap val="-90"/>
        <c:axId val="370069936"/>
        <c:axId val="37006680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0D-44F1-A00A-61AC7B669C29}"/>
            </c:ext>
          </c:extLst>
        </c:ser>
        <c:dLbls>
          <c:showLegendKey val="0"/>
          <c:showVal val="0"/>
          <c:showCatName val="0"/>
          <c:showSerName val="0"/>
          <c:showPercent val="0"/>
          <c:showBubbleSize val="0"/>
        </c:dLbls>
        <c:marker val="1"/>
        <c:smooth val="0"/>
        <c:axId val="370069936"/>
        <c:axId val="370066800"/>
      </c:lineChart>
      <c:catAx>
        <c:axId val="370069936"/>
        <c:scaling>
          <c:orientation val="minMax"/>
        </c:scaling>
        <c:delete val="0"/>
        <c:axPos val="b"/>
        <c:numFmt formatCode="General" sourceLinked="1"/>
        <c:majorTickMark val="none"/>
        <c:minorTickMark val="none"/>
        <c:tickLblPos val="none"/>
        <c:crossAx val="370066800"/>
        <c:crosses val="autoZero"/>
        <c:auto val="0"/>
        <c:lblAlgn val="ctr"/>
        <c:lblOffset val="100"/>
        <c:noMultiLvlLbl val="1"/>
      </c:catAx>
      <c:valAx>
        <c:axId val="370066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069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2B-4E97-9B17-83DE43C130C3}"/>
            </c:ext>
          </c:extLst>
        </c:ser>
        <c:dLbls>
          <c:showLegendKey val="0"/>
          <c:showVal val="0"/>
          <c:showCatName val="0"/>
          <c:showSerName val="0"/>
          <c:showPercent val="0"/>
          <c:showBubbleSize val="0"/>
        </c:dLbls>
        <c:gapWidth val="180"/>
        <c:overlap val="-90"/>
        <c:axId val="370067584"/>
        <c:axId val="37007032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2B-4E97-9B17-83DE43C130C3}"/>
            </c:ext>
          </c:extLst>
        </c:ser>
        <c:dLbls>
          <c:showLegendKey val="0"/>
          <c:showVal val="0"/>
          <c:showCatName val="0"/>
          <c:showSerName val="0"/>
          <c:showPercent val="0"/>
          <c:showBubbleSize val="0"/>
        </c:dLbls>
        <c:marker val="1"/>
        <c:smooth val="0"/>
        <c:axId val="370067584"/>
        <c:axId val="370070328"/>
      </c:lineChart>
      <c:catAx>
        <c:axId val="370067584"/>
        <c:scaling>
          <c:orientation val="minMax"/>
        </c:scaling>
        <c:delete val="0"/>
        <c:axPos val="b"/>
        <c:numFmt formatCode="General" sourceLinked="1"/>
        <c:majorTickMark val="none"/>
        <c:minorTickMark val="none"/>
        <c:tickLblPos val="none"/>
        <c:crossAx val="370070328"/>
        <c:crosses val="autoZero"/>
        <c:auto val="0"/>
        <c:lblAlgn val="ctr"/>
        <c:lblOffset val="100"/>
        <c:noMultiLvlLbl val="1"/>
      </c:catAx>
      <c:valAx>
        <c:axId val="370070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06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42-45B6-BC73-752C181BAC27}"/>
            </c:ext>
          </c:extLst>
        </c:ser>
        <c:dLbls>
          <c:showLegendKey val="0"/>
          <c:showVal val="0"/>
          <c:showCatName val="0"/>
          <c:showSerName val="0"/>
          <c:showPercent val="0"/>
          <c:showBubbleSize val="0"/>
        </c:dLbls>
        <c:gapWidth val="180"/>
        <c:overlap val="-90"/>
        <c:axId val="370067976"/>
        <c:axId val="37006954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42-45B6-BC73-752C181BAC27}"/>
            </c:ext>
          </c:extLst>
        </c:ser>
        <c:dLbls>
          <c:showLegendKey val="0"/>
          <c:showVal val="0"/>
          <c:showCatName val="0"/>
          <c:showSerName val="0"/>
          <c:showPercent val="0"/>
          <c:showBubbleSize val="0"/>
        </c:dLbls>
        <c:marker val="1"/>
        <c:smooth val="0"/>
        <c:axId val="370067976"/>
        <c:axId val="370069544"/>
      </c:lineChart>
      <c:catAx>
        <c:axId val="370067976"/>
        <c:scaling>
          <c:orientation val="minMax"/>
        </c:scaling>
        <c:delete val="0"/>
        <c:axPos val="b"/>
        <c:numFmt formatCode="General" sourceLinked="1"/>
        <c:majorTickMark val="none"/>
        <c:minorTickMark val="none"/>
        <c:tickLblPos val="none"/>
        <c:crossAx val="370069544"/>
        <c:crosses val="autoZero"/>
        <c:auto val="0"/>
        <c:lblAlgn val="ctr"/>
        <c:lblOffset val="100"/>
        <c:noMultiLvlLbl val="1"/>
      </c:catAx>
      <c:valAx>
        <c:axId val="370069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067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13-46E9-B6EA-019D49E5DC5A}"/>
            </c:ext>
          </c:extLst>
        </c:ser>
        <c:dLbls>
          <c:showLegendKey val="0"/>
          <c:showVal val="0"/>
          <c:showCatName val="0"/>
          <c:showSerName val="0"/>
          <c:showPercent val="0"/>
          <c:showBubbleSize val="0"/>
        </c:dLbls>
        <c:gapWidth val="180"/>
        <c:overlap val="-90"/>
        <c:axId val="370068760"/>
        <c:axId val="37007228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13-46E9-B6EA-019D49E5DC5A}"/>
            </c:ext>
          </c:extLst>
        </c:ser>
        <c:dLbls>
          <c:showLegendKey val="0"/>
          <c:showVal val="0"/>
          <c:showCatName val="0"/>
          <c:showSerName val="0"/>
          <c:showPercent val="0"/>
          <c:showBubbleSize val="0"/>
        </c:dLbls>
        <c:marker val="1"/>
        <c:smooth val="0"/>
        <c:axId val="370068760"/>
        <c:axId val="370072288"/>
      </c:lineChart>
      <c:catAx>
        <c:axId val="370068760"/>
        <c:scaling>
          <c:orientation val="minMax"/>
        </c:scaling>
        <c:delete val="0"/>
        <c:axPos val="b"/>
        <c:numFmt formatCode="General" sourceLinked="1"/>
        <c:majorTickMark val="none"/>
        <c:minorTickMark val="none"/>
        <c:tickLblPos val="none"/>
        <c:crossAx val="370072288"/>
        <c:crosses val="autoZero"/>
        <c:auto val="0"/>
        <c:lblAlgn val="ctr"/>
        <c:lblOffset val="100"/>
        <c:noMultiLvlLbl val="1"/>
      </c:catAx>
      <c:valAx>
        <c:axId val="37007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0687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C4-46F7-99E5-9491EFB2094C}"/>
            </c:ext>
          </c:extLst>
        </c:ser>
        <c:dLbls>
          <c:showLegendKey val="0"/>
          <c:showVal val="0"/>
          <c:showCatName val="0"/>
          <c:showSerName val="0"/>
          <c:showPercent val="0"/>
          <c:showBubbleSize val="0"/>
        </c:dLbls>
        <c:gapWidth val="180"/>
        <c:overlap val="-90"/>
        <c:axId val="370072680"/>
        <c:axId val="37007072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C4-46F7-99E5-9491EFB2094C}"/>
            </c:ext>
          </c:extLst>
        </c:ser>
        <c:dLbls>
          <c:showLegendKey val="0"/>
          <c:showVal val="0"/>
          <c:showCatName val="0"/>
          <c:showSerName val="0"/>
          <c:showPercent val="0"/>
          <c:showBubbleSize val="0"/>
        </c:dLbls>
        <c:marker val="1"/>
        <c:smooth val="0"/>
        <c:axId val="370072680"/>
        <c:axId val="370070720"/>
      </c:lineChart>
      <c:catAx>
        <c:axId val="370072680"/>
        <c:scaling>
          <c:orientation val="minMax"/>
        </c:scaling>
        <c:delete val="0"/>
        <c:axPos val="b"/>
        <c:numFmt formatCode="General" sourceLinked="1"/>
        <c:majorTickMark val="none"/>
        <c:minorTickMark val="none"/>
        <c:tickLblPos val="none"/>
        <c:crossAx val="370070720"/>
        <c:crosses val="autoZero"/>
        <c:auto val="0"/>
        <c:lblAlgn val="ctr"/>
        <c:lblOffset val="100"/>
        <c:noMultiLvlLbl val="1"/>
      </c:catAx>
      <c:valAx>
        <c:axId val="370070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072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11.6</c:v>
                </c:pt>
                <c:pt idx="1">
                  <c:v>10.7</c:v>
                </c:pt>
                <c:pt idx="2">
                  <c:v>12.5</c:v>
                </c:pt>
                <c:pt idx="3">
                  <c:v>12.1</c:v>
                </c:pt>
                <c:pt idx="4">
                  <c:v>12.1</c:v>
                </c:pt>
              </c:numCache>
            </c:numRef>
          </c:val>
          <c:extLst xmlns:c16r2="http://schemas.microsoft.com/office/drawing/2015/06/chart">
            <c:ext xmlns:c16="http://schemas.microsoft.com/office/drawing/2014/chart" uri="{C3380CC4-5D6E-409C-BE32-E72D297353CC}">
              <c16:uniqueId val="{00000000-E1DC-4492-968F-BB62AA2CB5C9}"/>
            </c:ext>
          </c:extLst>
        </c:ser>
        <c:dLbls>
          <c:showLegendKey val="0"/>
          <c:showVal val="0"/>
          <c:showCatName val="0"/>
          <c:showSerName val="0"/>
          <c:showPercent val="0"/>
          <c:showBubbleSize val="0"/>
        </c:dLbls>
        <c:gapWidth val="180"/>
        <c:overlap val="-90"/>
        <c:axId val="370065232"/>
        <c:axId val="37007189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xmlns:c16r2="http://schemas.microsoft.com/office/drawing/2015/06/chart">
            <c:ext xmlns:c16="http://schemas.microsoft.com/office/drawing/2014/chart" uri="{C3380CC4-5D6E-409C-BE32-E72D297353CC}">
              <c16:uniqueId val="{00000001-E1DC-4492-968F-BB62AA2CB5C9}"/>
            </c:ext>
          </c:extLst>
        </c:ser>
        <c:dLbls>
          <c:showLegendKey val="0"/>
          <c:showVal val="0"/>
          <c:showCatName val="0"/>
          <c:showSerName val="0"/>
          <c:showPercent val="0"/>
          <c:showBubbleSize val="0"/>
        </c:dLbls>
        <c:marker val="1"/>
        <c:smooth val="0"/>
        <c:axId val="370065232"/>
        <c:axId val="370071896"/>
      </c:lineChart>
      <c:catAx>
        <c:axId val="370065232"/>
        <c:scaling>
          <c:orientation val="minMax"/>
        </c:scaling>
        <c:delete val="0"/>
        <c:axPos val="b"/>
        <c:numFmt formatCode="General" sourceLinked="1"/>
        <c:majorTickMark val="none"/>
        <c:minorTickMark val="none"/>
        <c:tickLblPos val="none"/>
        <c:crossAx val="370071896"/>
        <c:crosses val="autoZero"/>
        <c:auto val="0"/>
        <c:lblAlgn val="ctr"/>
        <c:lblOffset val="100"/>
        <c:noMultiLvlLbl val="1"/>
      </c:catAx>
      <c:valAx>
        <c:axId val="370071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065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9.5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56-4A85-830E-4682684B47A7}"/>
            </c:ext>
          </c:extLst>
        </c:ser>
        <c:dLbls>
          <c:showLegendKey val="0"/>
          <c:showVal val="0"/>
          <c:showCatName val="0"/>
          <c:showSerName val="0"/>
          <c:showPercent val="0"/>
          <c:showBubbleSize val="0"/>
        </c:dLbls>
        <c:gapWidth val="180"/>
        <c:overlap val="-90"/>
        <c:axId val="370065624"/>
        <c:axId val="4419286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xmlns:c16r2="http://schemas.microsoft.com/office/drawing/2015/06/chart">
            <c:ext xmlns:c16="http://schemas.microsoft.com/office/drawing/2014/chart" uri="{C3380CC4-5D6E-409C-BE32-E72D297353CC}">
              <c16:uniqueId val="{00000001-DB56-4A85-830E-4682684B47A7}"/>
            </c:ext>
          </c:extLst>
        </c:ser>
        <c:dLbls>
          <c:showLegendKey val="0"/>
          <c:showVal val="0"/>
          <c:showCatName val="0"/>
          <c:showSerName val="0"/>
          <c:showPercent val="0"/>
          <c:showBubbleSize val="0"/>
        </c:dLbls>
        <c:marker val="1"/>
        <c:smooth val="0"/>
        <c:axId val="370065624"/>
        <c:axId val="441928648"/>
      </c:lineChart>
      <c:catAx>
        <c:axId val="370065624"/>
        <c:scaling>
          <c:orientation val="minMax"/>
        </c:scaling>
        <c:delete val="0"/>
        <c:axPos val="b"/>
        <c:numFmt formatCode="General" sourceLinked="1"/>
        <c:majorTickMark val="none"/>
        <c:minorTickMark val="none"/>
        <c:tickLblPos val="none"/>
        <c:crossAx val="441928648"/>
        <c:crosses val="autoZero"/>
        <c:auto val="0"/>
        <c:lblAlgn val="ctr"/>
        <c:lblOffset val="100"/>
        <c:noMultiLvlLbl val="1"/>
      </c:catAx>
      <c:valAx>
        <c:axId val="44192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065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1100.9000000000001</c:v>
                </c:pt>
                <c:pt idx="1">
                  <c:v>1196.0999999999999</c:v>
                </c:pt>
                <c:pt idx="2">
                  <c:v>957.2</c:v>
                </c:pt>
                <c:pt idx="3">
                  <c:v>913.4</c:v>
                </c:pt>
                <c:pt idx="4">
                  <c:v>839.7</c:v>
                </c:pt>
              </c:numCache>
            </c:numRef>
          </c:val>
          <c:extLst xmlns:c16r2="http://schemas.microsoft.com/office/drawing/2015/06/chart">
            <c:ext xmlns:c16="http://schemas.microsoft.com/office/drawing/2014/chart" uri="{C3380CC4-5D6E-409C-BE32-E72D297353CC}">
              <c16:uniqueId val="{00000000-1CAE-4CF4-9303-4F579340580F}"/>
            </c:ext>
          </c:extLst>
        </c:ser>
        <c:dLbls>
          <c:showLegendKey val="0"/>
          <c:showVal val="0"/>
          <c:showCatName val="0"/>
          <c:showSerName val="0"/>
          <c:showPercent val="0"/>
          <c:showBubbleSize val="0"/>
        </c:dLbls>
        <c:gapWidth val="180"/>
        <c:overlap val="-90"/>
        <c:axId val="441931784"/>
        <c:axId val="44192904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xmlns:c16r2="http://schemas.microsoft.com/office/drawing/2015/06/chart">
            <c:ext xmlns:c16="http://schemas.microsoft.com/office/drawing/2014/chart" uri="{C3380CC4-5D6E-409C-BE32-E72D297353CC}">
              <c16:uniqueId val="{00000001-1CAE-4CF4-9303-4F579340580F}"/>
            </c:ext>
          </c:extLst>
        </c:ser>
        <c:dLbls>
          <c:showLegendKey val="0"/>
          <c:showVal val="0"/>
          <c:showCatName val="0"/>
          <c:showSerName val="0"/>
          <c:showPercent val="0"/>
          <c:showBubbleSize val="0"/>
        </c:dLbls>
        <c:marker val="1"/>
        <c:smooth val="0"/>
        <c:axId val="441931784"/>
        <c:axId val="441929040"/>
      </c:lineChart>
      <c:catAx>
        <c:axId val="441931784"/>
        <c:scaling>
          <c:orientation val="minMax"/>
        </c:scaling>
        <c:delete val="0"/>
        <c:axPos val="b"/>
        <c:numFmt formatCode="General" sourceLinked="1"/>
        <c:majorTickMark val="none"/>
        <c:minorTickMark val="none"/>
        <c:tickLblPos val="none"/>
        <c:crossAx val="441929040"/>
        <c:crosses val="autoZero"/>
        <c:auto val="0"/>
        <c:lblAlgn val="ctr"/>
        <c:lblOffset val="100"/>
        <c:noMultiLvlLbl val="1"/>
      </c:catAx>
      <c:valAx>
        <c:axId val="44192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931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E9-465E-8728-CCECE1C2219D}"/>
            </c:ext>
          </c:extLst>
        </c:ser>
        <c:dLbls>
          <c:showLegendKey val="0"/>
          <c:showVal val="0"/>
          <c:showCatName val="0"/>
          <c:showSerName val="0"/>
          <c:showPercent val="0"/>
          <c:showBubbleSize val="0"/>
        </c:dLbls>
        <c:gapWidth val="180"/>
        <c:overlap val="-90"/>
        <c:axId val="441926688"/>
        <c:axId val="4419270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E9-465E-8728-CCECE1C2219D}"/>
            </c:ext>
          </c:extLst>
        </c:ser>
        <c:dLbls>
          <c:showLegendKey val="0"/>
          <c:showVal val="0"/>
          <c:showCatName val="0"/>
          <c:showSerName val="0"/>
          <c:showPercent val="0"/>
          <c:showBubbleSize val="0"/>
        </c:dLbls>
        <c:marker val="1"/>
        <c:smooth val="0"/>
        <c:axId val="441926688"/>
        <c:axId val="441927080"/>
      </c:lineChart>
      <c:catAx>
        <c:axId val="441926688"/>
        <c:scaling>
          <c:orientation val="minMax"/>
        </c:scaling>
        <c:delete val="0"/>
        <c:axPos val="b"/>
        <c:numFmt formatCode="General" sourceLinked="1"/>
        <c:majorTickMark val="none"/>
        <c:minorTickMark val="none"/>
        <c:tickLblPos val="none"/>
        <c:crossAx val="441927080"/>
        <c:crosses val="autoZero"/>
        <c:auto val="0"/>
        <c:lblAlgn val="ctr"/>
        <c:lblOffset val="100"/>
        <c:noMultiLvlLbl val="1"/>
      </c:catAx>
      <c:valAx>
        <c:axId val="441927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926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CF-4DF1-BC6E-658E11190771}"/>
            </c:ext>
          </c:extLst>
        </c:ser>
        <c:dLbls>
          <c:showLegendKey val="0"/>
          <c:showVal val="0"/>
          <c:showCatName val="0"/>
          <c:showSerName val="0"/>
          <c:showPercent val="0"/>
          <c:showBubbleSize val="0"/>
        </c:dLbls>
        <c:gapWidth val="180"/>
        <c:overlap val="-90"/>
        <c:axId val="440117848"/>
        <c:axId val="4401217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CF-4DF1-BC6E-658E1119077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9ACF-4DF1-BC6E-658E11190771}"/>
            </c:ext>
          </c:extLst>
        </c:ser>
        <c:dLbls>
          <c:showLegendKey val="0"/>
          <c:showVal val="0"/>
          <c:showCatName val="0"/>
          <c:showSerName val="0"/>
          <c:showPercent val="0"/>
          <c:showBubbleSize val="0"/>
        </c:dLbls>
        <c:marker val="1"/>
        <c:smooth val="0"/>
        <c:axId val="440117848"/>
        <c:axId val="440121768"/>
      </c:lineChart>
      <c:catAx>
        <c:axId val="440117848"/>
        <c:scaling>
          <c:orientation val="minMax"/>
        </c:scaling>
        <c:delete val="0"/>
        <c:axPos val="b"/>
        <c:numFmt formatCode="General" sourceLinked="1"/>
        <c:majorTickMark val="none"/>
        <c:minorTickMark val="none"/>
        <c:tickLblPos val="none"/>
        <c:crossAx val="440121768"/>
        <c:crosses val="autoZero"/>
        <c:auto val="0"/>
        <c:lblAlgn val="ctr"/>
        <c:lblOffset val="100"/>
        <c:noMultiLvlLbl val="1"/>
      </c:catAx>
      <c:valAx>
        <c:axId val="440121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7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922-41D5-9BD0-0F7AC3B0C7FF}"/>
            </c:ext>
          </c:extLst>
        </c:ser>
        <c:dLbls>
          <c:showLegendKey val="0"/>
          <c:showVal val="0"/>
          <c:showCatName val="0"/>
          <c:showSerName val="0"/>
          <c:showPercent val="0"/>
          <c:showBubbleSize val="0"/>
        </c:dLbls>
        <c:gapWidth val="180"/>
        <c:overlap val="-90"/>
        <c:axId val="441925512"/>
        <c:axId val="44192590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xmlns:c16r2="http://schemas.microsoft.com/office/drawing/2015/06/chart">
            <c:ext xmlns:c16="http://schemas.microsoft.com/office/drawing/2014/chart" uri="{C3380CC4-5D6E-409C-BE32-E72D297353CC}">
              <c16:uniqueId val="{00000001-2922-41D5-9BD0-0F7AC3B0C7FF}"/>
            </c:ext>
          </c:extLst>
        </c:ser>
        <c:dLbls>
          <c:showLegendKey val="0"/>
          <c:showVal val="0"/>
          <c:showCatName val="0"/>
          <c:showSerName val="0"/>
          <c:showPercent val="0"/>
          <c:showBubbleSize val="0"/>
        </c:dLbls>
        <c:marker val="1"/>
        <c:smooth val="0"/>
        <c:axId val="441925512"/>
        <c:axId val="441925904"/>
      </c:lineChart>
      <c:catAx>
        <c:axId val="441925512"/>
        <c:scaling>
          <c:orientation val="minMax"/>
        </c:scaling>
        <c:delete val="0"/>
        <c:axPos val="b"/>
        <c:numFmt formatCode="General" sourceLinked="1"/>
        <c:majorTickMark val="none"/>
        <c:minorTickMark val="none"/>
        <c:tickLblPos val="none"/>
        <c:crossAx val="441925904"/>
        <c:crosses val="autoZero"/>
        <c:auto val="0"/>
        <c:lblAlgn val="ctr"/>
        <c:lblOffset val="100"/>
        <c:noMultiLvlLbl val="1"/>
      </c:catAx>
      <c:valAx>
        <c:axId val="44192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925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12000</c:v>
                </c:pt>
                <c:pt idx="1">
                  <c:v>12328.1</c:v>
                </c:pt>
                <c:pt idx="2">
                  <c:v>39350.800000000003</c:v>
                </c:pt>
                <c:pt idx="3">
                  <c:v>42741.9</c:v>
                </c:pt>
                <c:pt idx="4">
                  <c:v>43936.5</c:v>
                </c:pt>
              </c:numCache>
            </c:numRef>
          </c:val>
          <c:extLst xmlns:c16r2="http://schemas.microsoft.com/office/drawing/2015/06/chart">
            <c:ext xmlns:c16="http://schemas.microsoft.com/office/drawing/2014/chart" uri="{C3380CC4-5D6E-409C-BE32-E72D297353CC}">
              <c16:uniqueId val="{00000000-7D5C-4EBE-A3C1-20AFA2FD4784}"/>
            </c:ext>
          </c:extLst>
        </c:ser>
        <c:dLbls>
          <c:showLegendKey val="0"/>
          <c:showVal val="0"/>
          <c:showCatName val="0"/>
          <c:showSerName val="0"/>
          <c:showPercent val="0"/>
          <c:showBubbleSize val="0"/>
        </c:dLbls>
        <c:gapWidth val="180"/>
        <c:overlap val="-90"/>
        <c:axId val="440123336"/>
        <c:axId val="44011902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xmlns:c16r2="http://schemas.microsoft.com/office/drawing/2015/06/chart">
            <c:ext xmlns:c16="http://schemas.microsoft.com/office/drawing/2014/chart" uri="{C3380CC4-5D6E-409C-BE32-E72D297353CC}">
              <c16:uniqueId val="{00000001-7D5C-4EBE-A3C1-20AFA2FD4784}"/>
            </c:ext>
          </c:extLst>
        </c:ser>
        <c:dLbls>
          <c:showLegendKey val="0"/>
          <c:showVal val="0"/>
          <c:showCatName val="0"/>
          <c:showSerName val="0"/>
          <c:showPercent val="0"/>
          <c:showBubbleSize val="0"/>
        </c:dLbls>
        <c:marker val="1"/>
        <c:smooth val="0"/>
        <c:axId val="440123336"/>
        <c:axId val="440119024"/>
      </c:lineChart>
      <c:catAx>
        <c:axId val="440123336"/>
        <c:scaling>
          <c:orientation val="minMax"/>
        </c:scaling>
        <c:delete val="0"/>
        <c:axPos val="b"/>
        <c:numFmt formatCode="General" sourceLinked="1"/>
        <c:majorTickMark val="none"/>
        <c:minorTickMark val="none"/>
        <c:tickLblPos val="none"/>
        <c:crossAx val="440119024"/>
        <c:crosses val="autoZero"/>
        <c:auto val="0"/>
        <c:lblAlgn val="ctr"/>
        <c:lblOffset val="100"/>
        <c:noMultiLvlLbl val="1"/>
      </c:catAx>
      <c:valAx>
        <c:axId val="44011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3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21794</c:v>
                </c:pt>
                <c:pt idx="1">
                  <c:v>20062</c:v>
                </c:pt>
                <c:pt idx="2">
                  <c:v>24983</c:v>
                </c:pt>
                <c:pt idx="3">
                  <c:v>22727</c:v>
                </c:pt>
                <c:pt idx="4">
                  <c:v>22028</c:v>
                </c:pt>
              </c:numCache>
            </c:numRef>
          </c:val>
          <c:extLst xmlns:c16r2="http://schemas.microsoft.com/office/drawing/2015/06/chart">
            <c:ext xmlns:c16="http://schemas.microsoft.com/office/drawing/2014/chart" uri="{C3380CC4-5D6E-409C-BE32-E72D297353CC}">
              <c16:uniqueId val="{00000000-E05B-4708-9CFA-9D5B6F7FD58B}"/>
            </c:ext>
          </c:extLst>
        </c:ser>
        <c:dLbls>
          <c:showLegendKey val="0"/>
          <c:showVal val="0"/>
          <c:showCatName val="0"/>
          <c:showSerName val="0"/>
          <c:showPercent val="0"/>
          <c:showBubbleSize val="0"/>
        </c:dLbls>
        <c:gapWidth val="180"/>
        <c:overlap val="-90"/>
        <c:axId val="440120200"/>
        <c:axId val="44012059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xmlns:c16r2="http://schemas.microsoft.com/office/drawing/2015/06/chart">
            <c:ext xmlns:c16="http://schemas.microsoft.com/office/drawing/2014/chart" uri="{C3380CC4-5D6E-409C-BE32-E72D297353CC}">
              <c16:uniqueId val="{00000001-E05B-4708-9CFA-9D5B6F7FD58B}"/>
            </c:ext>
          </c:extLst>
        </c:ser>
        <c:dLbls>
          <c:showLegendKey val="0"/>
          <c:showVal val="0"/>
          <c:showCatName val="0"/>
          <c:showSerName val="0"/>
          <c:showPercent val="0"/>
          <c:showBubbleSize val="0"/>
        </c:dLbls>
        <c:marker val="1"/>
        <c:smooth val="0"/>
        <c:axId val="440120200"/>
        <c:axId val="440120592"/>
      </c:lineChart>
      <c:catAx>
        <c:axId val="440120200"/>
        <c:scaling>
          <c:orientation val="minMax"/>
        </c:scaling>
        <c:delete val="0"/>
        <c:axPos val="b"/>
        <c:numFmt formatCode="General" sourceLinked="1"/>
        <c:majorTickMark val="none"/>
        <c:minorTickMark val="none"/>
        <c:tickLblPos val="none"/>
        <c:crossAx val="440120592"/>
        <c:crosses val="autoZero"/>
        <c:auto val="0"/>
        <c:lblAlgn val="ctr"/>
        <c:lblOffset val="100"/>
        <c:noMultiLvlLbl val="1"/>
      </c:catAx>
      <c:valAx>
        <c:axId val="4401205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0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11.6</c:v>
                </c:pt>
                <c:pt idx="1">
                  <c:v>10.7</c:v>
                </c:pt>
                <c:pt idx="2">
                  <c:v>12.5</c:v>
                </c:pt>
                <c:pt idx="3">
                  <c:v>12.1</c:v>
                </c:pt>
                <c:pt idx="4">
                  <c:v>12.1</c:v>
                </c:pt>
              </c:numCache>
            </c:numRef>
          </c:val>
          <c:extLst xmlns:c16r2="http://schemas.microsoft.com/office/drawing/2015/06/chart">
            <c:ext xmlns:c16="http://schemas.microsoft.com/office/drawing/2014/chart" uri="{C3380CC4-5D6E-409C-BE32-E72D297353CC}">
              <c16:uniqueId val="{00000000-59F4-4B2C-95EB-DDE41BF9AE4F}"/>
            </c:ext>
          </c:extLst>
        </c:ser>
        <c:dLbls>
          <c:showLegendKey val="0"/>
          <c:showVal val="0"/>
          <c:showCatName val="0"/>
          <c:showSerName val="0"/>
          <c:showPercent val="0"/>
          <c:showBubbleSize val="0"/>
        </c:dLbls>
        <c:gapWidth val="180"/>
        <c:overlap val="-90"/>
        <c:axId val="439843360"/>
        <c:axId val="43984414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xmlns:c16r2="http://schemas.microsoft.com/office/drawing/2015/06/chart">
            <c:ext xmlns:c16="http://schemas.microsoft.com/office/drawing/2014/chart" uri="{C3380CC4-5D6E-409C-BE32-E72D297353CC}">
              <c16:uniqueId val="{00000001-59F4-4B2C-95EB-DDE41BF9AE4F}"/>
            </c:ext>
          </c:extLst>
        </c:ser>
        <c:dLbls>
          <c:showLegendKey val="0"/>
          <c:showVal val="0"/>
          <c:showCatName val="0"/>
          <c:showSerName val="0"/>
          <c:showPercent val="0"/>
          <c:showBubbleSize val="0"/>
        </c:dLbls>
        <c:marker val="1"/>
        <c:smooth val="0"/>
        <c:axId val="439843360"/>
        <c:axId val="439844144"/>
      </c:lineChart>
      <c:catAx>
        <c:axId val="439843360"/>
        <c:scaling>
          <c:orientation val="minMax"/>
        </c:scaling>
        <c:delete val="0"/>
        <c:axPos val="b"/>
        <c:numFmt formatCode="General" sourceLinked="1"/>
        <c:majorTickMark val="none"/>
        <c:minorTickMark val="none"/>
        <c:tickLblPos val="none"/>
        <c:crossAx val="439844144"/>
        <c:crosses val="autoZero"/>
        <c:auto val="0"/>
        <c:lblAlgn val="ctr"/>
        <c:lblOffset val="100"/>
        <c:noMultiLvlLbl val="1"/>
      </c:catAx>
      <c:valAx>
        <c:axId val="439844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843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9.5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34-4916-896E-B4A102073A3D}"/>
            </c:ext>
          </c:extLst>
        </c:ser>
        <c:dLbls>
          <c:showLegendKey val="0"/>
          <c:showVal val="0"/>
          <c:showCatName val="0"/>
          <c:showSerName val="0"/>
          <c:showPercent val="0"/>
          <c:showBubbleSize val="0"/>
        </c:dLbls>
        <c:gapWidth val="180"/>
        <c:overlap val="-90"/>
        <c:axId val="439841792"/>
        <c:axId val="43984218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xmlns:c16r2="http://schemas.microsoft.com/office/drawing/2015/06/chart">
            <c:ext xmlns:c16="http://schemas.microsoft.com/office/drawing/2014/chart" uri="{C3380CC4-5D6E-409C-BE32-E72D297353CC}">
              <c16:uniqueId val="{00000001-0234-4916-896E-B4A102073A3D}"/>
            </c:ext>
          </c:extLst>
        </c:ser>
        <c:dLbls>
          <c:showLegendKey val="0"/>
          <c:showVal val="0"/>
          <c:showCatName val="0"/>
          <c:showSerName val="0"/>
          <c:showPercent val="0"/>
          <c:showBubbleSize val="0"/>
        </c:dLbls>
        <c:marker val="1"/>
        <c:smooth val="0"/>
        <c:axId val="439841792"/>
        <c:axId val="439842184"/>
      </c:lineChart>
      <c:catAx>
        <c:axId val="439841792"/>
        <c:scaling>
          <c:orientation val="minMax"/>
        </c:scaling>
        <c:delete val="0"/>
        <c:axPos val="b"/>
        <c:numFmt formatCode="General" sourceLinked="1"/>
        <c:majorTickMark val="none"/>
        <c:minorTickMark val="none"/>
        <c:tickLblPos val="none"/>
        <c:crossAx val="439842184"/>
        <c:crosses val="autoZero"/>
        <c:auto val="0"/>
        <c:lblAlgn val="ctr"/>
        <c:lblOffset val="100"/>
        <c:noMultiLvlLbl val="1"/>
      </c:catAx>
      <c:valAx>
        <c:axId val="439842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84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1100.9000000000001</c:v>
                </c:pt>
                <c:pt idx="1">
                  <c:v>1196.0999999999999</c:v>
                </c:pt>
                <c:pt idx="2">
                  <c:v>957.2</c:v>
                </c:pt>
                <c:pt idx="3">
                  <c:v>913.4</c:v>
                </c:pt>
                <c:pt idx="4">
                  <c:v>839.7</c:v>
                </c:pt>
              </c:numCache>
            </c:numRef>
          </c:val>
          <c:extLst xmlns:c16r2="http://schemas.microsoft.com/office/drawing/2015/06/chart">
            <c:ext xmlns:c16="http://schemas.microsoft.com/office/drawing/2014/chart" uri="{C3380CC4-5D6E-409C-BE32-E72D297353CC}">
              <c16:uniqueId val="{00000000-F8E3-448A-9A8C-ED8A3DBA9209}"/>
            </c:ext>
          </c:extLst>
        </c:ser>
        <c:dLbls>
          <c:showLegendKey val="0"/>
          <c:showVal val="0"/>
          <c:showCatName val="0"/>
          <c:showSerName val="0"/>
          <c:showPercent val="0"/>
          <c:showBubbleSize val="0"/>
        </c:dLbls>
        <c:gapWidth val="180"/>
        <c:overlap val="-90"/>
        <c:axId val="439844536"/>
        <c:axId val="43984100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xmlns:c16r2="http://schemas.microsoft.com/office/drawing/2015/06/chart">
            <c:ext xmlns:c16="http://schemas.microsoft.com/office/drawing/2014/chart" uri="{C3380CC4-5D6E-409C-BE32-E72D297353CC}">
              <c16:uniqueId val="{00000001-F8E3-448A-9A8C-ED8A3DBA9209}"/>
            </c:ext>
          </c:extLst>
        </c:ser>
        <c:dLbls>
          <c:showLegendKey val="0"/>
          <c:showVal val="0"/>
          <c:showCatName val="0"/>
          <c:showSerName val="0"/>
          <c:showPercent val="0"/>
          <c:showBubbleSize val="0"/>
        </c:dLbls>
        <c:marker val="1"/>
        <c:smooth val="0"/>
        <c:axId val="439844536"/>
        <c:axId val="439841008"/>
      </c:lineChart>
      <c:catAx>
        <c:axId val="439844536"/>
        <c:scaling>
          <c:orientation val="minMax"/>
        </c:scaling>
        <c:delete val="0"/>
        <c:axPos val="b"/>
        <c:numFmt formatCode="General" sourceLinked="1"/>
        <c:majorTickMark val="none"/>
        <c:minorTickMark val="none"/>
        <c:tickLblPos val="none"/>
        <c:crossAx val="439841008"/>
        <c:crosses val="autoZero"/>
        <c:auto val="0"/>
        <c:lblAlgn val="ctr"/>
        <c:lblOffset val="100"/>
        <c:noMultiLvlLbl val="1"/>
      </c:catAx>
      <c:valAx>
        <c:axId val="43984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844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23-49E5-8248-94BB4DCF37E6}"/>
            </c:ext>
          </c:extLst>
        </c:ser>
        <c:dLbls>
          <c:showLegendKey val="0"/>
          <c:showVal val="0"/>
          <c:showCatName val="0"/>
          <c:showSerName val="0"/>
          <c:showPercent val="0"/>
          <c:showBubbleSize val="0"/>
        </c:dLbls>
        <c:gapWidth val="180"/>
        <c:overlap val="-90"/>
        <c:axId val="439846104"/>
        <c:axId val="43984767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23-49E5-8248-94BB4DCF37E6}"/>
            </c:ext>
          </c:extLst>
        </c:ser>
        <c:dLbls>
          <c:showLegendKey val="0"/>
          <c:showVal val="0"/>
          <c:showCatName val="0"/>
          <c:showSerName val="0"/>
          <c:showPercent val="0"/>
          <c:showBubbleSize val="0"/>
        </c:dLbls>
        <c:marker val="1"/>
        <c:smooth val="0"/>
        <c:axId val="439846104"/>
        <c:axId val="439847672"/>
      </c:lineChart>
      <c:catAx>
        <c:axId val="439846104"/>
        <c:scaling>
          <c:orientation val="minMax"/>
        </c:scaling>
        <c:delete val="0"/>
        <c:axPos val="b"/>
        <c:numFmt formatCode="General" sourceLinked="1"/>
        <c:majorTickMark val="none"/>
        <c:minorTickMark val="none"/>
        <c:tickLblPos val="none"/>
        <c:crossAx val="439847672"/>
        <c:crosses val="autoZero"/>
        <c:auto val="0"/>
        <c:lblAlgn val="ctr"/>
        <c:lblOffset val="100"/>
        <c:noMultiLvlLbl val="1"/>
      </c:catAx>
      <c:valAx>
        <c:axId val="439847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8461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54391" y="7048870"/>
          <a:ext cx="5271184" cy="2800292"/>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5976903" y="7048870"/>
          <a:ext cx="5264382" cy="2800292"/>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1492610" y="7048870"/>
          <a:ext cx="5267522" cy="2800292"/>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7011877" y="7048870"/>
          <a:ext cx="5273906" cy="2800292"/>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2553333" y="7048870"/>
          <a:ext cx="5279244" cy="2800292"/>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575298" y="11718747"/>
          <a:ext cx="5263501" cy="271863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575298" y="14579178"/>
          <a:ext cx="5263501" cy="2708440"/>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575298" y="17448934"/>
          <a:ext cx="5263501" cy="2708440"/>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575298" y="20302837"/>
          <a:ext cx="5263501" cy="2708441"/>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575298" y="23125502"/>
          <a:ext cx="5263501" cy="2708440"/>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480598" y="11718747"/>
          <a:ext cx="4801453" cy="271863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480598" y="14579178"/>
          <a:ext cx="4801453" cy="2708440"/>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480598" y="17448934"/>
          <a:ext cx="4801453" cy="2708440"/>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480598" y="20302837"/>
          <a:ext cx="4801453" cy="2708441"/>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480598" y="23125502"/>
          <a:ext cx="4801453" cy="2708440"/>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1918991" y="11718747"/>
          <a:ext cx="4813175" cy="271863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1918991" y="14579178"/>
          <a:ext cx="4813175" cy="2708440"/>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1918991" y="17448934"/>
          <a:ext cx="4813175" cy="2708440"/>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1918991" y="20302837"/>
          <a:ext cx="4813175" cy="2708441"/>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1918991" y="23125502"/>
          <a:ext cx="4813175" cy="2708440"/>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7343061" y="11718747"/>
          <a:ext cx="4813176" cy="271863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7343061" y="14579178"/>
          <a:ext cx="4813176" cy="2708440"/>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7343061" y="17448934"/>
          <a:ext cx="4813176" cy="2708440"/>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7343061" y="20302837"/>
          <a:ext cx="4813176" cy="2708441"/>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7343061" y="23125502"/>
          <a:ext cx="4813176" cy="2708440"/>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2820258" y="11718747"/>
          <a:ext cx="4807313" cy="271863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2820258" y="14579178"/>
          <a:ext cx="4807313" cy="2708440"/>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2820258" y="17448934"/>
          <a:ext cx="4807313" cy="2708440"/>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2820258" y="20302837"/>
          <a:ext cx="4807313" cy="2708441"/>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2820258" y="23125502"/>
          <a:ext cx="4807313" cy="2708440"/>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J7" sqref="F7:M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鳥取市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270</v>
      </c>
      <c r="T3" s="132"/>
      <c r="U3" s="132"/>
      <c r="V3" s="132"/>
      <c r="W3" s="132"/>
      <c r="X3" s="132"/>
      <c r="Y3" s="132"/>
      <c r="Z3" s="132"/>
      <c r="AA3" s="132"/>
      <c r="AB3" s="132"/>
      <c r="AC3" s="132"/>
      <c r="AD3" s="132"/>
      <c r="AE3" s="132"/>
      <c r="AF3" s="132"/>
      <c r="AG3" s="132"/>
      <c r="AH3" s="133"/>
      <c r="AI3" s="1"/>
      <c r="AJ3" s="1"/>
      <c r="AK3" s="118" t="s">
        <v>271</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204" t="s">
        <v>131</v>
      </c>
      <c r="G7" s="205"/>
      <c r="H7" s="205"/>
      <c r="I7" s="205"/>
      <c r="J7" s="206" t="s">
        <v>267</v>
      </c>
      <c r="K7" s="206"/>
      <c r="L7" s="206"/>
      <c r="M7" s="206"/>
      <c r="N7" s="145" t="str">
        <f>データ!T6</f>
        <v>無</v>
      </c>
      <c r="O7" s="145"/>
      <c r="P7" s="145"/>
      <c r="Q7" s="146"/>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49" t="s">
        <v>133</v>
      </c>
      <c r="C9" s="150"/>
      <c r="D9" s="150"/>
      <c r="E9" s="150"/>
      <c r="F9" s="151" t="str">
        <f>データ!V6</f>
        <v>-</v>
      </c>
      <c r="G9" s="151"/>
      <c r="H9" s="151"/>
      <c r="I9" s="151"/>
      <c r="J9" s="152"/>
      <c r="K9" s="152"/>
      <c r="L9" s="152"/>
      <c r="M9" s="152"/>
      <c r="N9" s="153"/>
      <c r="O9" s="153"/>
      <c r="P9" s="153"/>
      <c r="Q9" s="154"/>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5" t="str">
        <f>データ!B10</f>
        <v>H27</v>
      </c>
      <c r="G11" s="156"/>
      <c r="H11" s="155" t="str">
        <f>データ!C10</f>
        <v>H28</v>
      </c>
      <c r="I11" s="156"/>
      <c r="J11" s="155" t="str">
        <f>データ!D10</f>
        <v>H29</v>
      </c>
      <c r="K11" s="156"/>
      <c r="L11" s="155" t="str">
        <f>データ!E10</f>
        <v>H30</v>
      </c>
      <c r="M11" s="156"/>
      <c r="N11" s="155" t="str">
        <f>データ!F10</f>
        <v>R01</v>
      </c>
      <c r="O11" s="157"/>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58" t="str">
        <f>データ!W6</f>
        <v>-</v>
      </c>
      <c r="G12" s="159"/>
      <c r="H12" s="158" t="str">
        <f>データ!X6</f>
        <v>-</v>
      </c>
      <c r="I12" s="159"/>
      <c r="J12" s="158" t="str">
        <f>データ!Y6</f>
        <v>-</v>
      </c>
      <c r="K12" s="159"/>
      <c r="L12" s="158" t="str">
        <f>データ!Z6</f>
        <v>-</v>
      </c>
      <c r="M12" s="159"/>
      <c r="N12" s="147" t="str">
        <f>データ!AA6</f>
        <v>-</v>
      </c>
      <c r="O12" s="148"/>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0" t="s">
        <v>21</v>
      </c>
      <c r="C13" s="161"/>
      <c r="D13" s="161"/>
      <c r="E13" s="162"/>
      <c r="F13" s="158" t="str">
        <f>データ!AB6</f>
        <v>-</v>
      </c>
      <c r="G13" s="159"/>
      <c r="H13" s="158" t="str">
        <f>データ!AC6</f>
        <v>-</v>
      </c>
      <c r="I13" s="159"/>
      <c r="J13" s="158" t="str">
        <f>データ!AD6</f>
        <v>-</v>
      </c>
      <c r="K13" s="159"/>
      <c r="L13" s="158" t="str">
        <f>データ!AE6</f>
        <v>-</v>
      </c>
      <c r="M13" s="159"/>
      <c r="N13" s="147" t="str">
        <f>データ!AF6</f>
        <v>-</v>
      </c>
      <c r="O13" s="148"/>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0" t="s">
        <v>22</v>
      </c>
      <c r="C14" s="161"/>
      <c r="D14" s="161"/>
      <c r="E14" s="162"/>
      <c r="F14" s="158" t="str">
        <f>データ!AG6</f>
        <v>-</v>
      </c>
      <c r="G14" s="159"/>
      <c r="H14" s="158" t="str">
        <f>データ!AH6</f>
        <v>-</v>
      </c>
      <c r="I14" s="159"/>
      <c r="J14" s="158" t="str">
        <f>データ!AI6</f>
        <v>-</v>
      </c>
      <c r="K14" s="159"/>
      <c r="L14" s="158" t="str">
        <f>データ!AJ6</f>
        <v>-</v>
      </c>
      <c r="M14" s="159"/>
      <c r="N14" s="147" t="str">
        <f>データ!AK6</f>
        <v>-</v>
      </c>
      <c r="O14" s="148"/>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5" t="s">
        <v>23</v>
      </c>
      <c r="C15" s="166"/>
      <c r="D15" s="166"/>
      <c r="E15" s="167"/>
      <c r="F15" s="168">
        <f>データ!AL6</f>
        <v>622</v>
      </c>
      <c r="G15" s="168"/>
      <c r="H15" s="168">
        <f>データ!AM6</f>
        <v>573</v>
      </c>
      <c r="I15" s="168"/>
      <c r="J15" s="168">
        <f>データ!AN6</f>
        <v>667</v>
      </c>
      <c r="K15" s="168"/>
      <c r="L15" s="168">
        <f>データ!AO6</f>
        <v>647</v>
      </c>
      <c r="M15" s="168"/>
      <c r="N15" s="169">
        <f>データ!AP6</f>
        <v>646</v>
      </c>
      <c r="O15" s="170"/>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1" t="s">
        <v>24</v>
      </c>
      <c r="C16" s="172"/>
      <c r="D16" s="172"/>
      <c r="E16" s="173"/>
      <c r="F16" s="174">
        <f>データ!AQ6</f>
        <v>622</v>
      </c>
      <c r="G16" s="174"/>
      <c r="H16" s="174">
        <f>データ!AR6</f>
        <v>573</v>
      </c>
      <c r="I16" s="174"/>
      <c r="J16" s="174">
        <f>データ!AS6</f>
        <v>667</v>
      </c>
      <c r="K16" s="174"/>
      <c r="L16" s="174">
        <f>データ!AT6</f>
        <v>647</v>
      </c>
      <c r="M16" s="174"/>
      <c r="N16" s="163">
        <f>データ!AU6</f>
        <v>646</v>
      </c>
      <c r="O16" s="164"/>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5"/>
      <c r="C18" s="176"/>
      <c r="D18" s="176"/>
      <c r="E18" s="176"/>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1" t="s">
        <v>27</v>
      </c>
      <c r="C19" s="172"/>
      <c r="D19" s="172"/>
      <c r="E19" s="173"/>
      <c r="F19" s="177" t="str">
        <f>データ!AV6</f>
        <v>-</v>
      </c>
      <c r="G19" s="177"/>
      <c r="H19" s="177"/>
      <c r="I19" s="177">
        <f>データ!AW6</f>
        <v>28017</v>
      </c>
      <c r="J19" s="177"/>
      <c r="K19" s="177"/>
      <c r="L19" s="177">
        <f>データ!AX6</f>
        <v>28017</v>
      </c>
      <c r="M19" s="177"/>
      <c r="N19" s="177"/>
      <c r="O19" s="178"/>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9" t="s">
        <v>30</v>
      </c>
      <c r="AL39" s="180"/>
      <c r="AM39" s="180"/>
      <c r="AN39" s="180"/>
      <c r="AO39" s="180"/>
      <c r="AP39" s="180"/>
      <c r="AQ39" s="18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268</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2"/>
      <c r="C42" s="183"/>
      <c r="D42" s="18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9" t="s">
        <v>33</v>
      </c>
      <c r="AL97" s="180"/>
      <c r="AM97" s="180"/>
      <c r="AN97" s="180"/>
      <c r="AO97" s="180"/>
      <c r="AP97" s="180"/>
      <c r="AQ97" s="18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4"/>
      <c r="AL98" s="185"/>
      <c r="AM98" s="185"/>
      <c r="AN98" s="185"/>
      <c r="AO98" s="185"/>
      <c r="AP98" s="185"/>
      <c r="AQ98" s="186"/>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87" t="s">
        <v>269</v>
      </c>
      <c r="AL99" s="188"/>
      <c r="AM99" s="188"/>
      <c r="AN99" s="188"/>
      <c r="AO99" s="188"/>
      <c r="AP99" s="188"/>
      <c r="AQ99" s="189"/>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87"/>
      <c r="AL100" s="188"/>
      <c r="AM100" s="188"/>
      <c r="AN100" s="188"/>
      <c r="AO100" s="188"/>
      <c r="AP100" s="188"/>
      <c r="AQ100" s="189"/>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87"/>
      <c r="AL101" s="188"/>
      <c r="AM101" s="188"/>
      <c r="AN101" s="188"/>
      <c r="AO101" s="188"/>
      <c r="AP101" s="188"/>
      <c r="AQ101" s="189"/>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87"/>
      <c r="AL102" s="188"/>
      <c r="AM102" s="188"/>
      <c r="AN102" s="188"/>
      <c r="AO102" s="188"/>
      <c r="AP102" s="188"/>
      <c r="AQ102" s="189"/>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87"/>
      <c r="AL103" s="188"/>
      <c r="AM103" s="188"/>
      <c r="AN103" s="188"/>
      <c r="AO103" s="188"/>
      <c r="AP103" s="188"/>
      <c r="AQ103" s="189"/>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87"/>
      <c r="AL104" s="188"/>
      <c r="AM104" s="188"/>
      <c r="AN104" s="188"/>
      <c r="AO104" s="188"/>
      <c r="AP104" s="188"/>
      <c r="AQ104" s="189"/>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87"/>
      <c r="AL105" s="188"/>
      <c r="AM105" s="188"/>
      <c r="AN105" s="188"/>
      <c r="AO105" s="188"/>
      <c r="AP105" s="188"/>
      <c r="AQ105" s="189"/>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87"/>
      <c r="AL106" s="188"/>
      <c r="AM106" s="188"/>
      <c r="AN106" s="188"/>
      <c r="AO106" s="188"/>
      <c r="AP106" s="188"/>
      <c r="AQ106" s="189"/>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87"/>
      <c r="AL107" s="188"/>
      <c r="AM107" s="188"/>
      <c r="AN107" s="188"/>
      <c r="AO107" s="188"/>
      <c r="AP107" s="188"/>
      <c r="AQ107" s="189"/>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87"/>
      <c r="AL108" s="188"/>
      <c r="AM108" s="188"/>
      <c r="AN108" s="188"/>
      <c r="AO108" s="188"/>
      <c r="AP108" s="188"/>
      <c r="AQ108" s="189"/>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87"/>
      <c r="AL109" s="188"/>
      <c r="AM109" s="188"/>
      <c r="AN109" s="188"/>
      <c r="AO109" s="188"/>
      <c r="AP109" s="188"/>
      <c r="AQ109" s="189"/>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87"/>
      <c r="AL110" s="188"/>
      <c r="AM110" s="188"/>
      <c r="AN110" s="188"/>
      <c r="AO110" s="188"/>
      <c r="AP110" s="188"/>
      <c r="AQ110" s="189"/>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87"/>
      <c r="AL111" s="188"/>
      <c r="AM111" s="188"/>
      <c r="AN111" s="188"/>
      <c r="AO111" s="188"/>
      <c r="AP111" s="188"/>
      <c r="AQ111" s="189"/>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87"/>
      <c r="AL112" s="188"/>
      <c r="AM112" s="188"/>
      <c r="AN112" s="188"/>
      <c r="AO112" s="188"/>
      <c r="AP112" s="188"/>
      <c r="AQ112" s="189"/>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87"/>
      <c r="AL113" s="188"/>
      <c r="AM113" s="188"/>
      <c r="AN113" s="188"/>
      <c r="AO113" s="188"/>
      <c r="AP113" s="188"/>
      <c r="AQ113" s="189"/>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87"/>
      <c r="AL114" s="188"/>
      <c r="AM114" s="188"/>
      <c r="AN114" s="188"/>
      <c r="AO114" s="188"/>
      <c r="AP114" s="188"/>
      <c r="AQ114" s="189"/>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87"/>
      <c r="AL115" s="188"/>
      <c r="AM115" s="188"/>
      <c r="AN115" s="188"/>
      <c r="AO115" s="188"/>
      <c r="AP115" s="188"/>
      <c r="AQ115" s="189"/>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87"/>
      <c r="AL116" s="188"/>
      <c r="AM116" s="188"/>
      <c r="AN116" s="188"/>
      <c r="AO116" s="188"/>
      <c r="AP116" s="188"/>
      <c r="AQ116" s="189"/>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0"/>
      <c r="AL117" s="191"/>
      <c r="AM117" s="191"/>
      <c r="AN117" s="191"/>
      <c r="AO117" s="191"/>
      <c r="AP117" s="191"/>
      <c r="AQ117" s="192"/>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（最大出力合計610kW）</v>
      </c>
      <c r="D123" s="5" t="str">
        <f>データ!EX9</f>
        <v>（最大出力合計-kW）</v>
      </c>
      <c r="E123" s="5" t="str">
        <f>データ!GW9</f>
        <v>（最大出力合計-kW）</v>
      </c>
      <c r="F123" s="5" t="str">
        <f>データ!IV9</f>
        <v>（最大出力合計-kW）</v>
      </c>
      <c r="G123" s="5" t="str">
        <f>データ!KU9</f>
        <v>（最大出力合計610kW）</v>
      </c>
    </row>
  </sheetData>
  <sheetProtection algorithmName="SHA-512" hashValue="bFviY1ot3CXE7EkkauAXra47zyFh7VHdZso6yw8S+jAn/7Y/gUw/7uuRd2IZKAQuAt5aD+xx9M3IpfHWfisUJA==" saltValue="3d7fxizPslvTTInqs5yJ+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67.5" x14ac:dyDescent="0.15">
      <c r="A6" s="49" t="s">
        <v>118</v>
      </c>
      <c r="B6" s="67" t="str">
        <f>B7</f>
        <v>2019</v>
      </c>
      <c r="C6" s="67" t="str">
        <f t="shared" ref="C6:AX6" si="6">C7</f>
        <v>312011</v>
      </c>
      <c r="D6" s="67" t="str">
        <f t="shared" si="6"/>
        <v>47</v>
      </c>
      <c r="E6" s="67" t="str">
        <f t="shared" si="6"/>
        <v>04</v>
      </c>
      <c r="F6" s="67" t="str">
        <f t="shared" si="6"/>
        <v>0</v>
      </c>
      <c r="G6" s="67" t="str">
        <f t="shared" si="6"/>
        <v>000</v>
      </c>
      <c r="H6" s="67" t="str">
        <f t="shared" si="6"/>
        <v>鳥取県　鳥取市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令和16年3月31日　鳥取市青谷町いかり原発電所</v>
      </c>
      <c r="S6" s="71" t="str">
        <f t="shared" si="6"/>
        <v>令和16年3月31日　鳥取市青谷町いかり原発電所</v>
      </c>
      <c r="T6" s="67" t="str">
        <f t="shared" si="6"/>
        <v>無</v>
      </c>
      <c r="U6" s="71" t="str">
        <f t="shared" si="6"/>
        <v>株式会社とっとり市民電力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622</v>
      </c>
      <c r="AM6" s="69">
        <f t="shared" si="6"/>
        <v>573</v>
      </c>
      <c r="AN6" s="69">
        <f t="shared" si="6"/>
        <v>667</v>
      </c>
      <c r="AO6" s="69">
        <f t="shared" si="6"/>
        <v>647</v>
      </c>
      <c r="AP6" s="69">
        <f t="shared" si="6"/>
        <v>646</v>
      </c>
      <c r="AQ6" s="69">
        <f t="shared" si="6"/>
        <v>622</v>
      </c>
      <c r="AR6" s="69">
        <f t="shared" si="6"/>
        <v>573</v>
      </c>
      <c r="AS6" s="69">
        <f t="shared" si="6"/>
        <v>667</v>
      </c>
      <c r="AT6" s="69">
        <f t="shared" si="6"/>
        <v>647</v>
      </c>
      <c r="AU6" s="69">
        <f t="shared" si="6"/>
        <v>646</v>
      </c>
      <c r="AV6" s="69" t="str">
        <f t="shared" si="6"/>
        <v>-</v>
      </c>
      <c r="AW6" s="69">
        <f t="shared" si="6"/>
        <v>28017</v>
      </c>
      <c r="AX6" s="69">
        <f t="shared" si="6"/>
        <v>28017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1</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622</v>
      </c>
      <c r="AM7" s="80">
        <v>573</v>
      </c>
      <c r="AN7" s="80">
        <v>667</v>
      </c>
      <c r="AO7" s="80">
        <v>647</v>
      </c>
      <c r="AP7" s="80">
        <v>646</v>
      </c>
      <c r="AQ7" s="80">
        <v>622</v>
      </c>
      <c r="AR7" s="80">
        <v>573</v>
      </c>
      <c r="AS7" s="80">
        <v>667</v>
      </c>
      <c r="AT7" s="80">
        <v>647</v>
      </c>
      <c r="AU7" s="80">
        <v>646</v>
      </c>
      <c r="AV7" s="80" t="s">
        <v>130</v>
      </c>
      <c r="AW7" s="80">
        <v>28017</v>
      </c>
      <c r="AX7" s="80">
        <v>28017</v>
      </c>
      <c r="AY7" s="83">
        <v>360.3</v>
      </c>
      <c r="AZ7" s="83">
        <v>350.5</v>
      </c>
      <c r="BA7" s="83">
        <v>109.9</v>
      </c>
      <c r="BB7" s="83">
        <v>101.2</v>
      </c>
      <c r="BC7" s="83">
        <v>98.7</v>
      </c>
      <c r="BD7" s="83">
        <v>118.8</v>
      </c>
      <c r="BE7" s="83">
        <v>88.8</v>
      </c>
      <c r="BF7" s="83">
        <v>121.3</v>
      </c>
      <c r="BG7" s="83">
        <v>123.2</v>
      </c>
      <c r="BH7" s="83">
        <v>134.69999999999999</v>
      </c>
      <c r="BI7" s="83">
        <v>100</v>
      </c>
      <c r="BJ7" s="83">
        <v>527.29999999999995</v>
      </c>
      <c r="BK7" s="83">
        <v>526.70000000000005</v>
      </c>
      <c r="BL7" s="83">
        <v>746</v>
      </c>
      <c r="BM7" s="83">
        <v>531.1</v>
      </c>
      <c r="BN7" s="83">
        <v>467</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12000</v>
      </c>
      <c r="CG7" s="83">
        <v>12328.1</v>
      </c>
      <c r="CH7" s="83">
        <v>39350.800000000003</v>
      </c>
      <c r="CI7" s="83">
        <v>42741.9</v>
      </c>
      <c r="CJ7" s="83">
        <v>43936.5</v>
      </c>
      <c r="CK7" s="83">
        <v>18815.8</v>
      </c>
      <c r="CL7" s="83">
        <v>22847.9</v>
      </c>
      <c r="CM7" s="83">
        <v>19199</v>
      </c>
      <c r="CN7" s="83">
        <v>19830.400000000001</v>
      </c>
      <c r="CO7" s="83">
        <v>19066.3</v>
      </c>
      <c r="CP7" s="80">
        <v>21794</v>
      </c>
      <c r="CQ7" s="80">
        <v>20062</v>
      </c>
      <c r="CR7" s="80">
        <v>24983</v>
      </c>
      <c r="CS7" s="80">
        <v>22727</v>
      </c>
      <c r="CT7" s="80">
        <v>22028</v>
      </c>
      <c r="CU7" s="80">
        <v>37685</v>
      </c>
      <c r="CV7" s="80">
        <v>2390</v>
      </c>
      <c r="CW7" s="80">
        <v>32739</v>
      </c>
      <c r="CX7" s="80">
        <v>34140</v>
      </c>
      <c r="CY7" s="80">
        <v>33434</v>
      </c>
      <c r="CZ7" s="80">
        <v>610</v>
      </c>
      <c r="DA7" s="83">
        <v>11.6</v>
      </c>
      <c r="DB7" s="83">
        <v>10.7</v>
      </c>
      <c r="DC7" s="83">
        <v>12.5</v>
      </c>
      <c r="DD7" s="83">
        <v>12.1</v>
      </c>
      <c r="DE7" s="83">
        <v>12.1</v>
      </c>
      <c r="DF7" s="83">
        <v>32.4</v>
      </c>
      <c r="DG7" s="83">
        <v>36.4</v>
      </c>
      <c r="DH7" s="83">
        <v>31.6</v>
      </c>
      <c r="DI7" s="83">
        <v>31.6</v>
      </c>
      <c r="DJ7" s="83">
        <v>30.1</v>
      </c>
      <c r="DK7" s="83">
        <v>9.5</v>
      </c>
      <c r="DL7" s="83">
        <v>0</v>
      </c>
      <c r="DM7" s="83">
        <v>0</v>
      </c>
      <c r="DN7" s="83">
        <v>0</v>
      </c>
      <c r="DO7" s="83">
        <v>0</v>
      </c>
      <c r="DP7" s="83">
        <v>10.1</v>
      </c>
      <c r="DQ7" s="83">
        <v>8.3000000000000007</v>
      </c>
      <c r="DR7" s="83">
        <v>7.1</v>
      </c>
      <c r="DS7" s="83">
        <v>7.3</v>
      </c>
      <c r="DT7" s="83">
        <v>5.4</v>
      </c>
      <c r="DU7" s="83">
        <v>1100.9000000000001</v>
      </c>
      <c r="DV7" s="83">
        <v>1196.0999999999999</v>
      </c>
      <c r="DW7" s="83">
        <v>957.2</v>
      </c>
      <c r="DX7" s="83">
        <v>913.4</v>
      </c>
      <c r="DY7" s="83">
        <v>839.7</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v>610</v>
      </c>
      <c r="KW7" s="83">
        <v>11.6</v>
      </c>
      <c r="KX7" s="83">
        <v>10.7</v>
      </c>
      <c r="KY7" s="83">
        <v>12.5</v>
      </c>
      <c r="KZ7" s="83">
        <v>12.1</v>
      </c>
      <c r="LA7" s="83">
        <v>12.1</v>
      </c>
      <c r="LB7" s="83">
        <v>12</v>
      </c>
      <c r="LC7" s="83">
        <v>14.5</v>
      </c>
      <c r="LD7" s="83">
        <v>14.9</v>
      </c>
      <c r="LE7" s="83">
        <v>15.3</v>
      </c>
      <c r="LF7" s="83">
        <v>14.9</v>
      </c>
      <c r="LG7" s="83">
        <v>9.5</v>
      </c>
      <c r="LH7" s="83">
        <v>0</v>
      </c>
      <c r="LI7" s="83">
        <v>0</v>
      </c>
      <c r="LJ7" s="83">
        <v>0</v>
      </c>
      <c r="LK7" s="83">
        <v>0</v>
      </c>
      <c r="LL7" s="83">
        <v>0.3</v>
      </c>
      <c r="LM7" s="83">
        <v>0.3</v>
      </c>
      <c r="LN7" s="83">
        <v>0.3</v>
      </c>
      <c r="LO7" s="83">
        <v>0.7</v>
      </c>
      <c r="LP7" s="83">
        <v>0.4</v>
      </c>
      <c r="LQ7" s="83">
        <v>1100.9000000000001</v>
      </c>
      <c r="LR7" s="83">
        <v>1196.0999999999999</v>
      </c>
      <c r="LS7" s="83">
        <v>957.2</v>
      </c>
      <c r="LT7" s="83">
        <v>913.4</v>
      </c>
      <c r="LU7" s="83">
        <v>839.7</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（最大出力合計610kW）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（最大出力合計610kW）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360.3</v>
      </c>
      <c r="AZ11" s="95">
        <f>AZ7</f>
        <v>350.5</v>
      </c>
      <c r="BA11" s="95">
        <f>BA7</f>
        <v>109.9</v>
      </c>
      <c r="BB11" s="95">
        <f>BB7</f>
        <v>101.2</v>
      </c>
      <c r="BC11" s="95">
        <f>BC7</f>
        <v>98.7</v>
      </c>
      <c r="BD11" s="84"/>
      <c r="BE11" s="84"/>
      <c r="BF11" s="84"/>
      <c r="BG11" s="84"/>
      <c r="BH11" s="84"/>
      <c r="BI11" s="94" t="s">
        <v>143</v>
      </c>
      <c r="BJ11" s="95">
        <f>BJ7</f>
        <v>527.29999999999995</v>
      </c>
      <c r="BK11" s="95">
        <f>BK7</f>
        <v>526.70000000000005</v>
      </c>
      <c r="BL11" s="95">
        <f>BL7</f>
        <v>746</v>
      </c>
      <c r="BM11" s="95">
        <f>BM7</f>
        <v>531.1</v>
      </c>
      <c r="BN11" s="95">
        <f>BN7</f>
        <v>467</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12000</v>
      </c>
      <c r="CG11" s="95">
        <f>CG7</f>
        <v>12328.1</v>
      </c>
      <c r="CH11" s="95">
        <f>CH7</f>
        <v>39350.800000000003</v>
      </c>
      <c r="CI11" s="95">
        <f>CI7</f>
        <v>42741.9</v>
      </c>
      <c r="CJ11" s="95">
        <f>CJ7</f>
        <v>43936.5</v>
      </c>
      <c r="CK11" s="84"/>
      <c r="CL11" s="84"/>
      <c r="CM11" s="84"/>
      <c r="CN11" s="84"/>
      <c r="CO11" s="94" t="s">
        <v>143</v>
      </c>
      <c r="CP11" s="96">
        <f>CP7</f>
        <v>21794</v>
      </c>
      <c r="CQ11" s="96">
        <f>CQ7</f>
        <v>20062</v>
      </c>
      <c r="CR11" s="96">
        <f>CR7</f>
        <v>24983</v>
      </c>
      <c r="CS11" s="96">
        <f>CS7</f>
        <v>22727</v>
      </c>
      <c r="CT11" s="96">
        <f>CT7</f>
        <v>22028</v>
      </c>
      <c r="CU11" s="84"/>
      <c r="CV11" s="84"/>
      <c r="CW11" s="84"/>
      <c r="CX11" s="84"/>
      <c r="CY11" s="84"/>
      <c r="CZ11" s="94" t="s">
        <v>143</v>
      </c>
      <c r="DA11" s="95">
        <f>DA7</f>
        <v>11.6</v>
      </c>
      <c r="DB11" s="95">
        <f>DB7</f>
        <v>10.7</v>
      </c>
      <c r="DC11" s="95">
        <f>DC7</f>
        <v>12.5</v>
      </c>
      <c r="DD11" s="95">
        <f>DD7</f>
        <v>12.1</v>
      </c>
      <c r="DE11" s="95">
        <f>DE7</f>
        <v>12.1</v>
      </c>
      <c r="DF11" s="84"/>
      <c r="DG11" s="84"/>
      <c r="DH11" s="84"/>
      <c r="DI11" s="84"/>
      <c r="DJ11" s="94" t="s">
        <v>143</v>
      </c>
      <c r="DK11" s="95">
        <f>DK7</f>
        <v>9.5</v>
      </c>
      <c r="DL11" s="95">
        <f>DL7</f>
        <v>0</v>
      </c>
      <c r="DM11" s="95">
        <f>DM7</f>
        <v>0</v>
      </c>
      <c r="DN11" s="95">
        <f>DN7</f>
        <v>0</v>
      </c>
      <c r="DO11" s="95">
        <f>DO7</f>
        <v>0</v>
      </c>
      <c r="DP11" s="84"/>
      <c r="DQ11" s="84"/>
      <c r="DR11" s="84"/>
      <c r="DS11" s="84"/>
      <c r="DT11" s="94" t="s">
        <v>143</v>
      </c>
      <c r="DU11" s="95">
        <f>DU7</f>
        <v>1100.9000000000001</v>
      </c>
      <c r="DV11" s="95">
        <f>DV7</f>
        <v>1196.0999999999999</v>
      </c>
      <c r="DW11" s="95">
        <f>DW7</f>
        <v>957.2</v>
      </c>
      <c r="DX11" s="95">
        <f>DX7</f>
        <v>913.4</v>
      </c>
      <c r="DY11" s="95">
        <f>DY7</f>
        <v>839.7</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145</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147</v>
      </c>
      <c r="KW11" s="95">
        <f>KW7</f>
        <v>11.6</v>
      </c>
      <c r="KX11" s="95">
        <f>KX7</f>
        <v>10.7</v>
      </c>
      <c r="KY11" s="95">
        <f>KY7</f>
        <v>12.5</v>
      </c>
      <c r="KZ11" s="95">
        <f>KZ7</f>
        <v>12.1</v>
      </c>
      <c r="LA11" s="95">
        <f>LA7</f>
        <v>12.1</v>
      </c>
      <c r="LB11" s="84"/>
      <c r="LC11" s="84"/>
      <c r="LD11" s="84"/>
      <c r="LE11" s="84"/>
      <c r="LF11" s="94" t="s">
        <v>143</v>
      </c>
      <c r="LG11" s="95">
        <f>LG7</f>
        <v>9.5</v>
      </c>
      <c r="LH11" s="95">
        <f>LH7</f>
        <v>0</v>
      </c>
      <c r="LI11" s="95">
        <f>LI7</f>
        <v>0</v>
      </c>
      <c r="LJ11" s="95">
        <f>LJ7</f>
        <v>0</v>
      </c>
      <c r="LK11" s="95">
        <f>LK7</f>
        <v>0</v>
      </c>
      <c r="LL11" s="84"/>
      <c r="LM11" s="84"/>
      <c r="LN11" s="84"/>
      <c r="LO11" s="84"/>
      <c r="LP11" s="94" t="s">
        <v>143</v>
      </c>
      <c r="LQ11" s="95">
        <f>LQ7</f>
        <v>1100.9000000000001</v>
      </c>
      <c r="LR11" s="95">
        <f>LR7</f>
        <v>1196.0999999999999</v>
      </c>
      <c r="LS11" s="95">
        <f>LS7</f>
        <v>957.2</v>
      </c>
      <c r="LT11" s="95">
        <f>LT7</f>
        <v>913.4</v>
      </c>
      <c r="LU11" s="95">
        <f>LU7</f>
        <v>839.7</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f>BD7</f>
        <v>118.8</v>
      </c>
      <c r="AZ12" s="95">
        <f>BE7</f>
        <v>88.8</v>
      </c>
      <c r="BA12" s="95">
        <f>BF7</f>
        <v>121.3</v>
      </c>
      <c r="BB12" s="95">
        <f>BG7</f>
        <v>123.2</v>
      </c>
      <c r="BC12" s="95">
        <f>BH7</f>
        <v>134.69999999999999</v>
      </c>
      <c r="BD12" s="84"/>
      <c r="BE12" s="84"/>
      <c r="BF12" s="84"/>
      <c r="BG12" s="84"/>
      <c r="BH12" s="84"/>
      <c r="BI12" s="94" t="s">
        <v>149</v>
      </c>
      <c r="BJ12" s="95">
        <f>BO7</f>
        <v>255.4</v>
      </c>
      <c r="BK12" s="95">
        <f>BP7</f>
        <v>269.8</v>
      </c>
      <c r="BL12" s="95">
        <f>BQ7</f>
        <v>247.9</v>
      </c>
      <c r="BM12" s="95">
        <f>BR7</f>
        <v>240.1</v>
      </c>
      <c r="BN12" s="95">
        <f>BS7</f>
        <v>255.5</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149</v>
      </c>
      <c r="CF12" s="95">
        <f>CK7</f>
        <v>18815.8</v>
      </c>
      <c r="CG12" s="95">
        <f>CL7</f>
        <v>22847.9</v>
      </c>
      <c r="CH12" s="95">
        <f>CM7</f>
        <v>19199</v>
      </c>
      <c r="CI12" s="95">
        <f>CN7</f>
        <v>19830.400000000001</v>
      </c>
      <c r="CJ12" s="95">
        <f>CO7</f>
        <v>19066.3</v>
      </c>
      <c r="CK12" s="84"/>
      <c r="CL12" s="84"/>
      <c r="CM12" s="84"/>
      <c r="CN12" s="84"/>
      <c r="CO12" s="94" t="s">
        <v>150</v>
      </c>
      <c r="CP12" s="96">
        <f>CU7</f>
        <v>37685</v>
      </c>
      <c r="CQ12" s="96">
        <f>CV7</f>
        <v>2390</v>
      </c>
      <c r="CR12" s="96">
        <f>CW7</f>
        <v>32739</v>
      </c>
      <c r="CS12" s="96">
        <f>CX7</f>
        <v>34140</v>
      </c>
      <c r="CT12" s="96">
        <f>CY7</f>
        <v>33434</v>
      </c>
      <c r="CU12" s="84"/>
      <c r="CV12" s="84"/>
      <c r="CW12" s="84"/>
      <c r="CX12" s="84"/>
      <c r="CY12" s="84"/>
      <c r="CZ12" s="94" t="s">
        <v>149</v>
      </c>
      <c r="DA12" s="95">
        <f>DF7</f>
        <v>32.4</v>
      </c>
      <c r="DB12" s="95">
        <f>DG7</f>
        <v>36.4</v>
      </c>
      <c r="DC12" s="95">
        <f>DH7</f>
        <v>31.6</v>
      </c>
      <c r="DD12" s="95">
        <f>DI7</f>
        <v>31.6</v>
      </c>
      <c r="DE12" s="95">
        <f>DJ7</f>
        <v>30.1</v>
      </c>
      <c r="DF12" s="84"/>
      <c r="DG12" s="84"/>
      <c r="DH12" s="84"/>
      <c r="DI12" s="84"/>
      <c r="DJ12" s="94" t="s">
        <v>149</v>
      </c>
      <c r="DK12" s="95">
        <f>DP7</f>
        <v>10.1</v>
      </c>
      <c r="DL12" s="95">
        <f>DQ7</f>
        <v>8.3000000000000007</v>
      </c>
      <c r="DM12" s="95">
        <f>DR7</f>
        <v>7.1</v>
      </c>
      <c r="DN12" s="95">
        <f>DS7</f>
        <v>7.3</v>
      </c>
      <c r="DO12" s="95">
        <f>DT7</f>
        <v>5.4</v>
      </c>
      <c r="DP12" s="84"/>
      <c r="DQ12" s="84"/>
      <c r="DR12" s="84"/>
      <c r="DS12" s="84"/>
      <c r="DT12" s="94" t="s">
        <v>150</v>
      </c>
      <c r="DU12" s="95">
        <f>DZ7</f>
        <v>106.3</v>
      </c>
      <c r="DV12" s="95">
        <f>EA7</f>
        <v>110.5</v>
      </c>
      <c r="DW12" s="95">
        <f>EB7</f>
        <v>156.5</v>
      </c>
      <c r="DX12" s="95">
        <f>EC7</f>
        <v>157.6</v>
      </c>
      <c r="DY12" s="95">
        <f>ED7</f>
        <v>173.7</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f>ET7</f>
        <v>71</v>
      </c>
      <c r="EP12" s="95">
        <f>EU7</f>
        <v>74.2</v>
      </c>
      <c r="EQ12" s="95">
        <f>EV7</f>
        <v>86.8</v>
      </c>
      <c r="ER12" s="95">
        <f>EW7</f>
        <v>82.8</v>
      </c>
      <c r="ES12" s="95">
        <f>EX7</f>
        <v>82.6</v>
      </c>
      <c r="ET12" s="84"/>
      <c r="EU12" s="84"/>
      <c r="EV12" s="84"/>
      <c r="EW12" s="84"/>
      <c r="EX12" s="84"/>
      <c r="EY12" s="94" t="s">
        <v>149</v>
      </c>
      <c r="EZ12" s="95" t="str">
        <f>IF($EZ$8,FE7,"-")</f>
        <v>-</v>
      </c>
      <c r="FA12" s="95" t="str">
        <f>IF($EZ$8,FF7,"-")</f>
        <v>-</v>
      </c>
      <c r="FB12" s="95" t="str">
        <f>IF($EZ$8,FG7,"-")</f>
        <v>-</v>
      </c>
      <c r="FC12" s="95" t="str">
        <f>IF($EZ$8,FH7,"-")</f>
        <v>-</v>
      </c>
      <c r="FD12" s="95" t="str">
        <f>IF($EZ$8,FI7,"-")</f>
        <v>-</v>
      </c>
      <c r="FE12" s="84"/>
      <c r="FF12" s="84"/>
      <c r="FG12" s="84"/>
      <c r="FH12" s="84"/>
      <c r="FI12" s="94" t="s">
        <v>149</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t="str">
        <f>IF($GN$8,GT7,"-")</f>
        <v>-</v>
      </c>
      <c r="GP12" s="95" t="str">
        <f>IF($GN$8,GU7,"-")</f>
        <v>-</v>
      </c>
      <c r="GQ12" s="95" t="str">
        <f>IF($GN$8,GV7,"-")</f>
        <v>-</v>
      </c>
      <c r="GR12" s="95" t="str">
        <f>IF($GN$8,GW7,"-")</f>
        <v>-</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150</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150</v>
      </c>
      <c r="KW12" s="95">
        <f>IF($KW$8,LB7,"-")</f>
        <v>12</v>
      </c>
      <c r="KX12" s="95">
        <f>IF($KW$8,LC7,"-")</f>
        <v>14.5</v>
      </c>
      <c r="KY12" s="95">
        <f>IF($KW$8,LD7,"-")</f>
        <v>14.9</v>
      </c>
      <c r="KZ12" s="95">
        <f>IF($KW$8,LE7,"-")</f>
        <v>15.3</v>
      </c>
      <c r="LA12" s="95">
        <f>IF($KW$8,LF7,"-")</f>
        <v>14.9</v>
      </c>
      <c r="LB12" s="84"/>
      <c r="LC12" s="84"/>
      <c r="LD12" s="84"/>
      <c r="LE12" s="84"/>
      <c r="LF12" s="94" t="s">
        <v>150</v>
      </c>
      <c r="LG12" s="95">
        <f>IF($LG$8,LL7,"-")</f>
        <v>0.3</v>
      </c>
      <c r="LH12" s="95">
        <f>IF($LG$8,LM7,"-")</f>
        <v>0.3</v>
      </c>
      <c r="LI12" s="95">
        <f>IF($LG$8,LN7,"-")</f>
        <v>0.3</v>
      </c>
      <c r="LJ12" s="95">
        <f>IF($LG$8,LO7,"-")</f>
        <v>0.7</v>
      </c>
      <c r="LK12" s="95">
        <f>IF($LG$8,LP7,"-")</f>
        <v>0.4</v>
      </c>
      <c r="LL12" s="84"/>
      <c r="LM12" s="84"/>
      <c r="LN12" s="84"/>
      <c r="LO12" s="84"/>
      <c r="LP12" s="94" t="s">
        <v>149</v>
      </c>
      <c r="LQ12" s="95">
        <f>IF($LQ$8,LV7,"-")</f>
        <v>207.5</v>
      </c>
      <c r="LR12" s="95">
        <f>IF($LQ$8,LW7,"-")</f>
        <v>189.5</v>
      </c>
      <c r="LS12" s="95">
        <f>IF($LQ$8,LX7,"-")</f>
        <v>172</v>
      </c>
      <c r="LT12" s="95">
        <f>IF($LQ$8,LY7,"-")</f>
        <v>151.69999999999999</v>
      </c>
      <c r="LU12" s="95">
        <f>IF($LQ$8,LZ7,"-")</f>
        <v>138.1</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150</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194" t="s">
        <v>153</v>
      </c>
      <c r="G14" s="19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154</v>
      </c>
      <c r="C15" s="193"/>
      <c r="D15" s="100"/>
      <c r="E15" s="97">
        <v>1</v>
      </c>
      <c r="F15" s="193" t="s">
        <v>13</v>
      </c>
      <c r="G15" s="193"/>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157</v>
      </c>
      <c r="C16" s="193"/>
      <c r="D16" s="100"/>
      <c r="E16" s="97">
        <f>E15+1</f>
        <v>2</v>
      </c>
      <c r="F16" s="193" t="s">
        <v>14</v>
      </c>
      <c r="G16" s="193"/>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159</v>
      </c>
      <c r="C17" s="193"/>
      <c r="D17" s="100"/>
      <c r="E17" s="97">
        <f t="shared" ref="E17" si="8">E16+1</f>
        <v>3</v>
      </c>
      <c r="F17" s="193" t="s">
        <v>160</v>
      </c>
      <c r="G17" s="193"/>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360.3</v>
      </c>
      <c r="AZ17" s="106">
        <f t="shared" ref="AZ17:BC17" si="9">IF(AZ7="-",NA(),AZ7)</f>
        <v>350.5</v>
      </c>
      <c r="BA17" s="106">
        <f t="shared" si="9"/>
        <v>109.9</v>
      </c>
      <c r="BB17" s="106">
        <f t="shared" si="9"/>
        <v>101.2</v>
      </c>
      <c r="BC17" s="106">
        <f t="shared" si="9"/>
        <v>98.7</v>
      </c>
      <c r="BD17" s="100"/>
      <c r="BE17" s="100"/>
      <c r="BF17" s="100"/>
      <c r="BG17" s="100"/>
      <c r="BH17" s="100"/>
      <c r="BI17" s="105" t="s">
        <v>162</v>
      </c>
      <c r="BJ17" s="106">
        <f>IF(BJ7="-",NA(),BJ7)</f>
        <v>527.29999999999995</v>
      </c>
      <c r="BK17" s="106">
        <f t="shared" ref="BK17:BN17" si="10">IF(BK7="-",NA(),BK7)</f>
        <v>526.70000000000005</v>
      </c>
      <c r="BL17" s="106">
        <f t="shared" si="10"/>
        <v>746</v>
      </c>
      <c r="BM17" s="106">
        <f t="shared" si="10"/>
        <v>531.1</v>
      </c>
      <c r="BN17" s="106">
        <f t="shared" si="10"/>
        <v>467</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12000</v>
      </c>
      <c r="CG17" s="106">
        <f t="shared" ref="CG17:CJ17" si="12">IF(CG7="-",NA(),CG7)</f>
        <v>12328.1</v>
      </c>
      <c r="CH17" s="106">
        <f t="shared" si="12"/>
        <v>39350.800000000003</v>
      </c>
      <c r="CI17" s="106">
        <f t="shared" si="12"/>
        <v>42741.9</v>
      </c>
      <c r="CJ17" s="106">
        <f t="shared" si="12"/>
        <v>43936.5</v>
      </c>
      <c r="CK17" s="100"/>
      <c r="CL17" s="100"/>
      <c r="CM17" s="100"/>
      <c r="CN17" s="100"/>
      <c r="CO17" s="105" t="s">
        <v>163</v>
      </c>
      <c r="CP17" s="107">
        <f>IF(CP7="-",NA(),CP7)</f>
        <v>21794</v>
      </c>
      <c r="CQ17" s="107">
        <f t="shared" ref="CQ17:CT17" si="13">IF(CQ7="-",NA(),CQ7)</f>
        <v>20062</v>
      </c>
      <c r="CR17" s="107">
        <f t="shared" si="13"/>
        <v>24983</v>
      </c>
      <c r="CS17" s="107">
        <f t="shared" si="13"/>
        <v>22727</v>
      </c>
      <c r="CT17" s="107">
        <f t="shared" si="13"/>
        <v>22028</v>
      </c>
      <c r="CU17" s="100"/>
      <c r="CV17" s="100"/>
      <c r="CW17" s="100"/>
      <c r="CX17" s="100"/>
      <c r="CY17" s="100"/>
      <c r="CZ17" s="105" t="s">
        <v>162</v>
      </c>
      <c r="DA17" s="106">
        <f>IF(DA7="-",NA(),DA7)</f>
        <v>11.6</v>
      </c>
      <c r="DB17" s="106">
        <f t="shared" ref="DB17:DE17" si="14">IF(DB7="-",NA(),DB7)</f>
        <v>10.7</v>
      </c>
      <c r="DC17" s="106">
        <f t="shared" si="14"/>
        <v>12.5</v>
      </c>
      <c r="DD17" s="106">
        <f t="shared" si="14"/>
        <v>12.1</v>
      </c>
      <c r="DE17" s="106">
        <f t="shared" si="14"/>
        <v>12.1</v>
      </c>
      <c r="DF17" s="100"/>
      <c r="DG17" s="100"/>
      <c r="DH17" s="100"/>
      <c r="DI17" s="100"/>
      <c r="DJ17" s="105" t="s">
        <v>162</v>
      </c>
      <c r="DK17" s="106">
        <f>IF(DK7="-",NA(),DK7)</f>
        <v>9.5</v>
      </c>
      <c r="DL17" s="106">
        <f t="shared" ref="DL17:DO17" si="15">IF(DL7="-",NA(),DL7)</f>
        <v>0</v>
      </c>
      <c r="DM17" s="106">
        <f t="shared" si="15"/>
        <v>0</v>
      </c>
      <c r="DN17" s="106">
        <f t="shared" si="15"/>
        <v>0</v>
      </c>
      <c r="DO17" s="106">
        <f t="shared" si="15"/>
        <v>0</v>
      </c>
      <c r="DP17" s="100"/>
      <c r="DQ17" s="100"/>
      <c r="DR17" s="100"/>
      <c r="DS17" s="100"/>
      <c r="DT17" s="105" t="s">
        <v>162</v>
      </c>
      <c r="DU17" s="106">
        <f>IF(DU7="-",NA(),DU7)</f>
        <v>1100.9000000000001</v>
      </c>
      <c r="DV17" s="106">
        <f t="shared" ref="DV17:DY17" si="16">IF(DV7="-",NA(),DV7)</f>
        <v>1196.0999999999999</v>
      </c>
      <c r="DW17" s="106">
        <f t="shared" si="16"/>
        <v>957.2</v>
      </c>
      <c r="DX17" s="106">
        <f t="shared" si="16"/>
        <v>913.4</v>
      </c>
      <c r="DY17" s="106">
        <f t="shared" si="16"/>
        <v>839.7</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11.6</v>
      </c>
      <c r="KX17" s="106">
        <f t="shared" ref="KX17:LA17" si="34">IF(KX7="-",NA(),KX7)</f>
        <v>10.7</v>
      </c>
      <c r="KY17" s="106">
        <f t="shared" si="34"/>
        <v>12.5</v>
      </c>
      <c r="KZ17" s="106">
        <f t="shared" si="34"/>
        <v>12.1</v>
      </c>
      <c r="LA17" s="106">
        <f t="shared" si="34"/>
        <v>12.1</v>
      </c>
      <c r="LB17" s="100"/>
      <c r="LC17" s="100"/>
      <c r="LD17" s="100"/>
      <c r="LE17" s="100"/>
      <c r="LF17" s="105" t="s">
        <v>162</v>
      </c>
      <c r="LG17" s="106">
        <f>IF(LG7="-",NA(),LG7)</f>
        <v>9.5</v>
      </c>
      <c r="LH17" s="106">
        <f t="shared" ref="LH17:LK17" si="35">IF(LH7="-",NA(),LH7)</f>
        <v>0</v>
      </c>
      <c r="LI17" s="106">
        <f t="shared" si="35"/>
        <v>0</v>
      </c>
      <c r="LJ17" s="106">
        <f t="shared" si="35"/>
        <v>0</v>
      </c>
      <c r="LK17" s="106">
        <f t="shared" si="35"/>
        <v>0</v>
      </c>
      <c r="LL17" s="100"/>
      <c r="LM17" s="100"/>
      <c r="LN17" s="100"/>
      <c r="LO17" s="100"/>
      <c r="LP17" s="105" t="s">
        <v>162</v>
      </c>
      <c r="LQ17" s="106">
        <f>IF(LQ7="-",NA(),LQ7)</f>
        <v>1100.9000000000001</v>
      </c>
      <c r="LR17" s="106">
        <f t="shared" ref="LR17:LU17" si="36">IF(LR7="-",NA(),LR7)</f>
        <v>1196.0999999999999</v>
      </c>
      <c r="LS17" s="106">
        <f t="shared" si="36"/>
        <v>957.2</v>
      </c>
      <c r="LT17" s="106">
        <f t="shared" si="36"/>
        <v>913.4</v>
      </c>
      <c r="LU17" s="106">
        <f t="shared" si="36"/>
        <v>839.7</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164</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165</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165</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165</v>
      </c>
      <c r="DA18" s="106">
        <f>IF(DF7="-",NA(),DF7)</f>
        <v>32.4</v>
      </c>
      <c r="DB18" s="106">
        <f t="shared" ref="DB18:DE18" si="44">IF(DG7="-",NA(),DG7)</f>
        <v>36.4</v>
      </c>
      <c r="DC18" s="106">
        <f t="shared" si="44"/>
        <v>31.6</v>
      </c>
      <c r="DD18" s="106">
        <f t="shared" si="44"/>
        <v>31.6</v>
      </c>
      <c r="DE18" s="106">
        <f t="shared" si="44"/>
        <v>30.1</v>
      </c>
      <c r="DF18" s="100"/>
      <c r="DG18" s="100"/>
      <c r="DH18" s="100"/>
      <c r="DI18" s="100"/>
      <c r="DJ18" s="105" t="s">
        <v>165</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165</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165</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165</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166</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167</v>
      </c>
      <c r="C20" s="193"/>
      <c r="D20" s="100"/>
    </row>
    <row r="21" spans="1:374" x14ac:dyDescent="0.15">
      <c r="A21" s="97">
        <f t="shared" si="7"/>
        <v>7</v>
      </c>
      <c r="B21" s="193" t="s">
        <v>168</v>
      </c>
      <c r="C21" s="193"/>
      <c r="D21" s="100"/>
    </row>
    <row r="22" spans="1:374" x14ac:dyDescent="0.15">
      <c r="A22" s="97">
        <f t="shared" si="7"/>
        <v>8</v>
      </c>
      <c r="B22" s="193" t="s">
        <v>169</v>
      </c>
      <c r="C22" s="193"/>
      <c r="D22" s="100"/>
      <c r="E22" s="195" t="s">
        <v>170</v>
      </c>
      <c r="F22" s="196"/>
      <c r="G22" s="196"/>
      <c r="H22" s="196"/>
      <c r="I22" s="197"/>
    </row>
    <row r="23" spans="1:374" x14ac:dyDescent="0.15">
      <c r="A23" s="97">
        <f t="shared" si="7"/>
        <v>9</v>
      </c>
      <c r="B23" s="193" t="s">
        <v>171</v>
      </c>
      <c r="C23" s="193"/>
      <c r="D23" s="100"/>
      <c r="E23" s="198"/>
      <c r="F23" s="199"/>
      <c r="G23" s="199"/>
      <c r="H23" s="199"/>
      <c r="I23" s="200"/>
    </row>
    <row r="24" spans="1:374" x14ac:dyDescent="0.15">
      <c r="A24" s="97">
        <f t="shared" si="7"/>
        <v>10</v>
      </c>
      <c r="B24" s="193" t="s">
        <v>172</v>
      </c>
      <c r="C24" s="193"/>
      <c r="D24" s="100"/>
      <c r="E24" s="198"/>
      <c r="F24" s="199"/>
      <c r="G24" s="199"/>
      <c r="H24" s="199"/>
      <c r="I24" s="200"/>
    </row>
    <row r="25" spans="1:374" x14ac:dyDescent="0.15">
      <c r="A25" s="97">
        <f t="shared" si="7"/>
        <v>11</v>
      </c>
      <c r="B25" s="193" t="s">
        <v>173</v>
      </c>
      <c r="C25" s="193"/>
      <c r="D25" s="100"/>
      <c r="E25" s="198"/>
      <c r="F25" s="199"/>
      <c r="G25" s="199"/>
      <c r="H25" s="199"/>
      <c r="I25" s="200"/>
    </row>
    <row r="26" spans="1:374" x14ac:dyDescent="0.15">
      <c r="A26" s="97">
        <f t="shared" si="7"/>
        <v>12</v>
      </c>
      <c r="B26" s="193" t="s">
        <v>174</v>
      </c>
      <c r="C26" s="193"/>
      <c r="D26" s="100"/>
      <c r="E26" s="198"/>
      <c r="F26" s="199"/>
      <c r="G26" s="199"/>
      <c r="H26" s="199"/>
      <c r="I26" s="200"/>
    </row>
    <row r="27" spans="1:374" x14ac:dyDescent="0.15">
      <c r="A27" s="97">
        <f t="shared" si="7"/>
        <v>13</v>
      </c>
      <c r="B27" s="193" t="s">
        <v>175</v>
      </c>
      <c r="C27" s="193"/>
      <c r="D27" s="100"/>
      <c r="E27" s="198"/>
      <c r="F27" s="199"/>
      <c r="G27" s="199"/>
      <c r="H27" s="199"/>
      <c r="I27" s="200"/>
    </row>
    <row r="28" spans="1:374" x14ac:dyDescent="0.15">
      <c r="A28" s="97">
        <f t="shared" si="7"/>
        <v>14</v>
      </c>
      <c r="B28" s="193" t="s">
        <v>176</v>
      </c>
      <c r="C28" s="193"/>
      <c r="D28" s="100"/>
      <c r="E28" s="198"/>
      <c r="F28" s="199"/>
      <c r="G28" s="199"/>
      <c r="H28" s="199"/>
      <c r="I28" s="200"/>
    </row>
    <row r="29" spans="1:374" x14ac:dyDescent="0.15">
      <c r="A29" s="97">
        <f t="shared" si="7"/>
        <v>15</v>
      </c>
      <c r="B29" s="193" t="s">
        <v>177</v>
      </c>
      <c r="C29" s="193"/>
      <c r="D29" s="100"/>
      <c r="E29" s="198"/>
      <c r="F29" s="199"/>
      <c r="G29" s="199"/>
      <c r="H29" s="199"/>
      <c r="I29" s="200"/>
    </row>
    <row r="30" spans="1:374" x14ac:dyDescent="0.15">
      <c r="A30" s="97">
        <f t="shared" si="7"/>
        <v>16</v>
      </c>
      <c r="B30" s="193" t="s">
        <v>178</v>
      </c>
      <c r="C30" s="193"/>
      <c r="D30" s="100"/>
      <c r="E30" s="198"/>
      <c r="F30" s="199"/>
      <c r="G30" s="199"/>
      <c r="H30" s="199"/>
      <c r="I30" s="200"/>
    </row>
    <row r="31" spans="1:374" x14ac:dyDescent="0.15">
      <c r="A31" s="97">
        <f t="shared" si="7"/>
        <v>17</v>
      </c>
      <c r="B31" s="193" t="s">
        <v>179</v>
      </c>
      <c r="C31" s="193"/>
      <c r="D31" s="100"/>
      <c r="E31" s="198"/>
      <c r="F31" s="199"/>
      <c r="G31" s="199"/>
      <c r="H31" s="199"/>
      <c r="I31" s="200"/>
    </row>
    <row r="32" spans="1:374" x14ac:dyDescent="0.15">
      <c r="A32" s="97">
        <f t="shared" si="7"/>
        <v>18</v>
      </c>
      <c r="B32" s="193" t="s">
        <v>180</v>
      </c>
      <c r="C32" s="193"/>
      <c r="D32" s="100"/>
      <c r="E32" s="198"/>
      <c r="F32" s="199"/>
      <c r="G32" s="199"/>
      <c r="H32" s="199"/>
      <c r="I32" s="200"/>
    </row>
    <row r="33" spans="1:16" x14ac:dyDescent="0.15">
      <c r="A33" s="97">
        <f t="shared" si="7"/>
        <v>19</v>
      </c>
      <c r="B33" s="193" t="s">
        <v>181</v>
      </c>
      <c r="C33" s="193"/>
      <c r="D33" s="100"/>
      <c r="E33" s="198"/>
      <c r="F33" s="199"/>
      <c r="G33" s="199"/>
      <c r="H33" s="199"/>
      <c r="I33" s="200"/>
    </row>
    <row r="34" spans="1:16" x14ac:dyDescent="0.15">
      <c r="A34" s="97">
        <f t="shared" si="7"/>
        <v>20</v>
      </c>
      <c r="B34" s="193" t="s">
        <v>182</v>
      </c>
      <c r="C34" s="193"/>
      <c r="D34" s="100"/>
      <c r="E34" s="198"/>
      <c r="F34" s="199"/>
      <c r="G34" s="199"/>
      <c r="H34" s="199"/>
      <c r="I34" s="200"/>
    </row>
    <row r="35" spans="1:16" ht="25.5" customHeight="1" x14ac:dyDescent="0.15">
      <c r="E35" s="201"/>
      <c r="F35" s="202"/>
      <c r="G35" s="202"/>
      <c r="H35" s="202"/>
      <c r="I35" s="203"/>
    </row>
    <row r="36" spans="1:16" x14ac:dyDescent="0.15">
      <c r="A36" t="s">
        <v>183</v>
      </c>
      <c r="B36" t="s">
        <v>184</v>
      </c>
    </row>
    <row r="37" spans="1:16" x14ac:dyDescent="0.15">
      <c r="A37" t="s">
        <v>185</v>
      </c>
      <c r="B37" t="s">
        <v>186</v>
      </c>
      <c r="L37" s="195" t="s">
        <v>170</v>
      </c>
      <c r="M37" s="196"/>
      <c r="N37" s="196"/>
      <c r="O37" s="196"/>
      <c r="P37" s="197"/>
    </row>
    <row r="38" spans="1:16" x14ac:dyDescent="0.15">
      <c r="A38" t="s">
        <v>187</v>
      </c>
      <c r="B38" t="s">
        <v>188</v>
      </c>
      <c r="L38" s="198"/>
      <c r="M38" s="199"/>
      <c r="N38" s="199"/>
      <c r="O38" s="199"/>
      <c r="P38" s="200"/>
    </row>
    <row r="39" spans="1:16" x14ac:dyDescent="0.15">
      <c r="A39" t="s">
        <v>189</v>
      </c>
      <c r="B39" t="s">
        <v>190</v>
      </c>
      <c r="L39" s="198"/>
      <c r="M39" s="199"/>
      <c r="N39" s="199"/>
      <c r="O39" s="199"/>
      <c r="P39" s="200"/>
    </row>
    <row r="40" spans="1:16" x14ac:dyDescent="0.15">
      <c r="A40" t="s">
        <v>191</v>
      </c>
      <c r="B40" t="s">
        <v>192</v>
      </c>
      <c r="L40" s="198"/>
      <c r="M40" s="199"/>
      <c r="N40" s="199"/>
      <c r="O40" s="199"/>
      <c r="P40" s="200"/>
    </row>
    <row r="41" spans="1:16" x14ac:dyDescent="0.15">
      <c r="A41" t="s">
        <v>193</v>
      </c>
      <c r="B41" t="s">
        <v>194</v>
      </c>
      <c r="L41" s="198"/>
      <c r="M41" s="199"/>
      <c r="N41" s="199"/>
      <c r="O41" s="199"/>
      <c r="P41" s="200"/>
    </row>
    <row r="42" spans="1:16" x14ac:dyDescent="0.15">
      <c r="A42" t="s">
        <v>195</v>
      </c>
      <c r="B42" t="s">
        <v>196</v>
      </c>
      <c r="L42" s="198"/>
      <c r="M42" s="199"/>
      <c r="N42" s="199"/>
      <c r="O42" s="199"/>
      <c r="P42" s="200"/>
    </row>
    <row r="43" spans="1:16" x14ac:dyDescent="0.15">
      <c r="A43" t="s">
        <v>197</v>
      </c>
      <c r="B43" t="s">
        <v>198</v>
      </c>
      <c r="L43" s="198"/>
      <c r="M43" s="199"/>
      <c r="N43" s="199"/>
      <c r="O43" s="199"/>
      <c r="P43" s="200"/>
    </row>
    <row r="44" spans="1:16" x14ac:dyDescent="0.15">
      <c r="A44" t="s">
        <v>199</v>
      </c>
      <c r="B44" t="s">
        <v>200</v>
      </c>
      <c r="L44" s="198"/>
      <c r="M44" s="199"/>
      <c r="N44" s="199"/>
      <c r="O44" s="199"/>
      <c r="P44" s="200"/>
    </row>
    <row r="45" spans="1:16" x14ac:dyDescent="0.15">
      <c r="A45" t="s">
        <v>201</v>
      </c>
      <c r="B45" t="s">
        <v>202</v>
      </c>
      <c r="L45" s="198"/>
      <c r="M45" s="199"/>
      <c r="N45" s="199"/>
      <c r="O45" s="199"/>
      <c r="P45" s="200"/>
    </row>
    <row r="46" spans="1:16" x14ac:dyDescent="0.15">
      <c r="A46" t="s">
        <v>203</v>
      </c>
      <c r="B46" t="s">
        <v>204</v>
      </c>
      <c r="L46" s="198"/>
      <c r="M46" s="199"/>
      <c r="N46" s="199"/>
      <c r="O46" s="199"/>
      <c r="P46" s="200"/>
    </row>
    <row r="47" spans="1:16" x14ac:dyDescent="0.15">
      <c r="A47" t="s">
        <v>205</v>
      </c>
      <c r="B47" t="s">
        <v>206</v>
      </c>
      <c r="L47" s="198"/>
      <c r="M47" s="199"/>
      <c r="N47" s="199"/>
      <c r="O47" s="199"/>
      <c r="P47" s="200"/>
    </row>
    <row r="48" spans="1:16" x14ac:dyDescent="0.15">
      <c r="A48" t="s">
        <v>207</v>
      </c>
      <c r="B48" t="s">
        <v>208</v>
      </c>
      <c r="L48" s="198"/>
      <c r="M48" s="199"/>
      <c r="N48" s="199"/>
      <c r="O48" s="199"/>
      <c r="P48" s="200"/>
    </row>
    <row r="49" spans="1:16" x14ac:dyDescent="0.15">
      <c r="A49" t="s">
        <v>209</v>
      </c>
      <c r="B49" t="s">
        <v>210</v>
      </c>
      <c r="L49" s="198"/>
      <c r="M49" s="199"/>
      <c r="N49" s="199"/>
      <c r="O49" s="199"/>
      <c r="P49" s="200"/>
    </row>
    <row r="50" spans="1:16" ht="26.25" customHeight="1" x14ac:dyDescent="0.15">
      <c r="A50" t="s">
        <v>211</v>
      </c>
      <c r="B50" t="s">
        <v>212</v>
      </c>
      <c r="L50" s="201"/>
      <c r="M50" s="202"/>
      <c r="N50" s="202"/>
      <c r="O50" s="202"/>
      <c r="P50" s="203"/>
    </row>
    <row r="51" spans="1:16" x14ac:dyDescent="0.15">
      <c r="A51" t="s">
        <v>213</v>
      </c>
      <c r="B51" t="s">
        <v>214</v>
      </c>
    </row>
    <row r="52" spans="1:16" x14ac:dyDescent="0.15">
      <c r="A52" t="s">
        <v>215</v>
      </c>
      <c r="B52" t="s">
        <v>216</v>
      </c>
    </row>
    <row r="53" spans="1:16" x14ac:dyDescent="0.15">
      <c r="A53" t="s">
        <v>217</v>
      </c>
      <c r="B53" t="s">
        <v>218</v>
      </c>
    </row>
    <row r="54" spans="1:16" x14ac:dyDescent="0.15">
      <c r="A54" t="s">
        <v>219</v>
      </c>
      <c r="B54" t="s">
        <v>220</v>
      </c>
    </row>
    <row r="55" spans="1:16" x14ac:dyDescent="0.15">
      <c r="A55" t="s">
        <v>221</v>
      </c>
      <c r="B55" t="s">
        <v>222</v>
      </c>
    </row>
    <row r="56" spans="1:16" x14ac:dyDescent="0.15">
      <c r="A56" t="s">
        <v>223</v>
      </c>
      <c r="B56" t="s">
        <v>224</v>
      </c>
    </row>
    <row r="57" spans="1:16" x14ac:dyDescent="0.15">
      <c r="A57" t="s">
        <v>225</v>
      </c>
      <c r="B57" t="s">
        <v>226</v>
      </c>
    </row>
    <row r="58" spans="1:16" x14ac:dyDescent="0.15">
      <c r="A58" t="s">
        <v>227</v>
      </c>
      <c r="B58" t="s">
        <v>228</v>
      </c>
    </row>
    <row r="59" spans="1:16" x14ac:dyDescent="0.15">
      <c r="A59" t="s">
        <v>229</v>
      </c>
      <c r="B59" t="s">
        <v>230</v>
      </c>
    </row>
    <row r="60" spans="1:16" x14ac:dyDescent="0.15">
      <c r="A60" t="s">
        <v>231</v>
      </c>
      <c r="B60" t="s">
        <v>232</v>
      </c>
    </row>
    <row r="61" spans="1:16" x14ac:dyDescent="0.15">
      <c r="A61" t="s">
        <v>233</v>
      </c>
      <c r="B61" t="s">
        <v>234</v>
      </c>
    </row>
    <row r="62" spans="1:16" x14ac:dyDescent="0.15">
      <c r="A62" t="s">
        <v>235</v>
      </c>
      <c r="B62" t="s">
        <v>236</v>
      </c>
    </row>
    <row r="63" spans="1:16" x14ac:dyDescent="0.15">
      <c r="A63" t="s">
        <v>237</v>
      </c>
      <c r="B63" t="s">
        <v>238</v>
      </c>
    </row>
    <row r="64" spans="1:16"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row r="86" spans="1:2" x14ac:dyDescent="0.15">
      <c r="A86" t="s">
        <v>264</v>
      </c>
      <c r="B86" t="s">
        <v>265</v>
      </c>
    </row>
    <row r="87" spans="1:2" x14ac:dyDescent="0.15">
      <c r="A87" t="s">
        <v>266</v>
      </c>
      <c r="B87" t="s">
        <v>265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2021-03-01T00:43:15Z</cp:lastPrinted>
  <dcterms:created xsi:type="dcterms:W3CDTF">2020-12-15T03:37:31Z</dcterms:created>
  <dcterms:modified xsi:type="dcterms:W3CDTF">2021-03-01T00:43:18Z</dcterms:modified>
  <cp:category/>
</cp:coreProperties>
</file>