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下水道企画課\下水道企画・経営課\総務・庶務係\001調査関係\Ｒ２\R2行財政改革課調査\【行革】公営企業に係る経営比較分析表（令和元年度決算）の分析等について\"/>
    </mc:Choice>
  </mc:AlternateContent>
  <workbookProtection workbookAlgorithmName="SHA-512" workbookHashValue="VZQv4QxxRkgaEOVgbw4nEdz7Uh7DKbouCrGFdeVGp2QlP1DWd3mTW0d2ELLrHzx8dwsQ870gFX03rpl+jkcg0A==" workbookSaltValue="Rpq6A8DMeweImK8r6MSOTw==" workbookSpinCount="100000" lockStructure="1"/>
  <bookViews>
    <workbookView xWindow="0" yWindow="0" windowWidth="15365"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B8" i="4"/>
  <c r="AT8" i="4"/>
  <c r="AL8" i="4"/>
  <c r="W8" i="4"/>
  <c r="P8" i="4"/>
  <c r="I8" i="4"/>
  <c r="B6" i="4"/>
</calcChain>
</file>

<file path=xl/sharedStrings.xml><?xml version="1.0" encoding="utf-8"?>
<sst xmlns="http://schemas.openxmlformats.org/spreadsheetml/2006/main" count="231" uniqueCount="118">
  <si>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</si>
  <si>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</si>
  <si>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</si>
  <si>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</si>
  <si>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</si>
  <si>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</si>
  <si>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</si>
  <si>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</si>
  <si>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</si>
  <si>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</si>
  <si>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</si>
  <si>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</si>
  <si>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</si>
  <si>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</si>
  <si>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</si>
  <si>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</si>
  <si>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</si>
  <si>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</si>
  <si>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</si>
  <si>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</si>
  <si>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</si>
  <si>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</si>
  <si>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</si>
  <si>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</si>
  <si>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</si>
  <si>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</si>
  <si>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</si>
  <si>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</si>
  <si>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</si>
  <si>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</si>
  <si>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</si>
  <si>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</si>
  <si>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</si>
  <si>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</si>
  <si>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</si>
  <si>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</si>
  <si>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</si>
  <si>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</si>
  <si>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</si>
  <si>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</si>
  <si>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</si>
  <si>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</si>
  <si>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</si>
  <si>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</si>
  <si>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</si>
  <si>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</si>
  <si>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</si>
  <si>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</si>
  <si>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</si>
  <si>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</si>
  <si>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</si>
  <si>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</si>
  <si>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</si>
  <si>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</si>
  <si>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</si>
  <si>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</si>
  <si>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</si>
  <si>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</si>
  <si>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</si>
  <si>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</si>
  <si>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</si>
  <si>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</si>
  <si>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</si>
  <si>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</si>
  <si>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</si>
  <si>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</si>
  <si>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</si>
  <si>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</si>
  <si>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</si>
  <si>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</si>
  <si>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</si>
  <si>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</si>
  <si>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</si>
  <si>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</si>
  <si>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</si>
  <si>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</si>
  <si>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</si>
  <si>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</si>
  <si>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</si>
  <si>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</si>
  <si>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</si>
  <si>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</si>
  <si>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</si>
  <si>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</si>
  <si>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</si>
  <si>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</si>
  <si>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</si>
  <si>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</si>
  <si>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</si>
  <si>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</si>
  <si>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</si>
  <si>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</si>
  <si>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</si>
  <si>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</si>
  <si>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</si>
  <si>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</si>
  <si>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</si>
  <si>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</si>
  <si>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</si>
  <si>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</si>
  <si>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</si>
  <si>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</si>
  <si>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</si>
  <si>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</si>
  <si>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</si>
  <si>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</si>
  <si>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</si>
  <si>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</si>
  <si>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</si>
  <si>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</si>
  <si>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</si>
  <si>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</si>
  <si>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</si>
  <si>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</si>
  <si>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</si>
  <si>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r>
      <rPr>
        <sz val="11"/>
        <rFont val="ＭＳ ゴシック"/>
        <family val="3"/>
        <charset val="128"/>
      </rPr>
      <t>①H30より、一般会計からの繰入金が増加したことにより経常収支比率が100％を上回っている。</t>
    </r>
    <r>
      <rPr>
        <sz val="11"/>
        <color rgb="FFFF0000"/>
        <rFont val="ＭＳ ゴシック"/>
        <family val="3"/>
        <charset val="128"/>
      </rPr>
      <t xml:space="preserve">
</t>
    </r>
    <r>
      <rPr>
        <sz val="11"/>
        <color theme="1"/>
        <rFont val="ＭＳ ゴシック"/>
        <family val="3"/>
        <charset val="128"/>
      </rPr>
      <t xml:space="preserve">
</t>
    </r>
    <r>
      <rPr>
        <sz val="11"/>
        <rFont val="ＭＳ ゴシック"/>
        <family val="3"/>
        <charset val="128"/>
      </rPr>
      <t>②累積欠損は発生していないものの、総収益の大部分を一般会計からの繰入金（76.9%）で賄っている事業である。</t>
    </r>
    <r>
      <rPr>
        <sz val="11"/>
        <color theme="1"/>
        <rFont val="ＭＳ ゴシック"/>
        <family val="3"/>
        <charset val="128"/>
      </rPr>
      <t xml:space="preserve">
</t>
    </r>
    <r>
      <rPr>
        <sz val="11"/>
        <rFont val="ＭＳ ゴシック"/>
        <family val="3"/>
        <charset val="128"/>
      </rPr>
      <t xml:space="preserve">
③流動資産の現金預金が増加しており、流動比率は上昇傾向にある。
</t>
    </r>
    <r>
      <rPr>
        <sz val="11"/>
        <color theme="1"/>
        <rFont val="ＭＳ ゴシック"/>
        <family val="3"/>
        <charset val="128"/>
      </rPr>
      <t xml:space="preserve">
④R1は新規発行分の企業債の借入が無かった。そのため、既存の企業債の償還に伴い、企業債残高対事業規模比率は減少した。今後も当比率は減少傾向が続く見込みである。
</t>
    </r>
    <r>
      <rPr>
        <sz val="11"/>
        <rFont val="ＭＳ ゴシック"/>
        <family val="3"/>
        <charset val="128"/>
      </rPr>
      <t>⑤経費回収率は、維持管理費に係る汚水処理費が増加したことにより低下したが、ほぼ例年並みの水準を維持した。</t>
    </r>
    <r>
      <rPr>
        <sz val="11"/>
        <color rgb="FFFF0000"/>
        <rFont val="ＭＳ ゴシック"/>
        <family val="3"/>
        <charset val="128"/>
      </rPr>
      <t xml:space="preserve">
</t>
    </r>
    <r>
      <rPr>
        <sz val="11"/>
        <color theme="1"/>
        <rFont val="ＭＳ ゴシック"/>
        <family val="3"/>
        <charset val="128"/>
      </rPr>
      <t xml:space="preserve">
</t>
    </r>
    <r>
      <rPr>
        <sz val="11"/>
        <rFont val="ＭＳ ゴシック"/>
        <family val="3"/>
        <charset val="128"/>
      </rPr>
      <t xml:space="preserve">⑥有収水量の減少及び汚水処理費が増加したことにより、汚水処理原価は増加した。
</t>
    </r>
    <r>
      <rPr>
        <sz val="11"/>
        <color theme="1"/>
        <rFont val="ＭＳ ゴシック"/>
        <family val="3"/>
        <charset val="128"/>
      </rPr>
      <t xml:space="preserve">
⑦施設利用率は、全国並びに類似団体の平均値と比べても高い水準にある。
⑧27年度より100％を実現している。
</t>
    </r>
    <rPh sb="122" eb="124">
      <t>リュウドウ</t>
    </rPh>
    <rPh sb="124" eb="126">
      <t>ヒリツ</t>
    </rPh>
    <rPh sb="127" eb="129">
      <t>ジョウショウ</t>
    </rPh>
    <rPh sb="129" eb="131">
      <t>ケイコウ</t>
    </rPh>
    <rPh sb="274" eb="278">
      <t>ユウシュウスイリョウ</t>
    </rPh>
    <rPh sb="279" eb="281">
      <t>ゲンショウ</t>
    </rPh>
    <rPh sb="281" eb="282">
      <t>オヨ</t>
    </rPh>
    <phoneticPr fontId="4"/>
  </si>
  <si>
    <t>①減価償却累計率は上昇傾向にあるが、全国平均、類似団体平均と概ね同値程度である。
②平成12年度に整備を開始したことから法定耐用年数を超える管渠はない。</t>
    <rPh sb="30" eb="31">
      <t>オオム</t>
    </rPh>
    <rPh sb="32" eb="34">
      <t>ドウチ</t>
    </rPh>
    <rPh sb="34" eb="36">
      <t>テイド</t>
    </rPh>
    <phoneticPr fontId="4"/>
  </si>
  <si>
    <t>本事業は、対象人口35名の小規模な事業である。したがって、使用料収入だけでは維持管理費や資本費を賄うことができない状況にあり、一般会計からの繰入金や公共下水道事業との一体的な運営が前提となっている。
経営の効率性を表す経費回収率の低下は、料金収入の低さと汚水処理原価の上昇によるものだが、28年度に料金改定を行ったことにより改善が図られた。
施設の状況については、今後、老朽化の状況や地域の将来像を踏まえ、統廃合やダウンサイジングによる効率的な管理を行っていく必要がある。
こうした課題に対し、本市では「鳥取市下水道等事業経営戦略」を策定しており、この中に定めた各種目標の達成を通じて、経営の健全化や施設の効率的な管理や機能の維持に取組んでいる。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</si>
</sst>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02-4EF9-AC89-D2343196736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0.51</c:v>
                </c:pt>
                <c:pt idx="1">
                  <c:v>0</c:v>
                </c:pt>
                <c:pt idx="2">
                  <c:v>0</c:v>
                </c:pt>
                <c:pt idx="3">
                  <c:v>0</c:v>
                </c:pt>
                <c:pt idx="4">
                  <c:v>0</c:v>
                </c:pt>
              </c:numCache>
            </c:numRef>
          </c:val>
          <c:smooth val="0"/>
          <c:extLst>
            <c:ext xmlns:c16="http://schemas.microsoft.com/office/drawing/2014/chart" uri="{C3380CC4-5D6E-409C-BE32-E72D297353CC}">
              <c16:uniqueId val="{00000001-9B02-4EF9-AC89-D2343196736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35.71</c:v>
                </c:pt>
                <c:pt idx="1">
                  <c:v>71.430000000000007</c:v>
                </c:pt>
                <c:pt idx="2">
                  <c:v>64.290000000000006</c:v>
                </c:pt>
                <c:pt idx="3">
                  <c:v>71.430000000000007</c:v>
                </c:pt>
                <c:pt idx="4">
                  <c:v>57.14</c:v>
                </c:pt>
              </c:numCache>
            </c:numRef>
          </c:val>
          <c:extLst>
            <c:ext xmlns:c16="http://schemas.microsoft.com/office/drawing/2014/chart" uri="{C3380CC4-5D6E-409C-BE32-E72D297353CC}">
              <c16:uniqueId val="{00000000-D7FB-4AD8-BF96-4C0CD652ECD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40.96</c:v>
                </c:pt>
                <c:pt idx="1">
                  <c:v>39.450000000000003</c:v>
                </c:pt>
                <c:pt idx="2">
                  <c:v>34.29</c:v>
                </c:pt>
                <c:pt idx="3">
                  <c:v>35.340000000000003</c:v>
                </c:pt>
                <c:pt idx="4">
                  <c:v>34.68</c:v>
                </c:pt>
              </c:numCache>
            </c:numRef>
          </c:val>
          <c:smooth val="0"/>
          <c:extLst>
            <c:ext xmlns:c16="http://schemas.microsoft.com/office/drawing/2014/chart" uri="{C3380CC4-5D6E-409C-BE32-E72D297353CC}">
              <c16:uniqueId val="{00000001-D7FB-4AD8-BF96-4C0CD652ECD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E10-481E-8344-F5829B4AA57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90.64</c:v>
                </c:pt>
                <c:pt idx="1">
                  <c:v>90.48</c:v>
                </c:pt>
                <c:pt idx="2">
                  <c:v>89.88</c:v>
                </c:pt>
                <c:pt idx="3">
                  <c:v>91.52</c:v>
                </c:pt>
                <c:pt idx="4">
                  <c:v>90.33</c:v>
                </c:pt>
              </c:numCache>
            </c:numRef>
          </c:val>
          <c:smooth val="0"/>
          <c:extLst>
            <c:ext xmlns:c16="http://schemas.microsoft.com/office/drawing/2014/chart" uri="{C3380CC4-5D6E-409C-BE32-E72D297353CC}">
              <c16:uniqueId val="{00000001-2E10-481E-8344-F5829B4AA57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87.98</c:v>
                </c:pt>
                <c:pt idx="1">
                  <c:v>103.46</c:v>
                </c:pt>
                <c:pt idx="2">
                  <c:v>89.02</c:v>
                </c:pt>
                <c:pt idx="3">
                  <c:v>103.42</c:v>
                </c:pt>
                <c:pt idx="4">
                  <c:v>101.58</c:v>
                </c:pt>
              </c:numCache>
            </c:numRef>
          </c:val>
          <c:extLst>
            <c:ext xmlns:c16="http://schemas.microsoft.com/office/drawing/2014/chart" uri="{C3380CC4-5D6E-409C-BE32-E72D297353CC}">
              <c16:uniqueId val="{00000000-7024-4EBC-8B48-32A6D734676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98.17</c:v>
                </c:pt>
                <c:pt idx="1">
                  <c:v>100.48</c:v>
                </c:pt>
                <c:pt idx="2">
                  <c:v>97.69</c:v>
                </c:pt>
                <c:pt idx="3">
                  <c:v>91.26</c:v>
                </c:pt>
                <c:pt idx="4">
                  <c:v>99.2</c:v>
                </c:pt>
              </c:numCache>
            </c:numRef>
          </c:val>
          <c:smooth val="0"/>
          <c:extLst>
            <c:ext xmlns:c16="http://schemas.microsoft.com/office/drawing/2014/chart" uri="{C3380CC4-5D6E-409C-BE32-E72D297353CC}">
              <c16:uniqueId val="{00000001-7024-4EBC-8B48-32A6D734676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18.59</c:v>
                </c:pt>
                <c:pt idx="1">
                  <c:v>23.24</c:v>
                </c:pt>
                <c:pt idx="2">
                  <c:v>27.56</c:v>
                </c:pt>
                <c:pt idx="3">
                  <c:v>28.77</c:v>
                </c:pt>
                <c:pt idx="4">
                  <c:v>33</c:v>
                </c:pt>
              </c:numCache>
            </c:numRef>
          </c:val>
          <c:extLst>
            <c:ext xmlns:c16="http://schemas.microsoft.com/office/drawing/2014/chart" uri="{C3380CC4-5D6E-409C-BE32-E72D297353CC}">
              <c16:uniqueId val="{00000000-D633-48CB-BF4C-BE5E0BBAB54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27.41</c:v>
                </c:pt>
                <c:pt idx="1">
                  <c:v>30.5</c:v>
                </c:pt>
                <c:pt idx="2">
                  <c:v>31.73</c:v>
                </c:pt>
                <c:pt idx="3">
                  <c:v>30.28</c:v>
                </c:pt>
                <c:pt idx="4">
                  <c:v>31</c:v>
                </c:pt>
              </c:numCache>
            </c:numRef>
          </c:val>
          <c:smooth val="0"/>
          <c:extLst>
            <c:ext xmlns:c16="http://schemas.microsoft.com/office/drawing/2014/chart" uri="{C3380CC4-5D6E-409C-BE32-E72D297353CC}">
              <c16:uniqueId val="{00000001-D633-48CB-BF4C-BE5E0BBAB54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0B-4C3C-BF9C-6812A86F189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F0B-4C3C-BF9C-6812A86F189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FF-4710-9BF7-B5538C902E1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2103.21</c:v>
                </c:pt>
                <c:pt idx="1">
                  <c:v>2146.5100000000002</c:v>
                </c:pt>
                <c:pt idx="2">
                  <c:v>1037.73</c:v>
                </c:pt>
                <c:pt idx="3">
                  <c:v>1597.09</c:v>
                </c:pt>
                <c:pt idx="4">
                  <c:v>1500.46</c:v>
                </c:pt>
              </c:numCache>
            </c:numRef>
          </c:val>
          <c:smooth val="0"/>
          <c:extLst>
            <c:ext xmlns:c16="http://schemas.microsoft.com/office/drawing/2014/chart" uri="{C3380CC4-5D6E-409C-BE32-E72D297353CC}">
              <c16:uniqueId val="{00000001-3FFF-4710-9BF7-B5538C902E1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29.32</c:v>
                </c:pt>
                <c:pt idx="1">
                  <c:v>64.569999999999993</c:v>
                </c:pt>
                <c:pt idx="2">
                  <c:v>67.290000000000006</c:v>
                </c:pt>
                <c:pt idx="3">
                  <c:v>111.68</c:v>
                </c:pt>
                <c:pt idx="4">
                  <c:v>141.1</c:v>
                </c:pt>
              </c:numCache>
            </c:numRef>
          </c:val>
          <c:extLst>
            <c:ext xmlns:c16="http://schemas.microsoft.com/office/drawing/2014/chart" uri="{C3380CC4-5D6E-409C-BE32-E72D297353CC}">
              <c16:uniqueId val="{00000000-A85C-45DC-8686-2DE3CCFE65D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113.57</c:v>
                </c:pt>
                <c:pt idx="1">
                  <c:v>125.88</c:v>
                </c:pt>
                <c:pt idx="2">
                  <c:v>89.03</c:v>
                </c:pt>
                <c:pt idx="3">
                  <c:v>88.56</c:v>
                </c:pt>
                <c:pt idx="4">
                  <c:v>81.260000000000005</c:v>
                </c:pt>
              </c:numCache>
            </c:numRef>
          </c:val>
          <c:smooth val="0"/>
          <c:extLst>
            <c:ext xmlns:c16="http://schemas.microsoft.com/office/drawing/2014/chart" uri="{C3380CC4-5D6E-409C-BE32-E72D297353CC}">
              <c16:uniqueId val="{00000001-A85C-45DC-8686-2DE3CCFE65D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8276.19</c:v>
                </c:pt>
                <c:pt idx="1">
                  <c:v>6503.96</c:v>
                </c:pt>
                <c:pt idx="2">
                  <c:v>6234.16</c:v>
                </c:pt>
                <c:pt idx="3">
                  <c:v>7928.67</c:v>
                </c:pt>
                <c:pt idx="4">
                  <c:v>7714.46</c:v>
                </c:pt>
              </c:numCache>
            </c:numRef>
          </c:val>
          <c:extLst>
            <c:ext xmlns:c16="http://schemas.microsoft.com/office/drawing/2014/chart" uri="{C3380CC4-5D6E-409C-BE32-E72D297353CC}">
              <c16:uniqueId val="{00000000-7C55-4770-ADA2-8A9DF42C6CD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3188.44</c:v>
                </c:pt>
                <c:pt idx="1">
                  <c:v>4170.3999999999996</c:v>
                </c:pt>
                <c:pt idx="2">
                  <c:v>1759.36</c:v>
                </c:pt>
                <c:pt idx="3">
                  <c:v>1837.88</c:v>
                </c:pt>
                <c:pt idx="4">
                  <c:v>1748.51</c:v>
                </c:pt>
              </c:numCache>
            </c:numRef>
          </c:val>
          <c:smooth val="0"/>
          <c:extLst>
            <c:ext xmlns:c16="http://schemas.microsoft.com/office/drawing/2014/chart" uri="{C3380CC4-5D6E-409C-BE32-E72D297353CC}">
              <c16:uniqueId val="{00000001-7C55-4770-ADA2-8A9DF42C6CD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17.510000000000002</c:v>
                </c:pt>
                <c:pt idx="1">
                  <c:v>36.380000000000003</c:v>
                </c:pt>
                <c:pt idx="2">
                  <c:v>35.83</c:v>
                </c:pt>
                <c:pt idx="3">
                  <c:v>33.56</c:v>
                </c:pt>
                <c:pt idx="4">
                  <c:v>29.81</c:v>
                </c:pt>
              </c:numCache>
            </c:numRef>
          </c:val>
          <c:extLst>
            <c:ext xmlns:c16="http://schemas.microsoft.com/office/drawing/2014/chart" uri="{C3380CC4-5D6E-409C-BE32-E72D297353CC}">
              <c16:uniqueId val="{00000000-13BE-42D0-9055-4CE0F0D2828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26.47</c:v>
                </c:pt>
                <c:pt idx="1">
                  <c:v>32.14</c:v>
                </c:pt>
                <c:pt idx="2">
                  <c:v>37.200000000000003</c:v>
                </c:pt>
                <c:pt idx="3">
                  <c:v>35.03</c:v>
                </c:pt>
                <c:pt idx="4">
                  <c:v>34.99</c:v>
                </c:pt>
              </c:numCache>
            </c:numRef>
          </c:val>
          <c:smooth val="0"/>
          <c:extLst>
            <c:ext xmlns:c16="http://schemas.microsoft.com/office/drawing/2014/chart" uri="{C3380CC4-5D6E-409C-BE32-E72D297353CC}">
              <c16:uniqueId val="{00000001-13BE-42D0-9055-4CE0F0D2828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722.56</c:v>
                </c:pt>
                <c:pt idx="1">
                  <c:v>375.34</c:v>
                </c:pt>
                <c:pt idx="2">
                  <c:v>406.68</c:v>
                </c:pt>
                <c:pt idx="3">
                  <c:v>431.65</c:v>
                </c:pt>
                <c:pt idx="4">
                  <c:v>490.49</c:v>
                </c:pt>
              </c:numCache>
            </c:numRef>
          </c:val>
          <c:extLst>
            <c:ext xmlns:c16="http://schemas.microsoft.com/office/drawing/2014/chart" uri="{C3380CC4-5D6E-409C-BE32-E72D297353CC}">
              <c16:uniqueId val="{00000000-AAA2-4C62-A1FF-6E636B97778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688.46</c:v>
                </c:pt>
                <c:pt idx="1">
                  <c:v>562.9</c:v>
                </c:pt>
                <c:pt idx="2">
                  <c:v>508.64</c:v>
                </c:pt>
                <c:pt idx="3">
                  <c:v>525.22</c:v>
                </c:pt>
                <c:pt idx="4">
                  <c:v>520.91999999999996</c:v>
                </c:pt>
              </c:numCache>
            </c:numRef>
          </c:val>
          <c:smooth val="0"/>
          <c:extLst>
            <c:ext xmlns:c16="http://schemas.microsoft.com/office/drawing/2014/chart" uri="{C3380CC4-5D6E-409C-BE32-E72D297353CC}">
              <c16:uniqueId val="{00000001-AAA2-4C62-A1FF-6E636B97778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【1,399.60】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53" zoomScale="70" zoomScaleNormal="70" workbookViewId="0">
      <selection activeCell="BL83" sqref="BL83"/>
    </sheetView>
  </sheetViews>
  <sheetFormatPr defaultColWidth="2.625" defaultRowHeight="12.9" x14ac:dyDescent="0.15"/>
  <cols>
    <col min="1" max="1" width="2.625" customWidth="1"/>
    <col min="2" max="62" width="3.75" customWidth="1"/>
    <col min="64" max="78" width="3.125" customWidth="1"/>
    <col min="79" max="79" width="4.5" bestFit="1" customWidth="1"/>
    <col min="81" max="82" width="4.5" bestFit="1" customWidth="1"/>
  </cols>
  <sheetData>
    <row r="1" spans="1:78" ht="17.350000000000001"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6999999999999993"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6999999999999993"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6999999999999993"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6999999999999993"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 customHeight="1" x14ac:dyDescent="0.15">
      <c r="A6" s="2"/>
      <c r="B6" s="87" t="str">
        <f>データ!H6</f>
        <v>鳥取県　鳥取市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 customHeight="1" x14ac:dyDescent="0.15">
      <c r="A8" s="2"/>
      <c r="B8" s="84" t="str">
        <f>データ!I6</f>
        <v>法適用</v>
      </c>
      <c r="C8" s="84"/>
      <c r="D8" s="84"/>
      <c r="E8" s="84"/>
      <c r="F8" s="84"/>
      <c r="G8" s="84"/>
      <c r="H8" s="84"/>
      <c r="I8" s="84" t="str">
        <f>データ!J6</f>
        <v>下水道事業</v>
      </c>
      <c r="J8" s="84"/>
      <c r="K8" s="84"/>
      <c r="L8" s="84"/>
      <c r="M8" s="84"/>
      <c r="N8" s="84"/>
      <c r="O8" s="84"/>
      <c r="P8" s="84" t="str">
        <f>データ!K6</f>
        <v>小規模集合排水処理</v>
      </c>
      <c r="Q8" s="84"/>
      <c r="R8" s="84"/>
      <c r="S8" s="84"/>
      <c r="T8" s="84"/>
      <c r="U8" s="84"/>
      <c r="V8" s="84"/>
      <c r="W8" s="84" t="str">
        <f>データ!L6</f>
        <v>I2</v>
      </c>
      <c r="X8" s="84"/>
      <c r="Y8" s="84"/>
      <c r="Z8" s="84"/>
      <c r="AA8" s="84"/>
      <c r="AB8" s="84"/>
      <c r="AC8" s="84"/>
      <c r="AD8" s="85" t="str">
        <f>データ!$M$6</f>
        <v>非設置</v>
      </c>
      <c r="AE8" s="85"/>
      <c r="AF8" s="85"/>
      <c r="AG8" s="85"/>
      <c r="AH8" s="85"/>
      <c r="AI8" s="85"/>
      <c r="AJ8" s="85"/>
      <c r="AK8" s="3"/>
      <c r="AL8" s="81">
        <f>データ!S6</f>
        <v>186960</v>
      </c>
      <c r="AM8" s="81"/>
      <c r="AN8" s="81"/>
      <c r="AO8" s="81"/>
      <c r="AP8" s="81"/>
      <c r="AQ8" s="81"/>
      <c r="AR8" s="81"/>
      <c r="AS8" s="81"/>
      <c r="AT8" s="80">
        <f>データ!T6</f>
        <v>765.31</v>
      </c>
      <c r="AU8" s="80"/>
      <c r="AV8" s="80"/>
      <c r="AW8" s="80"/>
      <c r="AX8" s="80"/>
      <c r="AY8" s="80"/>
      <c r="AZ8" s="80"/>
      <c r="BA8" s="80"/>
      <c r="BB8" s="80">
        <f>データ!U6</f>
        <v>244.29</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 customHeight="1" x14ac:dyDescent="0.15">
      <c r="A10" s="2"/>
      <c r="B10" s="80" t="str">
        <f>データ!N6</f>
        <v>-</v>
      </c>
      <c r="C10" s="80"/>
      <c r="D10" s="80"/>
      <c r="E10" s="80"/>
      <c r="F10" s="80"/>
      <c r="G10" s="80"/>
      <c r="H10" s="80"/>
      <c r="I10" s="80">
        <f>データ!O6</f>
        <v>22.86</v>
      </c>
      <c r="J10" s="80"/>
      <c r="K10" s="80"/>
      <c r="L10" s="80"/>
      <c r="M10" s="80"/>
      <c r="N10" s="80"/>
      <c r="O10" s="80"/>
      <c r="P10" s="80">
        <f>データ!P6</f>
        <v>0.02</v>
      </c>
      <c r="Q10" s="80"/>
      <c r="R10" s="80"/>
      <c r="S10" s="80"/>
      <c r="T10" s="80"/>
      <c r="U10" s="80"/>
      <c r="V10" s="80"/>
      <c r="W10" s="80">
        <f>データ!Q6</f>
        <v>94.98</v>
      </c>
      <c r="X10" s="80"/>
      <c r="Y10" s="80"/>
      <c r="Z10" s="80"/>
      <c r="AA10" s="80"/>
      <c r="AB10" s="80"/>
      <c r="AC10" s="80"/>
      <c r="AD10" s="81">
        <f>データ!R6</f>
        <v>2767</v>
      </c>
      <c r="AE10" s="81"/>
      <c r="AF10" s="81"/>
      <c r="AG10" s="81"/>
      <c r="AH10" s="81"/>
      <c r="AI10" s="81"/>
      <c r="AJ10" s="81"/>
      <c r="AK10" s="2"/>
      <c r="AL10" s="81">
        <f>データ!V6</f>
        <v>35</v>
      </c>
      <c r="AM10" s="81"/>
      <c r="AN10" s="81"/>
      <c r="AO10" s="81"/>
      <c r="AP10" s="81"/>
      <c r="AQ10" s="81"/>
      <c r="AR10" s="81"/>
      <c r="AS10" s="81"/>
      <c r="AT10" s="80">
        <f>データ!W6</f>
        <v>0.02</v>
      </c>
      <c r="AU10" s="80"/>
      <c r="AV10" s="80"/>
      <c r="AW10" s="80"/>
      <c r="AX10" s="80"/>
      <c r="AY10" s="80"/>
      <c r="AZ10" s="80"/>
      <c r="BA10" s="80"/>
      <c r="BB10" s="80">
        <f>データ!X6</f>
        <v>1750</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6999999999999993"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6999999999999993"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6999999999999993"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6"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6"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6"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115</v>
      </c>
      <c r="BM16" s="72"/>
      <c r="BN16" s="72"/>
      <c r="BO16" s="72"/>
      <c r="BP16" s="72"/>
      <c r="BQ16" s="72"/>
      <c r="BR16" s="72"/>
      <c r="BS16" s="72"/>
      <c r="BT16" s="72"/>
      <c r="BU16" s="72"/>
      <c r="BV16" s="72"/>
      <c r="BW16" s="72"/>
      <c r="BX16" s="72"/>
      <c r="BY16" s="72"/>
      <c r="BZ16" s="73"/>
    </row>
    <row r="17" spans="1:78" ht="13.6"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6"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6"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6"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6"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6"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6"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6"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6"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6"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6"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6"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6"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6"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6"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6"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6"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6"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6"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6"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6"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6"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6"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6"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6"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6"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6"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6"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6"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6"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6"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6"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6"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6"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6"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6"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6"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6"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6"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6"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6"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6"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6"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6"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6"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6"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6"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6"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6"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6"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117</v>
      </c>
      <c r="BM66" s="59"/>
      <c r="BN66" s="59"/>
      <c r="BO66" s="59"/>
      <c r="BP66" s="59"/>
      <c r="BQ66" s="59"/>
      <c r="BR66" s="59"/>
      <c r="BS66" s="59"/>
      <c r="BT66" s="59"/>
      <c r="BU66" s="59"/>
      <c r="BV66" s="59"/>
      <c r="BW66" s="59"/>
      <c r="BX66" s="59"/>
      <c r="BY66" s="59"/>
      <c r="BZ66" s="60"/>
    </row>
    <row r="67" spans="1:78" ht="13.6"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6"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6"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6"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6"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6"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6"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6"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6"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6"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6"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6"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6"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6"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6"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6"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【98.84】</v>
      </c>
      <c r="F85" s="26" t="str">
        <f>データ!AT6</f>
        <v>【1,399.60】</v>
      </c>
      <c r="G85" s="26" t="str">
        <f>データ!BE6</f>
        <v>【83.42】</v>
      </c>
      <c r="H85" s="26" t="str">
        <f>データ!BP6</f>
        <v>【1,682.85】</v>
      </c>
      <c r="I85" s="26" t="str">
        <f>データ!CA6</f>
        <v>【36.18】</v>
      </c>
      <c r="J85" s="26" t="str">
        <f>データ!CL6</f>
        <v>【510.14】</v>
      </c>
      <c r="K85" s="26" t="str">
        <f>データ!CW6</f>
        <v>【35.17】</v>
      </c>
      <c r="L85" s="26" t="str">
        <f>データ!DH6</f>
        <v>【90.15】</v>
      </c>
      <c r="M85" s="26" t="str">
        <f>データ!DS6</f>
        <v>【30.43】</v>
      </c>
      <c r="N85" s="26" t="str">
        <f>データ!ED6</f>
        <v>【0.00】</v>
      </c>
      <c r="O85" s="26" t="str">
        <f>データ!EO6</f>
        <v>【0.00】</v>
      </c>
    </row>
  </sheetData>
  <sheetProtection algorithmName="SHA-512" hashValue="tD1Z7N8tDgUsJeQI/2oYr3CFeBwBc8EBC6AfNFVH7KYqjCPQ+h2nybDhhV9c/ugr6pKcjeAova0YJBOTwvaffw==" saltValue="4MrgvG9XkWfpgyWJydV+a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2.9"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312011</v>
      </c>
      <c r="D6" s="33">
        <f t="shared" si="3"/>
        <v>46</v>
      </c>
      <c r="E6" s="33">
        <f t="shared" si="3"/>
        <v>17</v>
      </c>
      <c r="F6" s="33">
        <f t="shared" si="3"/>
        <v>9</v>
      </c>
      <c r="G6" s="33">
        <f t="shared" si="3"/>
        <v>0</v>
      </c>
      <c r="H6" s="33" t="str">
        <f t="shared" si="3"/>
        <v>鳥取県　鳥取市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22.86</v>
      </c>
      <c r="P6" s="34">
        <f t="shared" si="3"/>
        <v>0.02</v>
      </c>
      <c r="Q6" s="34">
        <f t="shared" si="3"/>
        <v>94.98</v>
      </c>
      <c r="R6" s="34">
        <f t="shared" si="3"/>
        <v>2767</v>
      </c>
      <c r="S6" s="34">
        <f t="shared" si="3"/>
        <v>186960</v>
      </c>
      <c r="T6" s="34">
        <f t="shared" si="3"/>
        <v>765.31</v>
      </c>
      <c r="U6" s="34">
        <f t="shared" si="3"/>
        <v>244.29</v>
      </c>
      <c r="V6" s="34">
        <f t="shared" si="3"/>
        <v>35</v>
      </c>
      <c r="W6" s="34">
        <f t="shared" si="3"/>
        <v>0.02</v>
      </c>
      <c r="X6" s="34">
        <f t="shared" si="3"/>
        <v>1750</v>
      </c>
      <c r="Y6" s="35">
        <f>IF(Y7="",NA(),Y7)</f>
        <v>87.98</v>
      </c>
      <c r="Z6" s="35">
        <f t="shared" ref="Z6:AH6" si="4">IF(Z7="",NA(),Z7)</f>
        <v>103.46</v>
      </c>
      <c r="AA6" s="35">
        <f t="shared" si="4"/>
        <v>89.02</v>
      </c>
      <c r="AB6" s="35">
        <f t="shared" si="4"/>
        <v>103.42</v>
      </c>
      <c r="AC6" s="35">
        <f t="shared" si="4"/>
        <v>101.58</v>
      </c>
      <c r="AD6" s="35">
        <f t="shared" si="4"/>
        <v>98.17</v>
      </c>
      <c r="AE6" s="35">
        <f t="shared" si="4"/>
        <v>100.48</v>
      </c>
      <c r="AF6" s="35">
        <f t="shared" si="4"/>
        <v>97.69</v>
      </c>
      <c r="AG6" s="35">
        <f t="shared" si="4"/>
        <v>91.26</v>
      </c>
      <c r="AH6" s="35">
        <f t="shared" si="4"/>
        <v>99.2</v>
      </c>
      <c r="AI6" s="34" t="str">
        <f>IF(AI7="","",IF(AI7="-","【-】","【"&amp;SUBSTITUTE(TEXT(AI7,"#,##0.00"),"-","△")&amp;"】"))</f>
        <v>【98.84】</v>
      </c>
      <c r="AJ6" s="34">
        <f>IF(AJ7="",NA(),AJ7)</f>
        <v>0</v>
      </c>
      <c r="AK6" s="34">
        <f t="shared" ref="AK6:AS6" si="5">IF(AK7="",NA(),AK7)</f>
        <v>0</v>
      </c>
      <c r="AL6" s="34">
        <f t="shared" si="5"/>
        <v>0</v>
      </c>
      <c r="AM6" s="34">
        <f t="shared" si="5"/>
        <v>0</v>
      </c>
      <c r="AN6" s="34">
        <f t="shared" si="5"/>
        <v>0</v>
      </c>
      <c r="AO6" s="35">
        <f t="shared" si="5"/>
        <v>2103.21</v>
      </c>
      <c r="AP6" s="35">
        <f t="shared" si="5"/>
        <v>2146.5100000000002</v>
      </c>
      <c r="AQ6" s="35">
        <f t="shared" si="5"/>
        <v>1037.73</v>
      </c>
      <c r="AR6" s="35">
        <f t="shared" si="5"/>
        <v>1597.09</v>
      </c>
      <c r="AS6" s="35">
        <f t="shared" si="5"/>
        <v>1500.46</v>
      </c>
      <c r="AT6" s="34" t="str">
        <f>IF(AT7="","",IF(AT7="-","【-】","【"&amp;SUBSTITUTE(TEXT(AT7,"#,##0.00"),"-","△")&amp;"】"))</f>
        <v>【1,399.60】</v>
      </c>
      <c r="AU6" s="35">
        <f>IF(AU7="",NA(),AU7)</f>
        <v>29.32</v>
      </c>
      <c r="AV6" s="35">
        <f t="shared" ref="AV6:BD6" si="6">IF(AV7="",NA(),AV7)</f>
        <v>64.569999999999993</v>
      </c>
      <c r="AW6" s="35">
        <f t="shared" si="6"/>
        <v>67.290000000000006</v>
      </c>
      <c r="AX6" s="35">
        <f t="shared" si="6"/>
        <v>111.68</v>
      </c>
      <c r="AY6" s="35">
        <f t="shared" si="6"/>
        <v>141.1</v>
      </c>
      <c r="AZ6" s="35">
        <f t="shared" si="6"/>
        <v>113.57</v>
      </c>
      <c r="BA6" s="35">
        <f t="shared" si="6"/>
        <v>125.88</v>
      </c>
      <c r="BB6" s="35">
        <f t="shared" si="6"/>
        <v>89.03</v>
      </c>
      <c r="BC6" s="35">
        <f t="shared" si="6"/>
        <v>88.56</v>
      </c>
      <c r="BD6" s="35">
        <f t="shared" si="6"/>
        <v>81.260000000000005</v>
      </c>
      <c r="BE6" s="34" t="str">
        <f>IF(BE7="","",IF(BE7="-","【-】","【"&amp;SUBSTITUTE(TEXT(BE7,"#,##0.00"),"-","△")&amp;"】"))</f>
        <v>【83.42】</v>
      </c>
      <c r="BF6" s="35">
        <f>IF(BF7="",NA(),BF7)</f>
        <v>8276.19</v>
      </c>
      <c r="BG6" s="35">
        <f t="shared" ref="BG6:BO6" si="7">IF(BG7="",NA(),BG7)</f>
        <v>6503.96</v>
      </c>
      <c r="BH6" s="35">
        <f t="shared" si="7"/>
        <v>6234.16</v>
      </c>
      <c r="BI6" s="35">
        <f t="shared" si="7"/>
        <v>7928.67</v>
      </c>
      <c r="BJ6" s="35">
        <f t="shared" si="7"/>
        <v>7714.46</v>
      </c>
      <c r="BK6" s="35">
        <f t="shared" si="7"/>
        <v>3188.44</v>
      </c>
      <c r="BL6" s="35">
        <f t="shared" si="7"/>
        <v>4170.3999999999996</v>
      </c>
      <c r="BM6" s="35">
        <f t="shared" si="7"/>
        <v>1759.36</v>
      </c>
      <c r="BN6" s="35">
        <f t="shared" si="7"/>
        <v>1837.88</v>
      </c>
      <c r="BO6" s="35">
        <f t="shared" si="7"/>
        <v>1748.51</v>
      </c>
      <c r="BP6" s="34" t="str">
        <f>IF(BP7="","",IF(BP7="-","【-】","【"&amp;SUBSTITUTE(TEXT(BP7,"#,##0.00"),"-","△")&amp;"】"))</f>
        <v>【1,682.85】</v>
      </c>
      <c r="BQ6" s="35">
        <f>IF(BQ7="",NA(),BQ7)</f>
        <v>17.510000000000002</v>
      </c>
      <c r="BR6" s="35">
        <f t="shared" ref="BR6:BZ6" si="8">IF(BR7="",NA(),BR7)</f>
        <v>36.380000000000003</v>
      </c>
      <c r="BS6" s="35">
        <f t="shared" si="8"/>
        <v>35.83</v>
      </c>
      <c r="BT6" s="35">
        <f t="shared" si="8"/>
        <v>33.56</v>
      </c>
      <c r="BU6" s="35">
        <f t="shared" si="8"/>
        <v>29.81</v>
      </c>
      <c r="BV6" s="35">
        <f t="shared" si="8"/>
        <v>26.47</v>
      </c>
      <c r="BW6" s="35">
        <f t="shared" si="8"/>
        <v>32.14</v>
      </c>
      <c r="BX6" s="35">
        <f t="shared" si="8"/>
        <v>37.200000000000003</v>
      </c>
      <c r="BY6" s="35">
        <f t="shared" si="8"/>
        <v>35.03</v>
      </c>
      <c r="BZ6" s="35">
        <f t="shared" si="8"/>
        <v>34.99</v>
      </c>
      <c r="CA6" s="34" t="str">
        <f>IF(CA7="","",IF(CA7="-","【-】","【"&amp;SUBSTITUTE(TEXT(CA7,"#,##0.00"),"-","△")&amp;"】"))</f>
        <v>【36.18】</v>
      </c>
      <c r="CB6" s="35">
        <f>IF(CB7="",NA(),CB7)</f>
        <v>722.56</v>
      </c>
      <c r="CC6" s="35">
        <f t="shared" ref="CC6:CK6" si="9">IF(CC7="",NA(),CC7)</f>
        <v>375.34</v>
      </c>
      <c r="CD6" s="35">
        <f t="shared" si="9"/>
        <v>406.68</v>
      </c>
      <c r="CE6" s="35">
        <f t="shared" si="9"/>
        <v>431.65</v>
      </c>
      <c r="CF6" s="35">
        <f t="shared" si="9"/>
        <v>490.49</v>
      </c>
      <c r="CG6" s="35">
        <f t="shared" si="9"/>
        <v>688.46</v>
      </c>
      <c r="CH6" s="35">
        <f t="shared" si="9"/>
        <v>562.9</v>
      </c>
      <c r="CI6" s="35">
        <f t="shared" si="9"/>
        <v>508.64</v>
      </c>
      <c r="CJ6" s="35">
        <f t="shared" si="9"/>
        <v>525.22</v>
      </c>
      <c r="CK6" s="35">
        <f t="shared" si="9"/>
        <v>520.91999999999996</v>
      </c>
      <c r="CL6" s="34" t="str">
        <f>IF(CL7="","",IF(CL7="-","【-】","【"&amp;SUBSTITUTE(TEXT(CL7,"#,##0.00"),"-","△")&amp;"】"))</f>
        <v>【510.14】</v>
      </c>
      <c r="CM6" s="35">
        <f>IF(CM7="",NA(),CM7)</f>
        <v>35.71</v>
      </c>
      <c r="CN6" s="35">
        <f t="shared" ref="CN6:CV6" si="10">IF(CN7="",NA(),CN7)</f>
        <v>71.430000000000007</v>
      </c>
      <c r="CO6" s="35">
        <f t="shared" si="10"/>
        <v>64.290000000000006</v>
      </c>
      <c r="CP6" s="35">
        <f t="shared" si="10"/>
        <v>71.430000000000007</v>
      </c>
      <c r="CQ6" s="35">
        <f t="shared" si="10"/>
        <v>57.14</v>
      </c>
      <c r="CR6" s="35">
        <f t="shared" si="10"/>
        <v>40.96</v>
      </c>
      <c r="CS6" s="35">
        <f t="shared" si="10"/>
        <v>39.450000000000003</v>
      </c>
      <c r="CT6" s="35">
        <f t="shared" si="10"/>
        <v>34.29</v>
      </c>
      <c r="CU6" s="35">
        <f t="shared" si="10"/>
        <v>35.340000000000003</v>
      </c>
      <c r="CV6" s="35">
        <f t="shared" si="10"/>
        <v>34.68</v>
      </c>
      <c r="CW6" s="34" t="str">
        <f>IF(CW7="","",IF(CW7="-","【-】","【"&amp;SUBSTITUTE(TEXT(CW7,"#,##0.00"),"-","△")&amp;"】"))</f>
        <v>【35.17】</v>
      </c>
      <c r="CX6" s="35">
        <f>IF(CX7="",NA(),CX7)</f>
        <v>100</v>
      </c>
      <c r="CY6" s="35">
        <f t="shared" ref="CY6:DG6" si="11">IF(CY7="",NA(),CY7)</f>
        <v>100</v>
      </c>
      <c r="CZ6" s="35">
        <f t="shared" si="11"/>
        <v>100</v>
      </c>
      <c r="DA6" s="35">
        <f t="shared" si="11"/>
        <v>100</v>
      </c>
      <c r="DB6" s="35">
        <f t="shared" si="11"/>
        <v>100</v>
      </c>
      <c r="DC6" s="35">
        <f t="shared" si="11"/>
        <v>90.64</v>
      </c>
      <c r="DD6" s="35">
        <f t="shared" si="11"/>
        <v>90.48</v>
      </c>
      <c r="DE6" s="35">
        <f t="shared" si="11"/>
        <v>89.88</v>
      </c>
      <c r="DF6" s="35">
        <f t="shared" si="11"/>
        <v>91.52</v>
      </c>
      <c r="DG6" s="35">
        <f t="shared" si="11"/>
        <v>90.33</v>
      </c>
      <c r="DH6" s="34" t="str">
        <f>IF(DH7="","",IF(DH7="-","【-】","【"&amp;SUBSTITUTE(TEXT(DH7,"#,##0.00"),"-","△")&amp;"】"))</f>
        <v>【90.15】</v>
      </c>
      <c r="DI6" s="35">
        <f>IF(DI7="",NA(),DI7)</f>
        <v>18.59</v>
      </c>
      <c r="DJ6" s="35">
        <f t="shared" ref="DJ6:DR6" si="12">IF(DJ7="",NA(),DJ7)</f>
        <v>23.24</v>
      </c>
      <c r="DK6" s="35">
        <f t="shared" si="12"/>
        <v>27.56</v>
      </c>
      <c r="DL6" s="35">
        <f t="shared" si="12"/>
        <v>28.77</v>
      </c>
      <c r="DM6" s="35">
        <f t="shared" si="12"/>
        <v>33</v>
      </c>
      <c r="DN6" s="35">
        <f t="shared" si="12"/>
        <v>27.41</v>
      </c>
      <c r="DO6" s="35">
        <f t="shared" si="12"/>
        <v>30.5</v>
      </c>
      <c r="DP6" s="35">
        <f t="shared" si="12"/>
        <v>31.73</v>
      </c>
      <c r="DQ6" s="35">
        <f t="shared" si="12"/>
        <v>30.28</v>
      </c>
      <c r="DR6" s="35">
        <f t="shared" si="12"/>
        <v>31</v>
      </c>
      <c r="DS6" s="34" t="str">
        <f>IF(DS7="","",IF(DS7="-","【-】","【"&amp;SUBSTITUTE(TEXT(DS7,"#,##0.00"),"-","△")&amp;"】"))</f>
        <v>【30.43】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0.51</v>
      </c>
      <c r="EK6" s="34">
        <f t="shared" si="14"/>
        <v>0</v>
      </c>
      <c r="EL6" s="34">
        <f t="shared" si="14"/>
        <v>0</v>
      </c>
      <c r="EM6" s="34">
        <f t="shared" si="14"/>
        <v>0</v>
      </c>
      <c r="EN6" s="34">
        <f t="shared" si="14"/>
        <v>0</v>
      </c>
      <c r="EO6" s="34" t="str">
        <f>IF(EO7="","",IF(EO7="-","【-】","【"&amp;SUBSTITUTE(TEXT(EO7,"#,##0.00"),"-","△")&amp;"】"))</f>
        <v>【0.00】</v>
      </c>
    </row>
    <row r="7" spans="1:148" s="36" customFormat="1" x14ac:dyDescent="0.15">
      <c r="A7" s="28"/>
      <c r="B7" s="37">
        <v>2019</v>
      </c>
      <c r="C7" s="37">
        <v>312011</v>
      </c>
      <c r="D7" s="37">
        <v>46</v>
      </c>
      <c r="E7" s="37">
        <v>17</v>
      </c>
      <c r="F7" s="37">
        <v>9</v>
      </c>
      <c r="G7" s="37">
        <v>0</v>
      </c>
      <c r="H7" s="37" t="s">
        <v>96</v>
      </c>
      <c r="I7" s="37" t="s">
        <v>97</v>
      </c>
      <c r="J7" s="37" t="s">
        <v>98</v>
      </c>
      <c r="K7" s="37" t="s">
        <v>99</v>
      </c>
      <c r="L7" s="37" t="s">
        <v>100</v>
      </c>
      <c r="M7" s="37" t="s">
        <v>101</v>
      </c>
      <c r="N7" s="38" t="s">
        <v>102</v>
      </c>
      <c r="O7" s="38">
        <v>22.86</v>
      </c>
      <c r="P7" s="38">
        <v>0.02</v>
      </c>
      <c r="Q7" s="38">
        <v>94.98</v>
      </c>
      <c r="R7" s="38">
        <v>2767</v>
      </c>
      <c r="S7" s="38">
        <v>186960</v>
      </c>
      <c r="T7" s="38">
        <v>765.31</v>
      </c>
      <c r="U7" s="38">
        <v>244.29</v>
      </c>
      <c r="V7" s="38">
        <v>35</v>
      </c>
      <c r="W7" s="38">
        <v>0.02</v>
      </c>
      <c r="X7" s="38">
        <v>1750</v>
      </c>
      <c r="Y7" s="38">
        <v>87.98</v>
      </c>
      <c r="Z7" s="38">
        <v>103.46</v>
      </c>
      <c r="AA7" s="38">
        <v>89.02</v>
      </c>
      <c r="AB7" s="38">
        <v>103.42</v>
      </c>
      <c r="AC7" s="38">
        <v>101.58</v>
      </c>
      <c r="AD7" s="38">
        <v>98.17</v>
      </c>
      <c r="AE7" s="38">
        <v>100.48</v>
      </c>
      <c r="AF7" s="38">
        <v>97.69</v>
      </c>
      <c r="AG7" s="38">
        <v>91.26</v>
      </c>
      <c r="AH7" s="38">
        <v>99.2</v>
      </c>
      <c r="AI7" s="38">
        <v>98.84</v>
      </c>
      <c r="AJ7" s="38">
        <v>0</v>
      </c>
      <c r="AK7" s="38">
        <v>0</v>
      </c>
      <c r="AL7" s="38">
        <v>0</v>
      </c>
      <c r="AM7" s="38">
        <v>0</v>
      </c>
      <c r="AN7" s="38">
        <v>0</v>
      </c>
      <c r="AO7" s="38">
        <v>2103.21</v>
      </c>
      <c r="AP7" s="38">
        <v>2146.5100000000002</v>
      </c>
      <c r="AQ7" s="38">
        <v>1037.73</v>
      </c>
      <c r="AR7" s="38">
        <v>1597.09</v>
      </c>
      <c r="AS7" s="38">
        <v>1500.46</v>
      </c>
      <c r="AT7" s="38">
        <v>1399.6</v>
      </c>
      <c r="AU7" s="38">
        <v>29.32</v>
      </c>
      <c r="AV7" s="38">
        <v>64.569999999999993</v>
      </c>
      <c r="AW7" s="38">
        <v>67.290000000000006</v>
      </c>
      <c r="AX7" s="38">
        <v>111.68</v>
      </c>
      <c r="AY7" s="38">
        <v>141.1</v>
      </c>
      <c r="AZ7" s="38">
        <v>113.57</v>
      </c>
      <c r="BA7" s="38">
        <v>125.88</v>
      </c>
      <c r="BB7" s="38">
        <v>89.03</v>
      </c>
      <c r="BC7" s="38">
        <v>88.56</v>
      </c>
      <c r="BD7" s="38">
        <v>81.260000000000005</v>
      </c>
      <c r="BE7" s="38">
        <v>83.42</v>
      </c>
      <c r="BF7" s="38">
        <v>8276.19</v>
      </c>
      <c r="BG7" s="38">
        <v>6503.96</v>
      </c>
      <c r="BH7" s="38">
        <v>6234.16</v>
      </c>
      <c r="BI7" s="38">
        <v>7928.67</v>
      </c>
      <c r="BJ7" s="38">
        <v>7714.46</v>
      </c>
      <c r="BK7" s="38">
        <v>3188.44</v>
      </c>
      <c r="BL7" s="38">
        <v>4170.3999999999996</v>
      </c>
      <c r="BM7" s="38">
        <v>1759.36</v>
      </c>
      <c r="BN7" s="38">
        <v>1837.88</v>
      </c>
      <c r="BO7" s="38">
        <v>1748.51</v>
      </c>
      <c r="BP7" s="38">
        <v>1682.85</v>
      </c>
      <c r="BQ7" s="38">
        <v>17.510000000000002</v>
      </c>
      <c r="BR7" s="38">
        <v>36.380000000000003</v>
      </c>
      <c r="BS7" s="38">
        <v>35.83</v>
      </c>
      <c r="BT7" s="38">
        <v>33.56</v>
      </c>
      <c r="BU7" s="38">
        <v>29.81</v>
      </c>
      <c r="BV7" s="38">
        <v>26.47</v>
      </c>
      <c r="BW7" s="38">
        <v>32.14</v>
      </c>
      <c r="BX7" s="38">
        <v>37.200000000000003</v>
      </c>
      <c r="BY7" s="38">
        <v>35.03</v>
      </c>
      <c r="BZ7" s="38">
        <v>34.99</v>
      </c>
      <c r="CA7" s="38">
        <v>36.18</v>
      </c>
      <c r="CB7" s="38">
        <v>722.56</v>
      </c>
      <c r="CC7" s="38">
        <v>375.34</v>
      </c>
      <c r="CD7" s="38">
        <v>406.68</v>
      </c>
      <c r="CE7" s="38">
        <v>431.65</v>
      </c>
      <c r="CF7" s="38">
        <v>490.49</v>
      </c>
      <c r="CG7" s="38">
        <v>688.46</v>
      </c>
      <c r="CH7" s="38">
        <v>562.9</v>
      </c>
      <c r="CI7" s="38">
        <v>508.64</v>
      </c>
      <c r="CJ7" s="38">
        <v>525.22</v>
      </c>
      <c r="CK7" s="38">
        <v>520.91999999999996</v>
      </c>
      <c r="CL7" s="38">
        <v>510.14</v>
      </c>
      <c r="CM7" s="38">
        <v>35.71</v>
      </c>
      <c r="CN7" s="38">
        <v>71.430000000000007</v>
      </c>
      <c r="CO7" s="38">
        <v>64.290000000000006</v>
      </c>
      <c r="CP7" s="38">
        <v>71.430000000000007</v>
      </c>
      <c r="CQ7" s="38">
        <v>57.14</v>
      </c>
      <c r="CR7" s="38">
        <v>40.96</v>
      </c>
      <c r="CS7" s="38">
        <v>39.450000000000003</v>
      </c>
      <c r="CT7" s="38">
        <v>34.29</v>
      </c>
      <c r="CU7" s="38">
        <v>35.340000000000003</v>
      </c>
      <c r="CV7" s="38">
        <v>34.68</v>
      </c>
      <c r="CW7" s="38">
        <v>35.17</v>
      </c>
      <c r="CX7" s="38">
        <v>100</v>
      </c>
      <c r="CY7" s="38">
        <v>100</v>
      </c>
      <c r="CZ7" s="38">
        <v>100</v>
      </c>
      <c r="DA7" s="38">
        <v>100</v>
      </c>
      <c r="DB7" s="38">
        <v>100</v>
      </c>
      <c r="DC7" s="38">
        <v>90.64</v>
      </c>
      <c r="DD7" s="38">
        <v>90.48</v>
      </c>
      <c r="DE7" s="38">
        <v>89.88</v>
      </c>
      <c r="DF7" s="38">
        <v>91.52</v>
      </c>
      <c r="DG7" s="38">
        <v>90.33</v>
      </c>
      <c r="DH7" s="38">
        <v>90.15</v>
      </c>
      <c r="DI7" s="38">
        <v>18.59</v>
      </c>
      <c r="DJ7" s="38">
        <v>23.24</v>
      </c>
      <c r="DK7" s="38">
        <v>27.56</v>
      </c>
      <c r="DL7" s="38">
        <v>28.77</v>
      </c>
      <c r="DM7" s="38">
        <v>33</v>
      </c>
      <c r="DN7" s="38">
        <v>27.41</v>
      </c>
      <c r="DO7" s="38">
        <v>30.5</v>
      </c>
      <c r="DP7" s="38">
        <v>31.73</v>
      </c>
      <c r="DQ7" s="38">
        <v>30.28</v>
      </c>
      <c r="DR7" s="38">
        <v>31</v>
      </c>
      <c r="DS7" s="38">
        <v>30.43</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0.51</v>
      </c>
      <c r="EK7" s="38">
        <v>0</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鳥取市役所</cp:lastModifiedBy>
  <dcterms:created xsi:type="dcterms:W3CDTF">2020-12-04T02:39:33Z</dcterms:created>
  <dcterms:modified xsi:type="dcterms:W3CDTF">2021-01-21T08:49:54Z</dcterms:modified>
  <cp:category/>
</cp:coreProperties>
</file>