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下水道企画課\下水道企画・経営課\総務・庶務係\001調査関係\Ｒ２\R2行財政改革課調査\【行革】公営企業に係る経営比較分析表（令和元年度決算）の分析等について\"/>
    </mc:Choice>
  </mc:AlternateContent>
  <workbookProtection workbookAlgorithmName="SHA-512" workbookHashValue="0QzvbmfoKDsaqVmQ9X1lJFnMBfnTwOnaTbiJbHuaNb6sbXwuJ845VBH/44NoUU4379yTOK/cYUp1gO6IVIHvLA==" workbookSaltValue="gz9uT60d65e7LIZnu797bQ==" workbookSpinCount="100000" lockStructure="1"/>
  <bookViews>
    <workbookView xWindow="0" yWindow="0" windowWidth="15365"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<sst xmlns="http://schemas.openxmlformats.org/spreadsheetml/2006/main" count="231" uniqueCount="116">
  <si>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</si>
  <si>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</si>
  <si>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</si>
  <si>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</si>
  <si>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</si>
  <si>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</si>
  <si>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</si>
  <si>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</si>
  <si>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</si>
  <si>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</si>
  <si>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</si>
  <si>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</si>
  <si>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</si>
  <si>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</si>
  <si>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</si>
  <si>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</si>
  <si>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</si>
  <si>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</si>
  <si>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</si>
  <si>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</si>
  <si>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</si>
  <si>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</si>
  <si>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</si>
  <si>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</si>
  <si>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</si>
  <si>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</si>
  <si>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</si>
  <si>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</si>
  <si>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</si>
  <si>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</si>
  <si>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</si>
  <si>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</si>
  <si>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</si>
  <si>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</si>
  <si>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</si>
  <si>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</si>
  <si>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</si>
  <si>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</si>
  <si>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</si>
  <si>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</si>
  <si>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</si>
  <si>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</si>
  <si>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</si>
  <si>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</si>
  <si>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</si>
  <si>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</si>
  <si>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</si>
  <si>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</si>
  <si>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</si>
  <si>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</si>
  <si>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</si>
  <si>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</si>
  <si>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</si>
  <si>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</si>
  <si>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</si>
  <si>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</si>
  <si>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</si>
  <si>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</si>
  <si>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</si>
  <si>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</si>
  <si>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</si>
  <si>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</si>
  <si>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</si>
  <si>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</si>
  <si>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</si>
  <si>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</si>
  <si>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</si>
  <si>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</si>
  <si>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</si>
  <si>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</si>
  <si>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</si>
  <si>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</si>
  <si>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</si>
  <si>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</si>
  <si>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</si>
  <si>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</si>
  <si>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</si>
  <si>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</si>
  <si>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</si>
  <si>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</si>
  <si>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</si>
  <si>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</si>
  <si>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</si>
  <si>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</si>
  <si>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</si>
  <si>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</si>
  <si>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</si>
  <si>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</si>
  <si>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</si>
  <si>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</si>
  <si>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</si>
  <si>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</si>
  <si>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</si>
  <si>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</si>
  <si>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</si>
  <si>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</si>
  <si>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</si>
  <si>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</si>
  <si>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</si>
  <si>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</si>
  <si>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</si>
  <si>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</si>
  <si>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</si>
  <si>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</si>
  <si>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</si>
  <si>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</si>
  <si>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</si>
  <si>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</si>
  <si>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</si>
  <si>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</si>
  <si>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</si>
  <si>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</si>
  <si>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</si>
  <si>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①減価償却累計率は上昇傾向にあるものの、全国平均、類似団体平均と比較しても低位である。
②供用開始が平成10年度であり、法定耐用年数を超える管渠はない。</t>
    <rPh sb="20" eb="22">
      <t>ゼンコク</t>
    </rPh>
    <rPh sb="22" eb="24">
      <t>ヘイキン</t>
    </rPh>
    <rPh sb="25" eb="27">
      <t>ルイジ</t>
    </rPh>
    <rPh sb="27" eb="29">
      <t>ダンタイ</t>
    </rPh>
    <rPh sb="29" eb="31">
      <t>ヘイキン</t>
    </rPh>
    <rPh sb="32" eb="34">
      <t>ヒカク</t>
    </rPh>
    <rPh sb="37" eb="39">
      <t>テイイ</t>
    </rPh>
    <rPh sb="46" eb="48">
      <t>キョウヨウ</t>
    </rPh>
    <rPh sb="48" eb="50">
      <t>カイシ</t>
    </rPh>
    <rPh sb="51" eb="53">
      <t>ヘイセイ</t>
    </rPh>
    <rPh sb="55" eb="57">
      <t>ネンド</t>
    </rPh>
    <rPh sb="61" eb="63">
      <t>ホウテイ</t>
    </rPh>
    <rPh sb="63" eb="65">
      <t>タイヨウ</t>
    </rPh>
    <rPh sb="65" eb="67">
      <t>ネンスウ</t>
    </rPh>
    <rPh sb="68" eb="69">
      <t>コ</t>
    </rPh>
    <rPh sb="71" eb="73">
      <t>カンキョ</t>
    </rPh>
    <phoneticPr fontId="4"/>
  </si>
  <si>
    <t>本事業は、対象人口70名の小規模な事業であることから、使用料収入だけでは維持管理費や資本費を賄うことができない状況にある。料金改定を実施したことにより増収となったものの、一般会計からの繰入金や公共下水道事業との一体的な運営が前提となっている。
施設の状況については、現在のところ老朽化が進んでいるとは言えないものの、今後、経年化の状況や地域の将来像を踏まえながら、統廃合やダウンサイジングによる効率的な施設管理を検討する必要がある。
こうした課題に対し、本市では「鳥取市下水道等事業経営戦略」を策定しており、この中に定めた各種目標の達成を通じて、経営の健全化や施設の効率的な管理や機能の維持に取組んでいる。</t>
  </si>
  <si>
    <r>
      <t xml:space="preserve">①経常収支は100％を超え、また、②累積欠損金も発生していないことから、両比率とも良好な値を示している。
③流動比率は100％を下回っているものの、一般会計からの繰入金等により支払い能力に問題はない。
④既存の企業債の償還に伴い、企業債残高対事業規模比率は低下した。今後も当比率は低下傾向が続く見込みである。
</t>
    </r>
    <r>
      <rPr>
        <sz val="11"/>
        <rFont val="ＭＳ ゴシック"/>
        <family val="3"/>
        <charset val="128"/>
      </rPr>
      <t>⑤⑥維持管理費に係る汚水処理費は減少したが、有収水量も減少したため、横ばいで推移した</t>
    </r>
    <r>
      <rPr>
        <sz val="11"/>
        <color theme="1"/>
        <rFont val="ＭＳ ゴシック"/>
        <family val="3"/>
        <charset val="128"/>
      </rPr>
      <t>。
⑦施設利用率は、類似団体や全国の平均値より高い水準となっており良好な値といえる。
⑧水洗化率は100％を達成している。</t>
    </r>
    <rPh sb="130" eb="132">
      <t>テイカ</t>
    </rPh>
    <rPh sb="142" eb="144">
      <t>テイカ</t>
    </rPh>
    <rPh sb="160" eb="162">
      <t>イジ</t>
    </rPh>
    <rPh sb="162" eb="165">
      <t>カンリヒ</t>
    </rPh>
    <rPh sb="166" eb="167">
      <t>カカ</t>
    </rPh>
    <rPh sb="168" eb="170">
      <t>オスイ</t>
    </rPh>
    <rPh sb="170" eb="172">
      <t>ショリ</t>
    </rPh>
    <rPh sb="172" eb="173">
      <t>ヒ</t>
    </rPh>
    <rPh sb="174" eb="176">
      <t>ゲンショウ</t>
    </rPh>
    <rPh sb="180" eb="184">
      <t>ユウシュウスイリョウ</t>
    </rPh>
    <rPh sb="185" eb="187">
      <t>ゲンショウ</t>
    </rPh>
    <rPh sb="192" eb="193">
      <t>ヨコ</t>
    </rPh>
    <rPh sb="196" eb="198">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</si>
</sst>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C0-4E46-BA85-F2091868903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8C0-4E46-BA85-F2091868903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137.5</c:v>
                </c:pt>
                <c:pt idx="1">
                  <c:v>125</c:v>
                </c:pt>
                <c:pt idx="2">
                  <c:v>137.5</c:v>
                </c:pt>
                <c:pt idx="3">
                  <c:v>137.5</c:v>
                </c:pt>
                <c:pt idx="4">
                  <c:v>143.75</c:v>
                </c:pt>
              </c:numCache>
            </c:numRef>
          </c:val>
          <c:extLst>
            <c:ext xmlns:c16="http://schemas.microsoft.com/office/drawing/2014/chart" uri="{C3380CC4-5D6E-409C-BE32-E72D297353CC}">
              <c16:uniqueId val="{00000000-1586-4460-B7CF-5853F2E52B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53.97</c:v>
                </c:pt>
                <c:pt idx="1">
                  <c:v>40.53</c:v>
                </c:pt>
                <c:pt idx="2">
                  <c:v>40.67</c:v>
                </c:pt>
                <c:pt idx="3">
                  <c:v>48.01</c:v>
                </c:pt>
                <c:pt idx="4">
                  <c:v>40.28</c:v>
                </c:pt>
              </c:numCache>
            </c:numRef>
          </c:val>
          <c:smooth val="0"/>
          <c:extLst>
            <c:ext xmlns:c16="http://schemas.microsoft.com/office/drawing/2014/chart" uri="{C3380CC4-5D6E-409C-BE32-E72D297353CC}">
              <c16:uniqueId val="{00000001-1586-4460-B7CF-5853F2E52B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601-4AD7-8F5E-BBA01BE384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92.01</c:v>
                </c:pt>
                <c:pt idx="1">
                  <c:v>90.28</c:v>
                </c:pt>
                <c:pt idx="2">
                  <c:v>89.47</c:v>
                </c:pt>
                <c:pt idx="3">
                  <c:v>91.18</c:v>
                </c:pt>
                <c:pt idx="4">
                  <c:v>90.78</c:v>
                </c:pt>
              </c:numCache>
            </c:numRef>
          </c:val>
          <c:smooth val="0"/>
          <c:extLst>
            <c:ext xmlns:c16="http://schemas.microsoft.com/office/drawing/2014/chart" uri="{C3380CC4-5D6E-409C-BE32-E72D297353CC}">
              <c16:uniqueId val="{00000001-5601-4AD7-8F5E-BBA01BE384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110.82</c:v>
                </c:pt>
                <c:pt idx="1">
                  <c:v>94.75</c:v>
                </c:pt>
                <c:pt idx="2">
                  <c:v>123.71</c:v>
                </c:pt>
                <c:pt idx="3">
                  <c:v>117.65</c:v>
                </c:pt>
                <c:pt idx="4">
                  <c:v>165.72</c:v>
                </c:pt>
              </c:numCache>
            </c:numRef>
          </c:val>
          <c:extLst>
            <c:ext xmlns:c16="http://schemas.microsoft.com/office/drawing/2014/chart" uri="{C3380CC4-5D6E-409C-BE32-E72D297353CC}">
              <c16:uniqueId val="{00000000-D12A-40CA-898B-BC0BDB2CEF6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88.55</c:v>
                </c:pt>
                <c:pt idx="1">
                  <c:v>84.51</c:v>
                </c:pt>
                <c:pt idx="2">
                  <c:v>92.53</c:v>
                </c:pt>
                <c:pt idx="3">
                  <c:v>92.29</c:v>
                </c:pt>
                <c:pt idx="4">
                  <c:v>98.94</c:v>
                </c:pt>
              </c:numCache>
            </c:numRef>
          </c:val>
          <c:smooth val="0"/>
          <c:extLst>
            <c:ext xmlns:c16="http://schemas.microsoft.com/office/drawing/2014/chart" uri="{C3380CC4-5D6E-409C-BE32-E72D297353CC}">
              <c16:uniqueId val="{00000001-D12A-40CA-898B-BC0BDB2CEF6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24.38</c:v>
                </c:pt>
                <c:pt idx="1">
                  <c:v>27.99</c:v>
                </c:pt>
                <c:pt idx="2">
                  <c:v>31.58</c:v>
                </c:pt>
                <c:pt idx="3">
                  <c:v>34.119999999999997</c:v>
                </c:pt>
                <c:pt idx="4">
                  <c:v>36.049999999999997</c:v>
                </c:pt>
              </c:numCache>
            </c:numRef>
          </c:val>
          <c:extLst>
            <c:ext xmlns:c16="http://schemas.microsoft.com/office/drawing/2014/chart" uri="{C3380CC4-5D6E-409C-BE32-E72D297353CC}">
              <c16:uniqueId val="{00000000-31ED-465C-B80C-821D0F41CA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29.54</c:v>
                </c:pt>
                <c:pt idx="1">
                  <c:v>32.85</c:v>
                </c:pt>
                <c:pt idx="2">
                  <c:v>40.049999999999997</c:v>
                </c:pt>
                <c:pt idx="3">
                  <c:v>37.74</c:v>
                </c:pt>
                <c:pt idx="4">
                  <c:v>40.36</c:v>
                </c:pt>
              </c:numCache>
            </c:numRef>
          </c:val>
          <c:smooth val="0"/>
          <c:extLst>
            <c:ext xmlns:c16="http://schemas.microsoft.com/office/drawing/2014/chart" uri="{C3380CC4-5D6E-409C-BE32-E72D297353CC}">
              <c16:uniqueId val="{00000001-31ED-465C-B80C-821D0F41CA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88-4087-AFE6-E4F278CA4F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88-4087-AFE6-E4F278CA4F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1C-48F1-B5AE-470503249A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336.57</c:v>
                </c:pt>
                <c:pt idx="1">
                  <c:v>378.75</c:v>
                </c:pt>
                <c:pt idx="2">
                  <c:v>437.99</c:v>
                </c:pt>
                <c:pt idx="3">
                  <c:v>464.55</c:v>
                </c:pt>
                <c:pt idx="4">
                  <c:v>519.65</c:v>
                </c:pt>
              </c:numCache>
            </c:numRef>
          </c:val>
          <c:smooth val="0"/>
          <c:extLst>
            <c:ext xmlns:c16="http://schemas.microsoft.com/office/drawing/2014/chart" uri="{C3380CC4-5D6E-409C-BE32-E72D297353CC}">
              <c16:uniqueId val="{00000001-BD1C-48F1-B5AE-470503249A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116.2</c:v>
                </c:pt>
                <c:pt idx="1">
                  <c:v>73.09</c:v>
                </c:pt>
                <c:pt idx="2">
                  <c:v>78.28</c:v>
                </c:pt>
                <c:pt idx="3">
                  <c:v>49.44</c:v>
                </c:pt>
                <c:pt idx="4">
                  <c:v>56.33</c:v>
                </c:pt>
              </c:numCache>
            </c:numRef>
          </c:val>
          <c:extLst>
            <c:ext xmlns:c16="http://schemas.microsoft.com/office/drawing/2014/chart" uri="{C3380CC4-5D6E-409C-BE32-E72D297353CC}">
              <c16:uniqueId val="{00000000-EED1-4849-B5D7-3C8EB72F2B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-26.7</c:v>
                </c:pt>
                <c:pt idx="1">
                  <c:v>-69.7</c:v>
                </c:pt>
                <c:pt idx="2">
                  <c:v>-14.2</c:v>
                </c:pt>
                <c:pt idx="3">
                  <c:v>48.58</c:v>
                </c:pt>
                <c:pt idx="4">
                  <c:v>36.31</c:v>
                </c:pt>
              </c:numCache>
            </c:numRef>
          </c:val>
          <c:smooth val="0"/>
          <c:extLst>
            <c:ext xmlns:c16="http://schemas.microsoft.com/office/drawing/2014/chart" uri="{C3380CC4-5D6E-409C-BE32-E72D297353CC}">
              <c16:uniqueId val="{00000001-EED1-4849-B5D7-3C8EB72F2B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5643.24</c:v>
                </c:pt>
                <c:pt idx="1">
                  <c:v>5252.59</c:v>
                </c:pt>
                <c:pt idx="2">
                  <c:v>4625.1400000000003</c:v>
                </c:pt>
                <c:pt idx="3">
                  <c:v>4421.62</c:v>
                </c:pt>
                <c:pt idx="4">
                  <c:v>4088.51</c:v>
                </c:pt>
              </c:numCache>
            </c:numRef>
          </c:val>
          <c:extLst>
            <c:ext xmlns:c16="http://schemas.microsoft.com/office/drawing/2014/chart" uri="{C3380CC4-5D6E-409C-BE32-E72D297353CC}">
              <c16:uniqueId val="{00000000-56C2-4558-AD47-E46421D0E6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1196.58</c:v>
                </c:pt>
                <c:pt idx="1">
                  <c:v>776.75</c:v>
                </c:pt>
                <c:pt idx="2">
                  <c:v>438.26</c:v>
                </c:pt>
                <c:pt idx="3">
                  <c:v>506.14</c:v>
                </c:pt>
                <c:pt idx="4">
                  <c:v>544.96</c:v>
                </c:pt>
              </c:numCache>
            </c:numRef>
          </c:val>
          <c:smooth val="0"/>
          <c:extLst>
            <c:ext xmlns:c16="http://schemas.microsoft.com/office/drawing/2014/chart" uri="{C3380CC4-5D6E-409C-BE32-E72D297353CC}">
              <c16:uniqueId val="{00000001-56C2-4558-AD47-E46421D0E6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55.94</c:v>
                </c:pt>
                <c:pt idx="1">
                  <c:v>58.96</c:v>
                </c:pt>
                <c:pt idx="2">
                  <c:v>62.32</c:v>
                </c:pt>
                <c:pt idx="3">
                  <c:v>53.16</c:v>
                </c:pt>
                <c:pt idx="4">
                  <c:v>53.72</c:v>
                </c:pt>
              </c:numCache>
            </c:numRef>
          </c:val>
          <c:extLst>
            <c:ext xmlns:c16="http://schemas.microsoft.com/office/drawing/2014/chart" uri="{C3380CC4-5D6E-409C-BE32-E72D297353CC}">
              <c16:uniqueId val="{00000000-61F2-4270-B402-8357A489AB4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38.28</c:v>
                </c:pt>
                <c:pt idx="1">
                  <c:v>38.49</c:v>
                </c:pt>
                <c:pt idx="2">
                  <c:v>39.86</c:v>
                </c:pt>
                <c:pt idx="3">
                  <c:v>35.86</c:v>
                </c:pt>
                <c:pt idx="4">
                  <c:v>42.51</c:v>
                </c:pt>
              </c:numCache>
            </c:numRef>
          </c:val>
          <c:smooth val="0"/>
          <c:extLst>
            <c:ext xmlns:c16="http://schemas.microsoft.com/office/drawing/2014/chart" uri="{C3380CC4-5D6E-409C-BE32-E72D297353CC}">
              <c16:uniqueId val="{00000001-61F2-4270-B402-8357A489AB4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224.09</c:v>
                </c:pt>
                <c:pt idx="1">
                  <c:v>226.06</c:v>
                </c:pt>
                <c:pt idx="2">
                  <c:v>230.25</c:v>
                </c:pt>
                <c:pt idx="3">
                  <c:v>267.23</c:v>
                </c:pt>
                <c:pt idx="4">
                  <c:v>264.3</c:v>
                </c:pt>
              </c:numCache>
            </c:numRef>
          </c:val>
          <c:extLst>
            <c:ext xmlns:c16="http://schemas.microsoft.com/office/drawing/2014/chart" uri="{C3380CC4-5D6E-409C-BE32-E72D297353CC}">
              <c16:uniqueId val="{00000000-6DEB-4C3A-BC19-5DBDC538D23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468.36</c:v>
                </c:pt>
                <c:pt idx="1">
                  <c:v>479.21</c:v>
                </c:pt>
                <c:pt idx="2">
                  <c:v>451.49</c:v>
                </c:pt>
                <c:pt idx="3">
                  <c:v>448.63</c:v>
                </c:pt>
                <c:pt idx="4">
                  <c:v>447.34</c:v>
                </c:pt>
              </c:numCache>
            </c:numRef>
          </c:val>
          <c:smooth val="0"/>
          <c:extLst>
            <c:ext xmlns:c16="http://schemas.microsoft.com/office/drawing/2014/chart" uri="{C3380CC4-5D6E-409C-BE32-E72D297353CC}">
              <c16:uniqueId val="{00000001-6DEB-4C3A-BC19-5DBDC538D23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【519.65】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【572.59】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F38" sqref="BF38"/>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6999999999999993"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6999999999999993"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81" t="str">
        <f>データ!H6</f>
        <v>鳥取県　鳥取市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林業集落排水</v>
      </c>
      <c r="Q8" s="78"/>
      <c r="R8" s="78"/>
      <c r="S8" s="78"/>
      <c r="T8" s="78"/>
      <c r="U8" s="78"/>
      <c r="V8" s="78"/>
      <c r="W8" s="78" t="str">
        <f>データ!L6</f>
        <v>G2</v>
      </c>
      <c r="X8" s="78"/>
      <c r="Y8" s="78"/>
      <c r="Z8" s="78"/>
      <c r="AA8" s="78"/>
      <c r="AB8" s="78"/>
      <c r="AC8" s="78"/>
      <c r="AD8" s="79" t="str">
        <f>データ!$M$6</f>
        <v>非設置</v>
      </c>
      <c r="AE8" s="79"/>
      <c r="AF8" s="79"/>
      <c r="AG8" s="79"/>
      <c r="AH8" s="79"/>
      <c r="AI8" s="79"/>
      <c r="AJ8" s="79"/>
      <c r="AK8" s="3"/>
      <c r="AL8" s="75">
        <f>データ!S6</f>
        <v>186960</v>
      </c>
      <c r="AM8" s="75"/>
      <c r="AN8" s="75"/>
      <c r="AO8" s="75"/>
      <c r="AP8" s="75"/>
      <c r="AQ8" s="75"/>
      <c r="AR8" s="75"/>
      <c r="AS8" s="75"/>
      <c r="AT8" s="74">
        <f>データ!T6</f>
        <v>765.31</v>
      </c>
      <c r="AU8" s="74"/>
      <c r="AV8" s="74"/>
      <c r="AW8" s="74"/>
      <c r="AX8" s="74"/>
      <c r="AY8" s="74"/>
      <c r="AZ8" s="74"/>
      <c r="BA8" s="74"/>
      <c r="BB8" s="74">
        <f>データ!U6</f>
        <v>244.29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 customHeight="1" x14ac:dyDescent="0.15">
      <c r="A10" s="2"/>
      <c r="B10" s="74" t="str">
        <f>データ!N6</f>
        <v>-</v>
      </c>
      <c r="C10" s="74"/>
      <c r="D10" s="74"/>
      <c r="E10" s="74"/>
      <c r="F10" s="74"/>
      <c r="G10" s="74"/>
      <c r="H10" s="74"/>
      <c r="I10" s="74">
        <f>データ!O6</f>
        <v>57.41</v>
      </c>
      <c r="J10" s="74"/>
      <c r="K10" s="74"/>
      <c r="L10" s="74"/>
      <c r="M10" s="74"/>
      <c r="N10" s="74"/>
      <c r="O10" s="74"/>
      <c r="P10" s="74">
        <f>データ!P6</f>
        <v>0.04</v>
      </c>
      <c r="Q10" s="74"/>
      <c r="R10" s="74"/>
      <c r="S10" s="74"/>
      <c r="T10" s="74"/>
      <c r="U10" s="74"/>
      <c r="V10" s="74"/>
      <c r="W10" s="74">
        <f>データ!Q6</f>
        <v>35.83</v>
      </c>
      <c r="X10" s="74"/>
      <c r="Y10" s="74"/>
      <c r="Z10" s="74"/>
      <c r="AA10" s="74"/>
      <c r="AB10" s="74"/>
      <c r="AC10" s="74"/>
      <c r="AD10" s="75">
        <f>データ!R6</f>
        <v>2767</v>
      </c>
      <c r="AE10" s="75"/>
      <c r="AF10" s="75"/>
      <c r="AG10" s="75"/>
      <c r="AH10" s="75"/>
      <c r="AI10" s="75"/>
      <c r="AJ10" s="75"/>
      <c r="AK10" s="2"/>
      <c r="AL10" s="75">
        <f>データ!V6</f>
        <v>70</v>
      </c>
      <c r="AM10" s="75"/>
      <c r="AN10" s="75"/>
      <c r="AO10" s="75"/>
      <c r="AP10" s="75"/>
      <c r="AQ10" s="75"/>
      <c r="AR10" s="75"/>
      <c r="AS10" s="75"/>
      <c r="AT10" s="74">
        <f>データ!W6</f>
        <v>0.14000000000000001</v>
      </c>
      <c r="AU10" s="74"/>
      <c r="AV10" s="74"/>
      <c r="AW10" s="74"/>
      <c r="AX10" s="74"/>
      <c r="AY10" s="74"/>
      <c r="AZ10" s="74"/>
      <c r="BA10" s="74"/>
      <c r="BB10" s="74">
        <f>データ!X6</f>
        <v>500</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6"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6"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6"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6"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【98.94】</v>
      </c>
      <c r="F85" s="26" t="str">
        <f>データ!AT6</f>
        <v>【519.65】</v>
      </c>
      <c r="G85" s="26" t="str">
        <f>データ!BE6</f>
        <v>【36.31】</v>
      </c>
      <c r="H85" s="26" t="str">
        <f>データ!BP6</f>
        <v>【572.59】</v>
      </c>
      <c r="I85" s="26" t="str">
        <f>データ!CA6</f>
        <v>【42.78】</v>
      </c>
      <c r="J85" s="26" t="str">
        <f>データ!CL6</f>
        <v>【440.91】</v>
      </c>
      <c r="K85" s="26" t="str">
        <f>データ!CW6</f>
        <v>【40.60】</v>
      </c>
      <c r="L85" s="26" t="str">
        <f>データ!DH6</f>
        <v>【89.97】</v>
      </c>
      <c r="M85" s="26" t="str">
        <f>データ!DS6</f>
        <v>【40.36】</v>
      </c>
      <c r="N85" s="26" t="str">
        <f>データ!ED6</f>
        <v>【0.00】</v>
      </c>
      <c r="O85" s="26" t="str">
        <f>データ!EO6</f>
        <v>【0.00】</v>
      </c>
    </row>
  </sheetData>
  <sheetProtection algorithmName="SHA-512" hashValue="jSnqoPkEOnT3+G4qjseDuykhqlc22xZR7NAdmMXLPLJ8H0/AnxEaDkYFX31II/LD0mYQP3tzN2Zp7POZrJZExg==" saltValue="pnD7stouxvL/N8OoOKmc0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2.9"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312011</v>
      </c>
      <c r="D6" s="33">
        <f t="shared" si="3"/>
        <v>46</v>
      </c>
      <c r="E6" s="33">
        <f t="shared" si="3"/>
        <v>17</v>
      </c>
      <c r="F6" s="33">
        <f t="shared" si="3"/>
        <v>7</v>
      </c>
      <c r="G6" s="33">
        <f t="shared" si="3"/>
        <v>0</v>
      </c>
      <c r="H6" s="33" t="str">
        <f t="shared" si="3"/>
        <v>鳥取県　鳥取市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57.41</v>
      </c>
      <c r="P6" s="34">
        <f t="shared" si="3"/>
        <v>0.04</v>
      </c>
      <c r="Q6" s="34">
        <f t="shared" si="3"/>
        <v>35.83</v>
      </c>
      <c r="R6" s="34">
        <f t="shared" si="3"/>
        <v>2767</v>
      </c>
      <c r="S6" s="34">
        <f t="shared" si="3"/>
        <v>186960</v>
      </c>
      <c r="T6" s="34">
        <f t="shared" si="3"/>
        <v>765.31</v>
      </c>
      <c r="U6" s="34">
        <f t="shared" si="3"/>
        <v>244.29</v>
      </c>
      <c r="V6" s="34">
        <f t="shared" si="3"/>
        <v>70</v>
      </c>
      <c r="W6" s="34">
        <f t="shared" si="3"/>
        <v>0.14000000000000001</v>
      </c>
      <c r="X6" s="34">
        <f t="shared" si="3"/>
        <v>500</v>
      </c>
      <c r="Y6" s="35">
        <f>IF(Y7="",NA(),Y7)</f>
        <v>110.82</v>
      </c>
      <c r="Z6" s="35">
        <f t="shared" ref="Z6:AH6" si="4">IF(Z7="",NA(),Z7)</f>
        <v>94.75</v>
      </c>
      <c r="AA6" s="35">
        <f t="shared" si="4"/>
        <v>123.71</v>
      </c>
      <c r="AB6" s="35">
        <f t="shared" si="4"/>
        <v>117.65</v>
      </c>
      <c r="AC6" s="35">
        <f t="shared" si="4"/>
        <v>165.72</v>
      </c>
      <c r="AD6" s="35">
        <f t="shared" si="4"/>
        <v>88.55</v>
      </c>
      <c r="AE6" s="35">
        <f t="shared" si="4"/>
        <v>84.51</v>
      </c>
      <c r="AF6" s="35">
        <f t="shared" si="4"/>
        <v>92.53</v>
      </c>
      <c r="AG6" s="35">
        <f t="shared" si="4"/>
        <v>92.29</v>
      </c>
      <c r="AH6" s="35">
        <f t="shared" si="4"/>
        <v>98.94</v>
      </c>
      <c r="AI6" s="34" t="str">
        <f>IF(AI7="","",IF(AI7="-","【-】","【"&amp;SUBSTITUTE(TEXT(AI7,"#,##0.00"),"-","△")&amp;"】"))</f>
        <v>【98.94】</v>
      </c>
      <c r="AJ6" s="34">
        <f>IF(AJ7="",NA(),AJ7)</f>
        <v>0</v>
      </c>
      <c r="AK6" s="34">
        <f t="shared" ref="AK6:AS6" si="5">IF(AK7="",NA(),AK7)</f>
        <v>0</v>
      </c>
      <c r="AL6" s="34">
        <f t="shared" si="5"/>
        <v>0</v>
      </c>
      <c r="AM6" s="34">
        <f t="shared" si="5"/>
        <v>0</v>
      </c>
      <c r="AN6" s="34">
        <f t="shared" si="5"/>
        <v>0</v>
      </c>
      <c r="AO6" s="35">
        <f t="shared" si="5"/>
        <v>336.57</v>
      </c>
      <c r="AP6" s="35">
        <f t="shared" si="5"/>
        <v>378.75</v>
      </c>
      <c r="AQ6" s="35">
        <f t="shared" si="5"/>
        <v>437.99</v>
      </c>
      <c r="AR6" s="35">
        <f t="shared" si="5"/>
        <v>464.55</v>
      </c>
      <c r="AS6" s="35">
        <f t="shared" si="5"/>
        <v>519.65</v>
      </c>
      <c r="AT6" s="34" t="str">
        <f>IF(AT7="","",IF(AT7="-","【-】","【"&amp;SUBSTITUTE(TEXT(AT7,"#,##0.00"),"-","△")&amp;"】"))</f>
        <v>【519.65】</v>
      </c>
      <c r="AU6" s="35">
        <f>IF(AU7="",NA(),AU7)</f>
        <v>116.2</v>
      </c>
      <c r="AV6" s="35">
        <f t="shared" ref="AV6:BD6" si="6">IF(AV7="",NA(),AV7)</f>
        <v>73.09</v>
      </c>
      <c r="AW6" s="35">
        <f t="shared" si="6"/>
        <v>78.28</v>
      </c>
      <c r="AX6" s="35">
        <f t="shared" si="6"/>
        <v>49.44</v>
      </c>
      <c r="AY6" s="35">
        <f t="shared" si="6"/>
        <v>56.33</v>
      </c>
      <c r="AZ6" s="35">
        <f t="shared" si="6"/>
        <v>-26.7</v>
      </c>
      <c r="BA6" s="35">
        <f t="shared" si="6"/>
        <v>-69.7</v>
      </c>
      <c r="BB6" s="35">
        <f t="shared" si="6"/>
        <v>-14.2</v>
      </c>
      <c r="BC6" s="35">
        <f t="shared" si="6"/>
        <v>48.58</v>
      </c>
      <c r="BD6" s="35">
        <f t="shared" si="6"/>
        <v>36.31</v>
      </c>
      <c r="BE6" s="34" t="str">
        <f>IF(BE7="","",IF(BE7="-","【-】","【"&amp;SUBSTITUTE(TEXT(BE7,"#,##0.00"),"-","△")&amp;"】"))</f>
        <v>【36.31】</v>
      </c>
      <c r="BF6" s="35">
        <f>IF(BF7="",NA(),BF7)</f>
        <v>5643.24</v>
      </c>
      <c r="BG6" s="35">
        <f t="shared" ref="BG6:BO6" si="7">IF(BG7="",NA(),BG7)</f>
        <v>5252.59</v>
      </c>
      <c r="BH6" s="35">
        <f t="shared" si="7"/>
        <v>4625.1400000000003</v>
      </c>
      <c r="BI6" s="35">
        <f t="shared" si="7"/>
        <v>4421.62</v>
      </c>
      <c r="BJ6" s="35">
        <f t="shared" si="7"/>
        <v>4088.51</v>
      </c>
      <c r="BK6" s="35">
        <f t="shared" si="7"/>
        <v>1196.58</v>
      </c>
      <c r="BL6" s="35">
        <f t="shared" si="7"/>
        <v>776.75</v>
      </c>
      <c r="BM6" s="35">
        <f t="shared" si="7"/>
        <v>438.26</v>
      </c>
      <c r="BN6" s="35">
        <f t="shared" si="7"/>
        <v>506.14</v>
      </c>
      <c r="BO6" s="35">
        <f t="shared" si="7"/>
        <v>544.96</v>
      </c>
      <c r="BP6" s="34" t="str">
        <f>IF(BP7="","",IF(BP7="-","【-】","【"&amp;SUBSTITUTE(TEXT(BP7,"#,##0.00"),"-","△")&amp;"】"))</f>
        <v>【572.59】</v>
      </c>
      <c r="BQ6" s="35">
        <f>IF(BQ7="",NA(),BQ7)</f>
        <v>55.94</v>
      </c>
      <c r="BR6" s="35">
        <f t="shared" ref="BR6:BZ6" si="8">IF(BR7="",NA(),BR7)</f>
        <v>58.96</v>
      </c>
      <c r="BS6" s="35">
        <f t="shared" si="8"/>
        <v>62.32</v>
      </c>
      <c r="BT6" s="35">
        <f t="shared" si="8"/>
        <v>53.16</v>
      </c>
      <c r="BU6" s="35">
        <f t="shared" si="8"/>
        <v>53.72</v>
      </c>
      <c r="BV6" s="35">
        <f t="shared" si="8"/>
        <v>38.28</v>
      </c>
      <c r="BW6" s="35">
        <f t="shared" si="8"/>
        <v>38.49</v>
      </c>
      <c r="BX6" s="35">
        <f t="shared" si="8"/>
        <v>39.86</v>
      </c>
      <c r="BY6" s="35">
        <f t="shared" si="8"/>
        <v>35.86</v>
      </c>
      <c r="BZ6" s="35">
        <f t="shared" si="8"/>
        <v>42.51</v>
      </c>
      <c r="CA6" s="34" t="str">
        <f>IF(CA7="","",IF(CA7="-","【-】","【"&amp;SUBSTITUTE(TEXT(CA7,"#,##0.00"),"-","△")&amp;"】"))</f>
        <v>【42.78】</v>
      </c>
      <c r="CB6" s="35">
        <f>IF(CB7="",NA(),CB7)</f>
        <v>224.09</v>
      </c>
      <c r="CC6" s="35">
        <f t="shared" ref="CC6:CK6" si="9">IF(CC7="",NA(),CC7)</f>
        <v>226.06</v>
      </c>
      <c r="CD6" s="35">
        <f t="shared" si="9"/>
        <v>230.25</v>
      </c>
      <c r="CE6" s="35">
        <f t="shared" si="9"/>
        <v>267.23</v>
      </c>
      <c r="CF6" s="35">
        <f t="shared" si="9"/>
        <v>264.3</v>
      </c>
      <c r="CG6" s="35">
        <f t="shared" si="9"/>
        <v>468.36</v>
      </c>
      <c r="CH6" s="35">
        <f t="shared" si="9"/>
        <v>479.21</v>
      </c>
      <c r="CI6" s="35">
        <f t="shared" si="9"/>
        <v>451.49</v>
      </c>
      <c r="CJ6" s="35">
        <f t="shared" si="9"/>
        <v>448.63</v>
      </c>
      <c r="CK6" s="35">
        <f t="shared" si="9"/>
        <v>447.34</v>
      </c>
      <c r="CL6" s="34" t="str">
        <f>IF(CL7="","",IF(CL7="-","【-】","【"&amp;SUBSTITUTE(TEXT(CL7,"#,##0.00"),"-","△")&amp;"】"))</f>
        <v>【440.91】</v>
      </c>
      <c r="CM6" s="35">
        <f>IF(CM7="",NA(),CM7)</f>
        <v>137.5</v>
      </c>
      <c r="CN6" s="35">
        <f t="shared" ref="CN6:CV6" si="10">IF(CN7="",NA(),CN7)</f>
        <v>125</v>
      </c>
      <c r="CO6" s="35">
        <f t="shared" si="10"/>
        <v>137.5</v>
      </c>
      <c r="CP6" s="35">
        <f t="shared" si="10"/>
        <v>137.5</v>
      </c>
      <c r="CQ6" s="35">
        <f t="shared" si="10"/>
        <v>143.75</v>
      </c>
      <c r="CR6" s="35">
        <f t="shared" si="10"/>
        <v>53.97</v>
      </c>
      <c r="CS6" s="35">
        <f t="shared" si="10"/>
        <v>40.53</v>
      </c>
      <c r="CT6" s="35">
        <f t="shared" si="10"/>
        <v>40.67</v>
      </c>
      <c r="CU6" s="35">
        <f t="shared" si="10"/>
        <v>48.01</v>
      </c>
      <c r="CV6" s="35">
        <f t="shared" si="10"/>
        <v>40.28</v>
      </c>
      <c r="CW6" s="34" t="str">
        <f>IF(CW7="","",IF(CW7="-","【-】","【"&amp;SUBSTITUTE(TEXT(CW7,"#,##0.00"),"-","△")&amp;"】"))</f>
        <v>【40.60】</v>
      </c>
      <c r="CX6" s="35">
        <f>IF(CX7="",NA(),CX7)</f>
        <v>100</v>
      </c>
      <c r="CY6" s="35">
        <f t="shared" ref="CY6:DG6" si="11">IF(CY7="",NA(),CY7)</f>
        <v>100</v>
      </c>
      <c r="CZ6" s="35">
        <f t="shared" si="11"/>
        <v>100</v>
      </c>
      <c r="DA6" s="35">
        <f t="shared" si="11"/>
        <v>100</v>
      </c>
      <c r="DB6" s="35">
        <f t="shared" si="11"/>
        <v>100</v>
      </c>
      <c r="DC6" s="35">
        <f t="shared" si="11"/>
        <v>92.01</v>
      </c>
      <c r="DD6" s="35">
        <f t="shared" si="11"/>
        <v>90.28</v>
      </c>
      <c r="DE6" s="35">
        <f t="shared" si="11"/>
        <v>89.47</v>
      </c>
      <c r="DF6" s="35">
        <f t="shared" si="11"/>
        <v>91.18</v>
      </c>
      <c r="DG6" s="35">
        <f t="shared" si="11"/>
        <v>90.78</v>
      </c>
      <c r="DH6" s="34" t="str">
        <f>IF(DH7="","",IF(DH7="-","【-】","【"&amp;SUBSTITUTE(TEXT(DH7,"#,##0.00"),"-","△")&amp;"】"))</f>
        <v>【89.97】</v>
      </c>
      <c r="DI6" s="35">
        <f>IF(DI7="",NA(),DI7)</f>
        <v>24.38</v>
      </c>
      <c r="DJ6" s="35">
        <f t="shared" ref="DJ6:DR6" si="12">IF(DJ7="",NA(),DJ7)</f>
        <v>27.99</v>
      </c>
      <c r="DK6" s="35">
        <f t="shared" si="12"/>
        <v>31.58</v>
      </c>
      <c r="DL6" s="35">
        <f t="shared" si="12"/>
        <v>34.119999999999997</v>
      </c>
      <c r="DM6" s="35">
        <f t="shared" si="12"/>
        <v>36.049999999999997</v>
      </c>
      <c r="DN6" s="35">
        <f t="shared" si="12"/>
        <v>29.54</v>
      </c>
      <c r="DO6" s="35">
        <f t="shared" si="12"/>
        <v>32.85</v>
      </c>
      <c r="DP6" s="35">
        <f t="shared" si="12"/>
        <v>40.049999999999997</v>
      </c>
      <c r="DQ6" s="35">
        <f t="shared" si="12"/>
        <v>37.74</v>
      </c>
      <c r="DR6" s="35">
        <f t="shared" si="12"/>
        <v>40.36</v>
      </c>
      <c r="DS6" s="34" t="str">
        <f>IF(DS7="","",IF(DS7="-","【-】","【"&amp;SUBSTITUTE(TEXT(DS7,"#,##0.00"),"-","△")&amp;"】"))</f>
        <v>【40.36】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5">
        <f t="shared" si="14"/>
        <v>0.02</v>
      </c>
      <c r="EL6" s="34">
        <f t="shared" si="14"/>
        <v>0</v>
      </c>
      <c r="EM6" s="34">
        <f t="shared" si="14"/>
        <v>0</v>
      </c>
      <c r="EN6" s="34">
        <f t="shared" si="14"/>
        <v>0</v>
      </c>
      <c r="EO6" s="34" t="str">
        <f>IF(EO7="","",IF(EO7="-","【-】","【"&amp;SUBSTITUTE(TEXT(EO7,"#,##0.00"),"-","△")&amp;"】"))</f>
        <v>【0.00】</v>
      </c>
    </row>
    <row r="7" spans="1:148" s="36" customFormat="1" x14ac:dyDescent="0.15">
      <c r="A7" s="28"/>
      <c r="B7" s="37">
        <v>2019</v>
      </c>
      <c r="C7" s="37">
        <v>312011</v>
      </c>
      <c r="D7" s="37">
        <v>46</v>
      </c>
      <c r="E7" s="37">
        <v>17</v>
      </c>
      <c r="F7" s="37">
        <v>7</v>
      </c>
      <c r="G7" s="37">
        <v>0</v>
      </c>
      <c r="H7" s="37" t="s">
        <v>96</v>
      </c>
      <c r="I7" s="37" t="s">
        <v>97</v>
      </c>
      <c r="J7" s="37" t="s">
        <v>98</v>
      </c>
      <c r="K7" s="37" t="s">
        <v>99</v>
      </c>
      <c r="L7" s="37" t="s">
        <v>100</v>
      </c>
      <c r="M7" s="37" t="s">
        <v>101</v>
      </c>
      <c r="N7" s="38" t="s">
        <v>102</v>
      </c>
      <c r="O7" s="38">
        <v>57.41</v>
      </c>
      <c r="P7" s="38">
        <v>0.04</v>
      </c>
      <c r="Q7" s="38">
        <v>35.83</v>
      </c>
      <c r="R7" s="38">
        <v>2767</v>
      </c>
      <c r="S7" s="38">
        <v>186960</v>
      </c>
      <c r="T7" s="38">
        <v>765.31</v>
      </c>
      <c r="U7" s="38">
        <v>244.29</v>
      </c>
      <c r="V7" s="38">
        <v>70</v>
      </c>
      <c r="W7" s="38">
        <v>0.14000000000000001</v>
      </c>
      <c r="X7" s="38">
        <v>500</v>
      </c>
      <c r="Y7" s="38">
        <v>110.82</v>
      </c>
      <c r="Z7" s="38">
        <v>94.75</v>
      </c>
      <c r="AA7" s="38">
        <v>123.71</v>
      </c>
      <c r="AB7" s="38">
        <v>117.65</v>
      </c>
      <c r="AC7" s="38">
        <v>165.72</v>
      </c>
      <c r="AD7" s="38">
        <v>88.55</v>
      </c>
      <c r="AE7" s="38">
        <v>84.51</v>
      </c>
      <c r="AF7" s="38">
        <v>92.53</v>
      </c>
      <c r="AG7" s="38">
        <v>92.29</v>
      </c>
      <c r="AH7" s="38">
        <v>98.94</v>
      </c>
      <c r="AI7" s="38">
        <v>98.94</v>
      </c>
      <c r="AJ7" s="38">
        <v>0</v>
      </c>
      <c r="AK7" s="38">
        <v>0</v>
      </c>
      <c r="AL7" s="38">
        <v>0</v>
      </c>
      <c r="AM7" s="38">
        <v>0</v>
      </c>
      <c r="AN7" s="38">
        <v>0</v>
      </c>
      <c r="AO7" s="38">
        <v>336.57</v>
      </c>
      <c r="AP7" s="38">
        <v>378.75</v>
      </c>
      <c r="AQ7" s="38">
        <v>437.99</v>
      </c>
      <c r="AR7" s="38">
        <v>464.55</v>
      </c>
      <c r="AS7" s="38">
        <v>519.65</v>
      </c>
      <c r="AT7" s="38">
        <v>519.65</v>
      </c>
      <c r="AU7" s="38">
        <v>116.2</v>
      </c>
      <c r="AV7" s="38">
        <v>73.09</v>
      </c>
      <c r="AW7" s="38">
        <v>78.28</v>
      </c>
      <c r="AX7" s="38">
        <v>49.44</v>
      </c>
      <c r="AY7" s="38">
        <v>56.33</v>
      </c>
      <c r="AZ7" s="38">
        <v>-26.7</v>
      </c>
      <c r="BA7" s="38">
        <v>-69.7</v>
      </c>
      <c r="BB7" s="38">
        <v>-14.2</v>
      </c>
      <c r="BC7" s="38">
        <v>48.58</v>
      </c>
      <c r="BD7" s="38">
        <v>36.31</v>
      </c>
      <c r="BE7" s="38">
        <v>36.31</v>
      </c>
      <c r="BF7" s="38">
        <v>5643.24</v>
      </c>
      <c r="BG7" s="38">
        <v>5252.59</v>
      </c>
      <c r="BH7" s="38">
        <v>4625.1400000000003</v>
      </c>
      <c r="BI7" s="38">
        <v>4421.62</v>
      </c>
      <c r="BJ7" s="38">
        <v>4088.51</v>
      </c>
      <c r="BK7" s="38">
        <v>1196.58</v>
      </c>
      <c r="BL7" s="38">
        <v>776.75</v>
      </c>
      <c r="BM7" s="38">
        <v>438.26</v>
      </c>
      <c r="BN7" s="38">
        <v>506.14</v>
      </c>
      <c r="BO7" s="38">
        <v>544.96</v>
      </c>
      <c r="BP7" s="38">
        <v>572.59</v>
      </c>
      <c r="BQ7" s="38">
        <v>55.94</v>
      </c>
      <c r="BR7" s="38">
        <v>58.96</v>
      </c>
      <c r="BS7" s="38">
        <v>62.32</v>
      </c>
      <c r="BT7" s="38">
        <v>53.16</v>
      </c>
      <c r="BU7" s="38">
        <v>53.72</v>
      </c>
      <c r="BV7" s="38">
        <v>38.28</v>
      </c>
      <c r="BW7" s="38">
        <v>38.49</v>
      </c>
      <c r="BX7" s="38">
        <v>39.86</v>
      </c>
      <c r="BY7" s="38">
        <v>35.86</v>
      </c>
      <c r="BZ7" s="38">
        <v>42.51</v>
      </c>
      <c r="CA7" s="38">
        <v>42.78</v>
      </c>
      <c r="CB7" s="38">
        <v>224.09</v>
      </c>
      <c r="CC7" s="38">
        <v>226.06</v>
      </c>
      <c r="CD7" s="38">
        <v>230.25</v>
      </c>
      <c r="CE7" s="38">
        <v>267.23</v>
      </c>
      <c r="CF7" s="38">
        <v>264.3</v>
      </c>
      <c r="CG7" s="38">
        <v>468.36</v>
      </c>
      <c r="CH7" s="38">
        <v>479.21</v>
      </c>
      <c r="CI7" s="38">
        <v>451.49</v>
      </c>
      <c r="CJ7" s="38">
        <v>448.63</v>
      </c>
      <c r="CK7" s="38">
        <v>447.34</v>
      </c>
      <c r="CL7" s="38">
        <v>440.91</v>
      </c>
      <c r="CM7" s="38">
        <v>137.5</v>
      </c>
      <c r="CN7" s="38">
        <v>125</v>
      </c>
      <c r="CO7" s="38">
        <v>137.5</v>
      </c>
      <c r="CP7" s="38">
        <v>137.5</v>
      </c>
      <c r="CQ7" s="38">
        <v>143.75</v>
      </c>
      <c r="CR7" s="38">
        <v>53.97</v>
      </c>
      <c r="CS7" s="38">
        <v>40.53</v>
      </c>
      <c r="CT7" s="38">
        <v>40.67</v>
      </c>
      <c r="CU7" s="38">
        <v>48.01</v>
      </c>
      <c r="CV7" s="38">
        <v>40.28</v>
      </c>
      <c r="CW7" s="38">
        <v>40.6</v>
      </c>
      <c r="CX7" s="38">
        <v>100</v>
      </c>
      <c r="CY7" s="38">
        <v>100</v>
      </c>
      <c r="CZ7" s="38">
        <v>100</v>
      </c>
      <c r="DA7" s="38">
        <v>100</v>
      </c>
      <c r="DB7" s="38">
        <v>100</v>
      </c>
      <c r="DC7" s="38">
        <v>92.01</v>
      </c>
      <c r="DD7" s="38">
        <v>90.28</v>
      </c>
      <c r="DE7" s="38">
        <v>89.47</v>
      </c>
      <c r="DF7" s="38">
        <v>91.18</v>
      </c>
      <c r="DG7" s="38">
        <v>90.78</v>
      </c>
      <c r="DH7" s="38">
        <v>89.97</v>
      </c>
      <c r="DI7" s="38">
        <v>24.38</v>
      </c>
      <c r="DJ7" s="38">
        <v>27.99</v>
      </c>
      <c r="DK7" s="38">
        <v>31.58</v>
      </c>
      <c r="DL7" s="38">
        <v>34.119999999999997</v>
      </c>
      <c r="DM7" s="38">
        <v>36.049999999999997</v>
      </c>
      <c r="DN7" s="38">
        <v>29.54</v>
      </c>
      <c r="DO7" s="38">
        <v>32.85</v>
      </c>
      <c r="DP7" s="38">
        <v>40.049999999999997</v>
      </c>
      <c r="DQ7" s="38">
        <v>37.74</v>
      </c>
      <c r="DR7" s="38">
        <v>40.36</v>
      </c>
      <c r="DS7" s="38">
        <v>40.36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0.02</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鳥取市役所</cp:lastModifiedBy>
  <dcterms:created xsi:type="dcterms:W3CDTF">2020-12-04T02:39:05Z</dcterms:created>
  <dcterms:modified xsi:type="dcterms:W3CDTF">2021-01-19T08:47:04Z</dcterms:modified>
  <cp:category/>
</cp:coreProperties>
</file>