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２\R2行財政改革課調査\【行革】公営企業に係る経営比較分析表（令和元年度決算）の分析等について\"/>
    </mc:Choice>
  </mc:AlternateContent>
  <workbookProtection workbookAlgorithmName="SHA-512" workbookHashValue="pVLgLi33cnXIc3qcYWYk7iEOCfK9IgZlv1KQOzn6EdxVI2VM7Z/eG7LhR/+ZrGMISAyAD2u0o75z1qjzBQu2Kg==" workbookSaltValue="wU+nY3m1YYjSANW34c1xNw=="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<sst xmlns="http://schemas.openxmlformats.org/spreadsheetml/2006/main" count="231" uniqueCount="116">
  <si>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</si>
  <si>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</si>
  <si>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</si>
  <si>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</si>
  <si>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</si>
  <si>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</si>
  <si>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</si>
  <si>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</si>
  <si>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</si>
  <si>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</si>
  <si>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</si>
  <si>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</si>
  <si>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</si>
  <si>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</si>
  <si>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</si>
  <si>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</si>
  <si>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</si>
  <si>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</si>
  <si>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</si>
  <si>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</si>
  <si>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</si>
  <si>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</si>
  <si>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</si>
  <si>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</si>
  <si>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</si>
  <si>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</si>
  <si>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</si>
  <si>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</si>
  <si>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</si>
  <si>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</si>
  <si>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</si>
  <si>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</si>
  <si>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</si>
  <si>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</si>
  <si>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</si>
  <si>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</si>
  <si>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</si>
  <si>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</si>
  <si>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</si>
  <si>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</si>
  <si>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</si>
  <si>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</si>
  <si>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</si>
  <si>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</si>
  <si>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</si>
  <si>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</si>
  <si>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</si>
  <si>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</si>
  <si>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</si>
  <si>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</si>
  <si>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</si>
  <si>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</si>
  <si>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</si>
  <si>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</si>
  <si>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</si>
  <si>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</si>
  <si>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</si>
  <si>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</si>
  <si>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</si>
  <si>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</si>
  <si>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</si>
  <si>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</si>
  <si>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</si>
  <si>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</si>
  <si>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</si>
  <si>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</si>
  <si>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</si>
  <si>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</si>
  <si>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</si>
  <si>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</si>
  <si>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</si>
  <si>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</si>
  <si>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</si>
  <si>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</si>
  <si>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</si>
  <si>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</si>
  <si>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</si>
  <si>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</si>
  <si>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</si>
  <si>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</si>
  <si>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</si>
  <si>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</si>
  <si>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</si>
  <si>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</si>
  <si>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</si>
  <si>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</si>
  <si>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</si>
  <si>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</si>
  <si>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</si>
  <si>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</si>
  <si>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</si>
  <si>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</si>
  <si>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</si>
  <si>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</si>
  <si>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</si>
  <si>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</si>
  <si>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</si>
  <si>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</si>
  <si>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</si>
  <si>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</si>
  <si>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</si>
  <si>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</si>
  <si>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</si>
  <si>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</si>
  <si>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</si>
  <si>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</si>
  <si>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</si>
  <si>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</si>
  <si>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</si>
  <si>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</si>
  <si>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</si>
  <si>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</si>
  <si>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</si>
  <si>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①減価償却累計率は上昇傾向にあるものの、全国平均、類似団体平均と比較しても低位である。
②供用開始が平成6年度であり、法定耐用年数を超える管渠はない。</t>
    <rPh sb="20" eb="22">
      <t>ゼンコク</t>
    </rPh>
    <rPh sb="22" eb="24">
      <t>ヘイキン</t>
    </rPh>
    <rPh sb="25" eb="27">
      <t>ルイジ</t>
    </rPh>
    <rPh sb="27" eb="29">
      <t>ダンタイ</t>
    </rPh>
    <rPh sb="29" eb="31">
      <t>ヘイキン</t>
    </rPh>
    <rPh sb="32" eb="34">
      <t>ヒカク</t>
    </rPh>
    <rPh sb="37" eb="39">
      <t>テイイ</t>
    </rPh>
    <rPh sb="46" eb="48">
      <t>キョウヨウ</t>
    </rPh>
    <rPh sb="48" eb="50">
      <t>カイシ</t>
    </rPh>
    <rPh sb="51" eb="53">
      <t>ヘイセイ</t>
    </rPh>
    <rPh sb="54" eb="56">
      <t>ネンド</t>
    </rPh>
    <rPh sb="60" eb="62">
      <t>ホウテイ</t>
    </rPh>
    <rPh sb="62" eb="64">
      <t>タイヨウ</t>
    </rPh>
    <rPh sb="64" eb="66">
      <t>ネンスウ</t>
    </rPh>
    <rPh sb="67" eb="68">
      <t>コ</t>
    </rPh>
    <rPh sb="70" eb="72">
      <t>カンキョ</t>
    </rPh>
    <phoneticPr fontId="4"/>
  </si>
  <si>
    <t>経営の健全性・効率性を表す指標は、概ね良好であるが、本事業は、一般会計からの繰入が前提となっている事業である。
施設の老朽化は、現在のところ深刻な状況ではないものの、更新時期の到来に際しては、他の事業と同様、地域の将来像と投資需要を適切に把握し、ストックマネジメントを活用した施設の統廃合やダウンサイジングといった効率的な施設管理に取組むことが必要である。
こうした課題に対し、本市では「鳥取市下水道等事業経営戦略」を策定しており、この中に定めた各種目標の達成を通じて、経営の健全化や施設の効率的な管理や機能の維持に取組んでいる。</t>
  </si>
  <si>
    <r>
      <t xml:space="preserve">①経常収支は100％を超え、また、②累積欠損金も発生していないことから、両比率とも良好な値を示している。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④既存の企業債の償還に伴い、企業債残高対事業規模比率は低下した。今後も当比率は低下傾向が続く見込みである。
⑤経費回収率は、前年同様良好な水準であった。100％の水準を維持していることから、本事業における使用料は適正な水準と言える。
</t>
    </r>
    <r>
      <rPr>
        <sz val="11"/>
        <rFont val="ＭＳ ゴシック"/>
        <family val="3"/>
        <charset val="128"/>
      </rPr>
      <t>⑥有収水量の減少及び汚水処理費が増加したことにより、汚水処理原価はわずかではあるが増加した。</t>
    </r>
    <r>
      <rPr>
        <sz val="11"/>
        <color theme="1"/>
        <rFont val="ＭＳ ゴシック"/>
        <family val="3"/>
        <charset val="128"/>
      </rPr>
      <t xml:space="preserve">今後は維持管理費の増加が見込まれるため、維持管理費抑制の取組みが必要である。
</t>
    </r>
    <r>
      <rPr>
        <sz val="11"/>
        <rFont val="ＭＳ ゴシック"/>
        <family val="3"/>
        <charset val="128"/>
      </rPr>
      <t xml:space="preserve">
⑦施設利用率は、H30に2箇所の処理場がポンプ場に変わり、公共へ接続したため、晴天時平均処理水量が減少したことにより低下しており、昨年と比較しても横ばいで推移してる。</t>
    </r>
    <r>
      <rPr>
        <sz val="11"/>
        <color rgb="FFFF0000"/>
        <rFont val="ＭＳ ゴシック"/>
        <family val="3"/>
        <charset val="128"/>
      </rPr>
      <t xml:space="preserve">
</t>
    </r>
    <r>
      <rPr>
        <sz val="11"/>
        <color theme="1"/>
        <rFont val="ＭＳ ゴシック"/>
        <family val="3"/>
        <charset val="128"/>
      </rPr>
      <t xml:space="preserve">
⑧水洗化率は、類似団体や全国の平均値より高い水準で推移しており良好な値と言える。</t>
    </r>
    <rPh sb="143" eb="145">
      <t>テイカ</t>
    </rPh>
    <rPh sb="155" eb="157">
      <t>テイカ</t>
    </rPh>
    <rPh sb="281" eb="283">
      <t>コンゴ</t>
    </rPh>
    <rPh sb="293" eb="295">
      <t>ミコ</t>
    </rPh>
    <rPh sb="322" eb="324">
      <t>シセツ</t>
    </rPh>
    <rPh sb="324" eb="326">
      <t>リヨウ</t>
    </rPh>
    <rPh sb="326" eb="327">
      <t>リツ</t>
    </rPh>
    <rPh sb="334" eb="336">
      <t>カショ</t>
    </rPh>
    <rPh sb="337" eb="340">
      <t>ショリジョウ</t>
    </rPh>
    <rPh sb="344" eb="345">
      <t>ジョウ</t>
    </rPh>
    <rPh sb="346" eb="347">
      <t>カ</t>
    </rPh>
    <rPh sb="350" eb="352">
      <t>コウキョウ</t>
    </rPh>
    <rPh sb="353" eb="355">
      <t>セツゾク</t>
    </rPh>
    <rPh sb="360" eb="362">
      <t>セイテン</t>
    </rPh>
    <rPh sb="362" eb="363">
      <t>ジ</t>
    </rPh>
    <rPh sb="363" eb="365">
      <t>ヘイキン</t>
    </rPh>
    <rPh sb="365" eb="367">
      <t>ショリ</t>
    </rPh>
    <rPh sb="367" eb="369">
      <t>スイリョウ</t>
    </rPh>
    <rPh sb="370" eb="372">
      <t>ゲンショウ</t>
    </rPh>
    <rPh sb="379" eb="381">
      <t>テイカ</t>
    </rPh>
    <rPh sb="386" eb="388">
      <t>サクネン</t>
    </rPh>
    <rPh sb="389" eb="391">
      <t>ヒカク</t>
    </rPh>
    <rPh sb="394" eb="395">
      <t>ヨコ</t>
    </rPh>
    <rPh sb="398" eb="40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</si>
</sst>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E7-49A4-892D-0F9EDA5CA4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5CE7-49A4-892D-0F9EDA5CA4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23.64</c:v>
                </c:pt>
                <c:pt idx="1">
                  <c:v>46.01</c:v>
                </c:pt>
                <c:pt idx="2">
                  <c:v>41.4</c:v>
                </c:pt>
                <c:pt idx="3">
                  <c:v>7.83</c:v>
                </c:pt>
                <c:pt idx="4">
                  <c:v>7.55</c:v>
                </c:pt>
              </c:numCache>
            </c:numRef>
          </c:val>
          <c:extLst>
            <c:ext xmlns:c16="http://schemas.microsoft.com/office/drawing/2014/chart" uri="{C3380CC4-5D6E-409C-BE32-E72D297353CC}">
              <c16:uniqueId val="{00000000-94DC-4E2E-A0DF-9B486B4899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94DC-4E2E-A0DF-9B486B4899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98.77</c:v>
                </c:pt>
                <c:pt idx="1">
                  <c:v>98.75</c:v>
                </c:pt>
                <c:pt idx="2">
                  <c:v>98.73</c:v>
                </c:pt>
                <c:pt idx="3">
                  <c:v>98.71</c:v>
                </c:pt>
                <c:pt idx="4">
                  <c:v>96.87</c:v>
                </c:pt>
              </c:numCache>
            </c:numRef>
          </c:val>
          <c:extLst>
            <c:ext xmlns:c16="http://schemas.microsoft.com/office/drawing/2014/chart" uri="{C3380CC4-5D6E-409C-BE32-E72D297353CC}">
              <c16:uniqueId val="{00000000-A22F-4555-83D1-C3BD2C28E5A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A22F-4555-83D1-C3BD2C28E5A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111.79</c:v>
                </c:pt>
                <c:pt idx="1">
                  <c:v>117.92</c:v>
                </c:pt>
                <c:pt idx="2">
                  <c:v>117.92</c:v>
                </c:pt>
                <c:pt idx="3">
                  <c:v>123.59</c:v>
                </c:pt>
                <c:pt idx="4">
                  <c:v>127.51</c:v>
                </c:pt>
              </c:numCache>
            </c:numRef>
          </c:val>
          <c:extLst>
            <c:ext xmlns:c16="http://schemas.microsoft.com/office/drawing/2014/chart" uri="{C3380CC4-5D6E-409C-BE32-E72D297353CC}">
              <c16:uniqueId val="{00000000-8ABA-4EB8-AC91-2804D1E866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97.28</c:v>
                </c:pt>
                <c:pt idx="1">
                  <c:v>98.49</c:v>
                </c:pt>
                <c:pt idx="2">
                  <c:v>99.09</c:v>
                </c:pt>
                <c:pt idx="3">
                  <c:v>101.36</c:v>
                </c:pt>
                <c:pt idx="4">
                  <c:v>99.33</c:v>
                </c:pt>
              </c:numCache>
            </c:numRef>
          </c:val>
          <c:smooth val="0"/>
          <c:extLst>
            <c:ext xmlns:c16="http://schemas.microsoft.com/office/drawing/2014/chart" uri="{C3380CC4-5D6E-409C-BE32-E72D297353CC}">
              <c16:uniqueId val="{00000001-8ABA-4EB8-AC91-2804D1E866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14.49</c:v>
                </c:pt>
                <c:pt idx="1">
                  <c:v>17.66</c:v>
                </c:pt>
                <c:pt idx="2">
                  <c:v>20.74</c:v>
                </c:pt>
                <c:pt idx="3">
                  <c:v>23.56</c:v>
                </c:pt>
                <c:pt idx="4">
                  <c:v>26.2</c:v>
                </c:pt>
              </c:numCache>
            </c:numRef>
          </c:val>
          <c:extLst>
            <c:ext xmlns:c16="http://schemas.microsoft.com/office/drawing/2014/chart" uri="{C3380CC4-5D6E-409C-BE32-E72D297353CC}">
              <c16:uniqueId val="{00000000-CFB9-43B8-B3DF-057E8C8480B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27.17</c:v>
                </c:pt>
                <c:pt idx="1">
                  <c:v>30.22</c:v>
                </c:pt>
                <c:pt idx="2">
                  <c:v>33.380000000000003</c:v>
                </c:pt>
                <c:pt idx="3">
                  <c:v>30.26</c:v>
                </c:pt>
                <c:pt idx="4">
                  <c:v>28.97</c:v>
                </c:pt>
              </c:numCache>
            </c:numRef>
          </c:val>
          <c:smooth val="0"/>
          <c:extLst>
            <c:ext xmlns:c16="http://schemas.microsoft.com/office/drawing/2014/chart" uri="{C3380CC4-5D6E-409C-BE32-E72D297353CC}">
              <c16:uniqueId val="{00000001-CFB9-43B8-B3DF-057E8C8480B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F0-4BA3-BE2D-38B60EB5BA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F0-4BA3-BE2D-38B60EB5BA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66-487F-A8D5-E8A49A0D1F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244.06</c:v>
                </c:pt>
                <c:pt idx="1">
                  <c:v>294.57</c:v>
                </c:pt>
                <c:pt idx="2">
                  <c:v>295.20999999999998</c:v>
                </c:pt>
                <c:pt idx="3">
                  <c:v>221.05</c:v>
                </c:pt>
                <c:pt idx="4">
                  <c:v>210</c:v>
                </c:pt>
              </c:numCache>
            </c:numRef>
          </c:val>
          <c:smooth val="0"/>
          <c:extLst>
            <c:ext xmlns:c16="http://schemas.microsoft.com/office/drawing/2014/chart" uri="{C3380CC4-5D6E-409C-BE32-E72D297353CC}">
              <c16:uniqueId val="{00000001-1C66-487F-A8D5-E8A49A0D1F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96.14</c:v>
                </c:pt>
                <c:pt idx="1">
                  <c:v>93.22</c:v>
                </c:pt>
                <c:pt idx="2">
                  <c:v>89.78</c:v>
                </c:pt>
                <c:pt idx="3">
                  <c:v>84.5</c:v>
                </c:pt>
                <c:pt idx="4">
                  <c:v>79.760000000000005</c:v>
                </c:pt>
              </c:numCache>
            </c:numRef>
          </c:val>
          <c:extLst>
            <c:ext xmlns:c16="http://schemas.microsoft.com/office/drawing/2014/chart" uri="{C3380CC4-5D6E-409C-BE32-E72D297353CC}">
              <c16:uniqueId val="{00000000-7CB6-4391-81CA-8441F92CE9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57.91</c:v>
                </c:pt>
                <c:pt idx="1">
                  <c:v>94.41</c:v>
                </c:pt>
                <c:pt idx="2">
                  <c:v>90.89</c:v>
                </c:pt>
                <c:pt idx="3">
                  <c:v>80.95</c:v>
                </c:pt>
                <c:pt idx="4">
                  <c:v>62.55</c:v>
                </c:pt>
              </c:numCache>
            </c:numRef>
          </c:val>
          <c:smooth val="0"/>
          <c:extLst>
            <c:ext xmlns:c16="http://schemas.microsoft.com/office/drawing/2014/chart" uri="{C3380CC4-5D6E-409C-BE32-E72D297353CC}">
              <c16:uniqueId val="{00000001-7CB6-4391-81CA-8441F92CE9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2083.4899999999998</c:v>
                </c:pt>
                <c:pt idx="1">
                  <c:v>1807.04</c:v>
                </c:pt>
                <c:pt idx="2">
                  <c:v>1674.82</c:v>
                </c:pt>
                <c:pt idx="3">
                  <c:v>1560.31</c:v>
                </c:pt>
                <c:pt idx="4">
                  <c:v>1430.1</c:v>
                </c:pt>
              </c:numCache>
            </c:numRef>
          </c:val>
          <c:extLst>
            <c:ext xmlns:c16="http://schemas.microsoft.com/office/drawing/2014/chart" uri="{C3380CC4-5D6E-409C-BE32-E72D297353CC}">
              <c16:uniqueId val="{00000000-D4B0-48C0-97DE-425A209F22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D4B0-48C0-97DE-425A209F22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146.79</c:v>
                </c:pt>
                <c:pt idx="1">
                  <c:v>185.47</c:v>
                </c:pt>
                <c:pt idx="2">
                  <c:v>164.02</c:v>
                </c:pt>
                <c:pt idx="3">
                  <c:v>167.63</c:v>
                </c:pt>
                <c:pt idx="4">
                  <c:v>164.19</c:v>
                </c:pt>
              </c:numCache>
            </c:numRef>
          </c:val>
          <c:extLst>
            <c:ext xmlns:c16="http://schemas.microsoft.com/office/drawing/2014/chart" uri="{C3380CC4-5D6E-409C-BE32-E72D297353CC}">
              <c16:uniqueId val="{00000000-9542-4D7F-A210-6A8DEA9E0B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9542-4D7F-A210-6A8DEA9E0B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87.69</c:v>
                </c:pt>
                <c:pt idx="1">
                  <c:v>74.319999999999993</c:v>
                </c:pt>
                <c:pt idx="2">
                  <c:v>89.5</c:v>
                </c:pt>
                <c:pt idx="3">
                  <c:v>88</c:v>
                </c:pt>
                <c:pt idx="4">
                  <c:v>89.99</c:v>
                </c:pt>
              </c:numCache>
            </c:numRef>
          </c:val>
          <c:extLst>
            <c:ext xmlns:c16="http://schemas.microsoft.com/office/drawing/2014/chart" uri="{C3380CC4-5D6E-409C-BE32-E72D297353CC}">
              <c16:uniqueId val="{00000000-7976-4CED-B2FD-F52599CB2E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7976-4CED-B2FD-F52599CB2E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186960</v>
      </c>
      <c r="AM8" s="51"/>
      <c r="AN8" s="51"/>
      <c r="AO8" s="51"/>
      <c r="AP8" s="51"/>
      <c r="AQ8" s="51"/>
      <c r="AR8" s="51"/>
      <c r="AS8" s="51"/>
      <c r="AT8" s="46">
        <f>データ!T6</f>
        <v>765.31</v>
      </c>
      <c r="AU8" s="46"/>
      <c r="AV8" s="46"/>
      <c r="AW8" s="46"/>
      <c r="AX8" s="46"/>
      <c r="AY8" s="46"/>
      <c r="AZ8" s="46"/>
      <c r="BA8" s="46"/>
      <c r="BB8" s="46">
        <f>データ!U6</f>
        <v>244.29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 customHeight="1" x14ac:dyDescent="0.15">
      <c r="A10" s="2"/>
      <c r="B10" s="46" t="str">
        <f>データ!N6</f>
        <v>-</v>
      </c>
      <c r="C10" s="46"/>
      <c r="D10" s="46"/>
      <c r="E10" s="46"/>
      <c r="F10" s="46"/>
      <c r="G10" s="46"/>
      <c r="H10" s="46"/>
      <c r="I10" s="46">
        <f>データ!O6</f>
        <v>71.83</v>
      </c>
      <c r="J10" s="46"/>
      <c r="K10" s="46"/>
      <c r="L10" s="46"/>
      <c r="M10" s="46"/>
      <c r="N10" s="46"/>
      <c r="O10" s="46"/>
      <c r="P10" s="46">
        <f>データ!P6</f>
        <v>0.79</v>
      </c>
      <c r="Q10" s="46"/>
      <c r="R10" s="46"/>
      <c r="S10" s="46"/>
      <c r="T10" s="46"/>
      <c r="U10" s="46"/>
      <c r="V10" s="46"/>
      <c r="W10" s="46">
        <f>データ!Q6</f>
        <v>95.43</v>
      </c>
      <c r="X10" s="46"/>
      <c r="Y10" s="46"/>
      <c r="Z10" s="46"/>
      <c r="AA10" s="46"/>
      <c r="AB10" s="46"/>
      <c r="AC10" s="46"/>
      <c r="AD10" s="51">
        <f>データ!R6</f>
        <v>2767</v>
      </c>
      <c r="AE10" s="51"/>
      <c r="AF10" s="51"/>
      <c r="AG10" s="51"/>
      <c r="AH10" s="51"/>
      <c r="AI10" s="51"/>
      <c r="AJ10" s="51"/>
      <c r="AK10" s="2"/>
      <c r="AL10" s="51">
        <f>データ!V6</f>
        <v>1471</v>
      </c>
      <c r="AM10" s="51"/>
      <c r="AN10" s="51"/>
      <c r="AO10" s="51"/>
      <c r="AP10" s="51"/>
      <c r="AQ10" s="51"/>
      <c r="AR10" s="51"/>
      <c r="AS10" s="51"/>
      <c r="AT10" s="46">
        <f>データ!W6</f>
        <v>0.43</v>
      </c>
      <c r="AU10" s="46"/>
      <c r="AV10" s="46"/>
      <c r="AW10" s="46"/>
      <c r="AX10" s="46"/>
      <c r="AY10" s="46"/>
      <c r="AZ10" s="46"/>
      <c r="BA10" s="46"/>
      <c r="BB10" s="46">
        <f>データ!X6</f>
        <v>3420.93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6"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6"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6"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6"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114</v>
      </c>
      <c r="BM66" s="85"/>
      <c r="BN66" s="85"/>
      <c r="BO66" s="85"/>
      <c r="BP66" s="85"/>
      <c r="BQ66" s="85"/>
      <c r="BR66" s="85"/>
      <c r="BS66" s="85"/>
      <c r="BT66" s="85"/>
      <c r="BU66" s="85"/>
      <c r="BV66" s="85"/>
      <c r="BW66" s="85"/>
      <c r="BX66" s="85"/>
      <c r="BY66" s="85"/>
      <c r="BZ66" s="86"/>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VMryXOZApzveJyUBkJeSuNgVgBRysDELXHz4qG+syP1Smaeo4i2sLZbOfN7mHzAFR+wNqayysdeWHEhDC0Anw==" saltValue="MjtCXtHb9wm9wQOXQGr9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312011</v>
      </c>
      <c r="D6" s="33">
        <f t="shared" si="3"/>
        <v>46</v>
      </c>
      <c r="E6" s="33">
        <f t="shared" si="3"/>
        <v>17</v>
      </c>
      <c r="F6" s="33">
        <f t="shared" si="3"/>
        <v>6</v>
      </c>
      <c r="G6" s="33">
        <f t="shared" si="3"/>
        <v>0</v>
      </c>
      <c r="H6" s="33" t="str">
        <f t="shared" si="3"/>
        <v>鳥取県　鳥取市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71.83</v>
      </c>
      <c r="P6" s="34">
        <f t="shared" si="3"/>
        <v>0.79</v>
      </c>
      <c r="Q6" s="34">
        <f t="shared" si="3"/>
        <v>95.43</v>
      </c>
      <c r="R6" s="34">
        <f t="shared" si="3"/>
        <v>2767</v>
      </c>
      <c r="S6" s="34">
        <f t="shared" si="3"/>
        <v>186960</v>
      </c>
      <c r="T6" s="34">
        <f t="shared" si="3"/>
        <v>765.31</v>
      </c>
      <c r="U6" s="34">
        <f t="shared" si="3"/>
        <v>244.29</v>
      </c>
      <c r="V6" s="34">
        <f t="shared" si="3"/>
        <v>1471</v>
      </c>
      <c r="W6" s="34">
        <f t="shared" si="3"/>
        <v>0.43</v>
      </c>
      <c r="X6" s="34">
        <f t="shared" si="3"/>
        <v>3420.93</v>
      </c>
      <c r="Y6" s="35">
        <f>IF(Y7="",NA(),Y7)</f>
        <v>111.79</v>
      </c>
      <c r="Z6" s="35">
        <f t="shared" ref="Z6:AH6" si="4">IF(Z7="",NA(),Z7)</f>
        <v>117.92</v>
      </c>
      <c r="AA6" s="35">
        <f t="shared" si="4"/>
        <v>117.92</v>
      </c>
      <c r="AB6" s="35">
        <f t="shared" si="4"/>
        <v>123.59</v>
      </c>
      <c r="AC6" s="35">
        <f t="shared" si="4"/>
        <v>127.51</v>
      </c>
      <c r="AD6" s="35">
        <f t="shared" si="4"/>
        <v>97.28</v>
      </c>
      <c r="AE6" s="35">
        <f t="shared" si="4"/>
        <v>98.49</v>
      </c>
      <c r="AF6" s="35">
        <f t="shared" si="4"/>
        <v>99.09</v>
      </c>
      <c r="AG6" s="35">
        <f t="shared" si="4"/>
        <v>101.36</v>
      </c>
      <c r="AH6" s="35">
        <f t="shared" si="4"/>
        <v>99.33</v>
      </c>
      <c r="AI6" s="34" t="str">
        <f>IF(AI7="","",IF(AI7="-","【-】","【"&amp;SUBSTITUTE(TEXT(AI7,"#,##0.00"),"-","△")&amp;"】"))</f>
        <v>【99.73】</v>
      </c>
      <c r="AJ6" s="34">
        <f>IF(AJ7="",NA(),AJ7)</f>
        <v>0</v>
      </c>
      <c r="AK6" s="34">
        <f t="shared" ref="AK6:AS6" si="5">IF(AK7="",NA(),AK7)</f>
        <v>0</v>
      </c>
      <c r="AL6" s="34">
        <f t="shared" si="5"/>
        <v>0</v>
      </c>
      <c r="AM6" s="34">
        <f t="shared" si="5"/>
        <v>0</v>
      </c>
      <c r="AN6" s="34">
        <f t="shared" si="5"/>
        <v>0</v>
      </c>
      <c r="AO6" s="35">
        <f t="shared" si="5"/>
        <v>244.06</v>
      </c>
      <c r="AP6" s="35">
        <f t="shared" si="5"/>
        <v>294.57</v>
      </c>
      <c r="AQ6" s="35">
        <f t="shared" si="5"/>
        <v>295.20999999999998</v>
      </c>
      <c r="AR6" s="35">
        <f t="shared" si="5"/>
        <v>221.05</v>
      </c>
      <c r="AS6" s="35">
        <f t="shared" si="5"/>
        <v>210</v>
      </c>
      <c r="AT6" s="34" t="str">
        <f>IF(AT7="","",IF(AT7="-","【-】","【"&amp;SUBSTITUTE(TEXT(AT7,"#,##0.00"),"-","△")&amp;"】"))</f>
        <v>【98.62】</v>
      </c>
      <c r="AU6" s="35">
        <f>IF(AU7="",NA(),AU7)</f>
        <v>96.14</v>
      </c>
      <c r="AV6" s="35">
        <f t="shared" ref="AV6:BD6" si="6">IF(AV7="",NA(),AV7)</f>
        <v>93.22</v>
      </c>
      <c r="AW6" s="35">
        <f t="shared" si="6"/>
        <v>89.78</v>
      </c>
      <c r="AX6" s="35">
        <f t="shared" si="6"/>
        <v>84.5</v>
      </c>
      <c r="AY6" s="35">
        <f t="shared" si="6"/>
        <v>79.760000000000005</v>
      </c>
      <c r="AZ6" s="35">
        <f t="shared" si="6"/>
        <v>57.91</v>
      </c>
      <c r="BA6" s="35">
        <f t="shared" si="6"/>
        <v>94.41</v>
      </c>
      <c r="BB6" s="35">
        <f t="shared" si="6"/>
        <v>90.89</v>
      </c>
      <c r="BC6" s="35">
        <f t="shared" si="6"/>
        <v>80.95</v>
      </c>
      <c r="BD6" s="35">
        <f t="shared" si="6"/>
        <v>62.55</v>
      </c>
      <c r="BE6" s="34" t="str">
        <f>IF(BE7="","",IF(BE7="-","【-】","【"&amp;SUBSTITUTE(TEXT(BE7,"#,##0.00"),"-","△")&amp;"】"))</f>
        <v>【55.53】</v>
      </c>
      <c r="BF6" s="35">
        <f>IF(BF7="",NA(),BF7)</f>
        <v>2083.4899999999998</v>
      </c>
      <c r="BG6" s="35">
        <f t="shared" ref="BG6:BO6" si="7">IF(BG7="",NA(),BG7)</f>
        <v>1807.04</v>
      </c>
      <c r="BH6" s="35">
        <f t="shared" si="7"/>
        <v>1674.82</v>
      </c>
      <c r="BI6" s="35">
        <f t="shared" si="7"/>
        <v>1560.31</v>
      </c>
      <c r="BJ6" s="35">
        <f t="shared" si="7"/>
        <v>1430.1</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146.79</v>
      </c>
      <c r="BR6" s="35">
        <f t="shared" ref="BR6:BZ6" si="8">IF(BR7="",NA(),BR7)</f>
        <v>185.47</v>
      </c>
      <c r="BS6" s="35">
        <f t="shared" si="8"/>
        <v>164.02</v>
      </c>
      <c r="BT6" s="35">
        <f t="shared" si="8"/>
        <v>167.63</v>
      </c>
      <c r="BU6" s="35">
        <f t="shared" si="8"/>
        <v>164.19</v>
      </c>
      <c r="BV6" s="35">
        <f t="shared" si="8"/>
        <v>43.13</v>
      </c>
      <c r="BW6" s="35">
        <f t="shared" si="8"/>
        <v>46.26</v>
      </c>
      <c r="BX6" s="35">
        <f t="shared" si="8"/>
        <v>45.81</v>
      </c>
      <c r="BY6" s="35">
        <f t="shared" si="8"/>
        <v>43.43</v>
      </c>
      <c r="BZ6" s="35">
        <f t="shared" si="8"/>
        <v>41.41</v>
      </c>
      <c r="CA6" s="34" t="str">
        <f>IF(CA7="","",IF(CA7="-","【-】","【"&amp;SUBSTITUTE(TEXT(CA7,"#,##0.00"),"-","△")&amp;"】"))</f>
        <v>【45.31】</v>
      </c>
      <c r="CB6" s="35">
        <f>IF(CB7="",NA(),CB7)</f>
        <v>87.69</v>
      </c>
      <c r="CC6" s="35">
        <f t="shared" ref="CC6:CK6" si="9">IF(CC7="",NA(),CC7)</f>
        <v>74.319999999999993</v>
      </c>
      <c r="CD6" s="35">
        <f t="shared" si="9"/>
        <v>89.5</v>
      </c>
      <c r="CE6" s="35">
        <f t="shared" si="9"/>
        <v>88</v>
      </c>
      <c r="CF6" s="35">
        <f t="shared" si="9"/>
        <v>89.99</v>
      </c>
      <c r="CG6" s="35">
        <f t="shared" si="9"/>
        <v>392.03</v>
      </c>
      <c r="CH6" s="35">
        <f t="shared" si="9"/>
        <v>376.4</v>
      </c>
      <c r="CI6" s="35">
        <f t="shared" si="9"/>
        <v>383.92</v>
      </c>
      <c r="CJ6" s="35">
        <f t="shared" si="9"/>
        <v>400.44</v>
      </c>
      <c r="CK6" s="35">
        <f t="shared" si="9"/>
        <v>417.56</v>
      </c>
      <c r="CL6" s="34" t="str">
        <f>IF(CL7="","",IF(CL7="-","【-】","【"&amp;SUBSTITUTE(TEXT(CL7,"#,##0.00"),"-","△")&amp;"】"))</f>
        <v>【379.91】</v>
      </c>
      <c r="CM6" s="35">
        <f>IF(CM7="",NA(),CM7)</f>
        <v>23.64</v>
      </c>
      <c r="CN6" s="35">
        <f t="shared" ref="CN6:CV6" si="10">IF(CN7="",NA(),CN7)</f>
        <v>46.01</v>
      </c>
      <c r="CO6" s="35">
        <f t="shared" si="10"/>
        <v>41.4</v>
      </c>
      <c r="CP6" s="35">
        <f t="shared" si="10"/>
        <v>7.83</v>
      </c>
      <c r="CQ6" s="35">
        <f t="shared" si="10"/>
        <v>7.55</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98.77</v>
      </c>
      <c r="CY6" s="35">
        <f t="shared" ref="CY6:DG6" si="11">IF(CY7="",NA(),CY7)</f>
        <v>98.75</v>
      </c>
      <c r="CZ6" s="35">
        <f t="shared" si="11"/>
        <v>98.73</v>
      </c>
      <c r="DA6" s="35">
        <f t="shared" si="11"/>
        <v>98.71</v>
      </c>
      <c r="DB6" s="35">
        <f t="shared" si="11"/>
        <v>96.87</v>
      </c>
      <c r="DC6" s="35">
        <f t="shared" si="11"/>
        <v>82.92</v>
      </c>
      <c r="DD6" s="35">
        <f t="shared" si="11"/>
        <v>79.989999999999995</v>
      </c>
      <c r="DE6" s="35">
        <f t="shared" si="11"/>
        <v>79.98</v>
      </c>
      <c r="DF6" s="35">
        <f t="shared" si="11"/>
        <v>80.8</v>
      </c>
      <c r="DG6" s="35">
        <f t="shared" si="11"/>
        <v>79.2</v>
      </c>
      <c r="DH6" s="34" t="str">
        <f>IF(DH7="","",IF(DH7="-","【-】","【"&amp;SUBSTITUTE(TEXT(DH7,"#,##0.00"),"-","△")&amp;"】"))</f>
        <v>【79.94】</v>
      </c>
      <c r="DI6" s="35">
        <f>IF(DI7="",NA(),DI7)</f>
        <v>14.49</v>
      </c>
      <c r="DJ6" s="35">
        <f t="shared" ref="DJ6:DR6" si="12">IF(DJ7="",NA(),DJ7)</f>
        <v>17.66</v>
      </c>
      <c r="DK6" s="35">
        <f t="shared" si="12"/>
        <v>20.74</v>
      </c>
      <c r="DL6" s="35">
        <f t="shared" si="12"/>
        <v>23.56</v>
      </c>
      <c r="DM6" s="35">
        <f t="shared" si="12"/>
        <v>26.2</v>
      </c>
      <c r="DN6" s="35">
        <f t="shared" si="12"/>
        <v>27.17</v>
      </c>
      <c r="DO6" s="35">
        <f t="shared" si="12"/>
        <v>30.22</v>
      </c>
      <c r="DP6" s="35">
        <f t="shared" si="12"/>
        <v>33.380000000000003</v>
      </c>
      <c r="DQ6" s="35">
        <f t="shared" si="12"/>
        <v>30.26</v>
      </c>
      <c r="DR6" s="35">
        <f t="shared" si="12"/>
        <v>28.97</v>
      </c>
      <c r="DS6" s="34" t="str">
        <f>IF(DS7="","",IF(DS7="-","【-】","【"&amp;SUBSTITUTE(TEXT(DS7,"#,##0.00"),"-","△")&amp;"】"))</f>
        <v>【29.16】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8" s="36" customFormat="1" x14ac:dyDescent="0.15">
      <c r="A7" s="28"/>
      <c r="B7" s="37">
        <v>2019</v>
      </c>
      <c r="C7" s="37">
        <v>312011</v>
      </c>
      <c r="D7" s="37">
        <v>46</v>
      </c>
      <c r="E7" s="37">
        <v>17</v>
      </c>
      <c r="F7" s="37">
        <v>6</v>
      </c>
      <c r="G7" s="37">
        <v>0</v>
      </c>
      <c r="H7" s="37" t="s">
        <v>96</v>
      </c>
      <c r="I7" s="37" t="s">
        <v>97</v>
      </c>
      <c r="J7" s="37" t="s">
        <v>98</v>
      </c>
      <c r="K7" s="37" t="s">
        <v>99</v>
      </c>
      <c r="L7" s="37" t="s">
        <v>100</v>
      </c>
      <c r="M7" s="37" t="s">
        <v>101</v>
      </c>
      <c r="N7" s="38" t="s">
        <v>102</v>
      </c>
      <c r="O7" s="38">
        <v>71.83</v>
      </c>
      <c r="P7" s="38">
        <v>0.79</v>
      </c>
      <c r="Q7" s="38">
        <v>95.43</v>
      </c>
      <c r="R7" s="38">
        <v>2767</v>
      </c>
      <c r="S7" s="38">
        <v>186960</v>
      </c>
      <c r="T7" s="38">
        <v>765.31</v>
      </c>
      <c r="U7" s="38">
        <v>244.29</v>
      </c>
      <c r="V7" s="38">
        <v>1471</v>
      </c>
      <c r="W7" s="38">
        <v>0.43</v>
      </c>
      <c r="X7" s="38">
        <v>3420.93</v>
      </c>
      <c r="Y7" s="38">
        <v>111.79</v>
      </c>
      <c r="Z7" s="38">
        <v>117.92</v>
      </c>
      <c r="AA7" s="38">
        <v>117.92</v>
      </c>
      <c r="AB7" s="38">
        <v>123.59</v>
      </c>
      <c r="AC7" s="38">
        <v>127.51</v>
      </c>
      <c r="AD7" s="38">
        <v>97.28</v>
      </c>
      <c r="AE7" s="38">
        <v>98.49</v>
      </c>
      <c r="AF7" s="38">
        <v>99.09</v>
      </c>
      <c r="AG7" s="38">
        <v>101.36</v>
      </c>
      <c r="AH7" s="38">
        <v>99.33</v>
      </c>
      <c r="AI7" s="38">
        <v>99.73</v>
      </c>
      <c r="AJ7" s="38">
        <v>0</v>
      </c>
      <c r="AK7" s="38">
        <v>0</v>
      </c>
      <c r="AL7" s="38">
        <v>0</v>
      </c>
      <c r="AM7" s="38">
        <v>0</v>
      </c>
      <c r="AN7" s="38">
        <v>0</v>
      </c>
      <c r="AO7" s="38">
        <v>244.06</v>
      </c>
      <c r="AP7" s="38">
        <v>294.57</v>
      </c>
      <c r="AQ7" s="38">
        <v>295.20999999999998</v>
      </c>
      <c r="AR7" s="38">
        <v>221.05</v>
      </c>
      <c r="AS7" s="38">
        <v>210</v>
      </c>
      <c r="AT7" s="38">
        <v>98.62</v>
      </c>
      <c r="AU7" s="38">
        <v>96.14</v>
      </c>
      <c r="AV7" s="38">
        <v>93.22</v>
      </c>
      <c r="AW7" s="38">
        <v>89.78</v>
      </c>
      <c r="AX7" s="38">
        <v>84.5</v>
      </c>
      <c r="AY7" s="38">
        <v>79.760000000000005</v>
      </c>
      <c r="AZ7" s="38">
        <v>57.91</v>
      </c>
      <c r="BA7" s="38">
        <v>94.41</v>
      </c>
      <c r="BB7" s="38">
        <v>90.89</v>
      </c>
      <c r="BC7" s="38">
        <v>80.95</v>
      </c>
      <c r="BD7" s="38">
        <v>62.55</v>
      </c>
      <c r="BE7" s="38">
        <v>55.53</v>
      </c>
      <c r="BF7" s="38">
        <v>2083.4899999999998</v>
      </c>
      <c r="BG7" s="38">
        <v>1807.04</v>
      </c>
      <c r="BH7" s="38">
        <v>1674.82</v>
      </c>
      <c r="BI7" s="38">
        <v>1560.31</v>
      </c>
      <c r="BJ7" s="38">
        <v>1430.1</v>
      </c>
      <c r="BK7" s="38">
        <v>1029.24</v>
      </c>
      <c r="BL7" s="38">
        <v>1063.93</v>
      </c>
      <c r="BM7" s="38">
        <v>1060.8599999999999</v>
      </c>
      <c r="BN7" s="38">
        <v>1006.65</v>
      </c>
      <c r="BO7" s="38">
        <v>998.42</v>
      </c>
      <c r="BP7" s="38">
        <v>953.26</v>
      </c>
      <c r="BQ7" s="38">
        <v>146.79</v>
      </c>
      <c r="BR7" s="38">
        <v>185.47</v>
      </c>
      <c r="BS7" s="38">
        <v>164.02</v>
      </c>
      <c r="BT7" s="38">
        <v>167.63</v>
      </c>
      <c r="BU7" s="38">
        <v>164.19</v>
      </c>
      <c r="BV7" s="38">
        <v>43.13</v>
      </c>
      <c r="BW7" s="38">
        <v>46.26</v>
      </c>
      <c r="BX7" s="38">
        <v>45.81</v>
      </c>
      <c r="BY7" s="38">
        <v>43.43</v>
      </c>
      <c r="BZ7" s="38">
        <v>41.41</v>
      </c>
      <c r="CA7" s="38">
        <v>45.31</v>
      </c>
      <c r="CB7" s="38">
        <v>87.69</v>
      </c>
      <c r="CC7" s="38">
        <v>74.319999999999993</v>
      </c>
      <c r="CD7" s="38">
        <v>89.5</v>
      </c>
      <c r="CE7" s="38">
        <v>88</v>
      </c>
      <c r="CF7" s="38">
        <v>89.99</v>
      </c>
      <c r="CG7" s="38">
        <v>392.03</v>
      </c>
      <c r="CH7" s="38">
        <v>376.4</v>
      </c>
      <c r="CI7" s="38">
        <v>383.92</v>
      </c>
      <c r="CJ7" s="38">
        <v>400.44</v>
      </c>
      <c r="CK7" s="38">
        <v>417.56</v>
      </c>
      <c r="CL7" s="38">
        <v>379.91</v>
      </c>
      <c r="CM7" s="38">
        <v>23.64</v>
      </c>
      <c r="CN7" s="38">
        <v>46.01</v>
      </c>
      <c r="CO7" s="38">
        <v>41.4</v>
      </c>
      <c r="CP7" s="38">
        <v>7.83</v>
      </c>
      <c r="CQ7" s="38">
        <v>7.55</v>
      </c>
      <c r="CR7" s="38">
        <v>35.64</v>
      </c>
      <c r="CS7" s="38">
        <v>33.729999999999997</v>
      </c>
      <c r="CT7" s="38">
        <v>33.21</v>
      </c>
      <c r="CU7" s="38">
        <v>32.229999999999997</v>
      </c>
      <c r="CV7" s="38">
        <v>32.479999999999997</v>
      </c>
      <c r="CW7" s="38">
        <v>33.67</v>
      </c>
      <c r="CX7" s="38">
        <v>98.77</v>
      </c>
      <c r="CY7" s="38">
        <v>98.75</v>
      </c>
      <c r="CZ7" s="38">
        <v>98.73</v>
      </c>
      <c r="DA7" s="38">
        <v>98.71</v>
      </c>
      <c r="DB7" s="38">
        <v>96.87</v>
      </c>
      <c r="DC7" s="38">
        <v>82.92</v>
      </c>
      <c r="DD7" s="38">
        <v>79.989999999999995</v>
      </c>
      <c r="DE7" s="38">
        <v>79.98</v>
      </c>
      <c r="DF7" s="38">
        <v>80.8</v>
      </c>
      <c r="DG7" s="38">
        <v>79.2</v>
      </c>
      <c r="DH7" s="38">
        <v>79.94</v>
      </c>
      <c r="DI7" s="38">
        <v>14.49</v>
      </c>
      <c r="DJ7" s="38">
        <v>17.66</v>
      </c>
      <c r="DK7" s="38">
        <v>20.74</v>
      </c>
      <c r="DL7" s="38">
        <v>23.56</v>
      </c>
      <c r="DM7" s="38">
        <v>26.2</v>
      </c>
      <c r="DN7" s="38">
        <v>27.17</v>
      </c>
      <c r="DO7" s="38">
        <v>30.22</v>
      </c>
      <c r="DP7" s="38">
        <v>33.380000000000003</v>
      </c>
      <c r="DQ7" s="38">
        <v>30.26</v>
      </c>
      <c r="DR7" s="38">
        <v>28.97</v>
      </c>
      <c r="DS7" s="38">
        <v>29.16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0.18</v>
      </c>
      <c r="EK7" s="38">
        <v>0.01</v>
      </c>
      <c r="EL7" s="38">
        <v>0.09</v>
      </c>
      <c r="EM7" s="38">
        <v>0.02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2020-12-04T02:38:48Z</dcterms:created>
  <dcterms:modified xsi:type="dcterms:W3CDTF">2021-01-19T08:52:19Z</dcterms:modified>
  <cp:category/>
</cp:coreProperties>
</file>