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２\R2行財政改革課調査\【行革】公営企業に係る経営比較分析表（令和元年度決算）の分析等について\"/>
    </mc:Choice>
  </mc:AlternateContent>
  <workbookProtection workbookAlgorithmName="SHA-512" workbookHashValue="fDzqahzm5qpu+bSurcn0J+vqEVDjarFus+7qqMPkcI3AYTqQdzSnpbMQ/1HLv0nAW9qaIPb8W+hNm1WGsR7n/A==" workbookSaltValue="jGE7ZEPPksFXf3R4KFTeAw=="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<sst xmlns="http://schemas.openxmlformats.org/spreadsheetml/2006/main" count="231" uniqueCount="117">
  <si>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</si>
  <si>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</si>
  <si>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</si>
  <si>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</si>
  <si>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</si>
  <si>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</si>
  <si>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</si>
  <si>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</si>
  <si>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</si>
  <si>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</si>
  <si>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</si>
  <si>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</si>
  <si>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</si>
  <si>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</si>
  <si>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</si>
  <si>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</si>
  <si>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</si>
  <si>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</si>
  <si>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</si>
  <si>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</si>
  <si>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</si>
  <si>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</si>
  <si>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</si>
  <si>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</si>
  <si>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</si>
  <si>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</si>
  <si>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</si>
  <si>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</si>
  <si>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</si>
  <si>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</si>
  <si>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</si>
  <si>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</si>
  <si>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</si>
  <si>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</si>
  <si>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</si>
  <si>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</si>
  <si>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</si>
  <si>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</si>
  <si>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</si>
  <si>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</si>
  <si>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</si>
  <si>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</si>
  <si>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</si>
  <si>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</si>
  <si>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</si>
  <si>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</si>
  <si>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</si>
  <si>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</si>
  <si>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</si>
  <si>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</si>
  <si>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</si>
  <si>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</si>
  <si>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</si>
  <si>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</si>
  <si>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</si>
  <si>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</si>
  <si>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</si>
  <si>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</si>
  <si>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</si>
  <si>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</si>
  <si>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</si>
  <si>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</si>
  <si>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</si>
  <si>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</si>
  <si>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</si>
  <si>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</si>
  <si>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</si>
  <si>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</si>
  <si>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</si>
  <si>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</si>
  <si>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</si>
  <si>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</si>
  <si>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</si>
  <si>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</si>
  <si>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</si>
  <si>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</si>
  <si>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</si>
  <si>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</si>
  <si>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</si>
  <si>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</si>
  <si>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</si>
  <si>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</si>
  <si>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</si>
  <si>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</si>
  <si>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</si>
  <si>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</si>
  <si>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</si>
  <si>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</si>
  <si>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</si>
  <si>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</si>
  <si>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</si>
  <si>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</si>
  <si>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</si>
  <si>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</si>
  <si>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</si>
  <si>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</si>
  <si>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</si>
  <si>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</si>
  <si>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</si>
  <si>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</si>
  <si>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</si>
  <si>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</si>
  <si>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</si>
  <si>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</si>
  <si>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</si>
  <si>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</si>
  <si>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</si>
  <si>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</si>
  <si>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</si>
  <si>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</si>
  <si>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</si>
  <si>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</si>
  <si>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</si>
  <si>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</si>
  <si>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経常収支比率や経費回収率が100％を超える水準で推移しており、類似団体等の平均値と比較しても良好な値となっておりことから、本事業における経営の健全性は概ね確保されていると判断できる。
施設の状況については、現在のところ法定耐用年数を超える管渠はないものの、今後、地域の将来像を踏まえながら、ストックマネジメントの知見を活用した施設の統廃合やダウンサイジングによる効率的な管理が必要である。
こうした課題に対し、本市では「鳥取市下水道等事業経営戦略」を策定しており、この中に定めた各種目標の達成を通じて、経営の健全化や施設の効率的な管理や機能の維持に取組んでいる。</t>
  </si>
  <si>
    <t>①減価償却累計率は上昇傾向にあるが、全国平均、類似団体平均と概ね同値程度である。
②供用開始が平成8年度であり、法定耐用年数を超える管渠はない。</t>
    <phoneticPr fontId="4"/>
  </si>
  <si>
    <t>①経常収支比率は一般会計からの繰入金が増加したことに伴い増加した。また、②累積欠損金も発生していないことから、両比率とも良好な値を示している。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④既存の企業債の償還に伴い、企業債残高対事業規模比率は低下した。今後も当比率は低下傾向が続く見込みである。
⑤経費回収率は、前年同様良好な水準であった。100%の水準を維持していることから、本事業における使用料は適正な水準と言える。
⑥汚水処理原価は、類似団体の平均値よりも安価であるものの、更なる経営健全化のためにもコスト縮減の取組みが必要である。
⑦前年に対しても類似団体や全国の平均値と比較しても低い状況にある。これは、人口減少等の要因による有収水量の減少が要因と考えられる。今後は、ストックマネジメントの活用等による適切な施設管理に努める必要がある。
⑧水洗化率は、類似団体や全国の平均値より高い水準で推移しており、良好な値と言える。</t>
    <rPh sb="1" eb="3">
      <t>ケイジョウ</t>
    </rPh>
    <rPh sb="3" eb="5">
      <t>シュウシ</t>
    </rPh>
    <rPh sb="5" eb="7">
      <t>ヒリツ</t>
    </rPh>
    <rPh sb="8" eb="10">
      <t>イッパン</t>
    </rPh>
    <rPh sb="10" eb="12">
      <t>カイケイ</t>
    </rPh>
    <rPh sb="15" eb="17">
      <t>クリイレ</t>
    </rPh>
    <rPh sb="17" eb="18">
      <t>キン</t>
    </rPh>
    <rPh sb="19" eb="21">
      <t>ゾウカ</t>
    </rPh>
    <rPh sb="26" eb="27">
      <t>トモナ</t>
    </rPh>
    <rPh sb="28" eb="30">
      <t>ゾウカ</t>
    </rPh>
    <rPh sb="136" eb="138">
      <t>キゾン</t>
    </rPh>
    <rPh sb="139" eb="141">
      <t>キギョウ</t>
    </rPh>
    <rPh sb="141" eb="142">
      <t>サイ</t>
    </rPh>
    <rPh sb="149" eb="151">
      <t>キギョウ</t>
    </rPh>
    <rPh sb="151" eb="152">
      <t>サイ</t>
    </rPh>
    <rPh sb="152" eb="154">
      <t>ザンダカ</t>
    </rPh>
    <rPh sb="154" eb="155">
      <t>タイ</t>
    </rPh>
    <rPh sb="155" eb="157">
      <t>ジギョウ</t>
    </rPh>
    <rPh sb="157" eb="159">
      <t>キボ</t>
    </rPh>
    <rPh sb="162" eb="164">
      <t>テイカ</t>
    </rPh>
    <rPh sb="170" eb="171">
      <t>トウ</t>
    </rPh>
    <rPh sb="171" eb="173">
      <t>ヒリツ</t>
    </rPh>
    <rPh sb="174" eb="176">
      <t>テイカ</t>
    </rPh>
    <rPh sb="199" eb="200">
      <t>ネン</t>
    </rPh>
    <rPh sb="200" eb="202">
      <t>ドウヨウ</t>
    </rPh>
    <rPh sb="202" eb="204">
      <t>リョウコウ</t>
    </rPh>
    <rPh sb="217" eb="219">
      <t>スイジュン</t>
    </rPh>
    <rPh sb="274" eb="276">
      <t>アンカ</t>
    </rPh>
    <rPh sb="315" eb="317">
      <t>ゼンネン</t>
    </rPh>
    <rPh sb="318" eb="319">
      <t>タイ</t>
    </rPh>
    <rPh sb="351" eb="353">
      <t>ジンコウ</t>
    </rPh>
    <rPh sb="353" eb="355">
      <t>ゲンショウ</t>
    </rPh>
    <rPh sb="355" eb="356">
      <t>トウ</t>
    </rPh>
    <rPh sb="357" eb="359">
      <t>ヨウイン</t>
    </rPh>
    <rPh sb="362" eb="364">
      <t>ユウシュウ</t>
    </rPh>
    <rPh sb="364" eb="366">
      <t>スイリョウ</t>
    </rPh>
    <rPh sb="367" eb="369">
      <t>ゲンショウ</t>
    </rPh>
    <rPh sb="370" eb="372">
      <t>ヨウイン</t>
    </rPh>
    <rPh sb="379" eb="38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</si>
</sst>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6C-454B-AE88-7CEE7C6F1F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A6C-454B-AE88-7CEE7C6F1F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40.770000000000003</c:v>
                </c:pt>
                <c:pt idx="1">
                  <c:v>39.979999999999997</c:v>
                </c:pt>
                <c:pt idx="2">
                  <c:v>41.27</c:v>
                </c:pt>
                <c:pt idx="3">
                  <c:v>38.44</c:v>
                </c:pt>
                <c:pt idx="4">
                  <c:v>36.86</c:v>
                </c:pt>
              </c:numCache>
            </c:numRef>
          </c:val>
          <c:extLst>
            <c:ext xmlns:c16="http://schemas.microsoft.com/office/drawing/2014/chart" uri="{C3380CC4-5D6E-409C-BE32-E72D297353CC}">
              <c16:uniqueId val="{00000000-7350-4E3E-B18B-8B0C4B6DA1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350-4E3E-B18B-8B0C4B6DA1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88.25</c:v>
                </c:pt>
                <c:pt idx="1">
                  <c:v>88.35</c:v>
                </c:pt>
                <c:pt idx="2">
                  <c:v>89.28</c:v>
                </c:pt>
                <c:pt idx="3">
                  <c:v>89.4</c:v>
                </c:pt>
                <c:pt idx="4">
                  <c:v>93.96</c:v>
                </c:pt>
              </c:numCache>
            </c:numRef>
          </c:val>
          <c:extLst>
            <c:ext xmlns:c16="http://schemas.microsoft.com/office/drawing/2014/chart" uri="{C3380CC4-5D6E-409C-BE32-E72D297353CC}">
              <c16:uniqueId val="{00000000-BC4D-44FC-804C-92DFF188A4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C4D-44FC-804C-92DFF188A4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111.96</c:v>
                </c:pt>
                <c:pt idx="1">
                  <c:v>113.03</c:v>
                </c:pt>
                <c:pt idx="2">
                  <c:v>117.59</c:v>
                </c:pt>
                <c:pt idx="3">
                  <c:v>104.12</c:v>
                </c:pt>
                <c:pt idx="4">
                  <c:v>109.23</c:v>
                </c:pt>
              </c:numCache>
            </c:numRef>
          </c:val>
          <c:extLst>
            <c:ext xmlns:c16="http://schemas.microsoft.com/office/drawing/2014/chart" uri="{C3380CC4-5D6E-409C-BE32-E72D297353CC}">
              <c16:uniqueId val="{00000000-9B0C-4941-B188-A9595BC1D1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9B0C-4941-B188-A9595BC1D1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15.21</c:v>
                </c:pt>
                <c:pt idx="1">
                  <c:v>18.61</c:v>
                </c:pt>
                <c:pt idx="2">
                  <c:v>21.36</c:v>
                </c:pt>
                <c:pt idx="3">
                  <c:v>24.56</c:v>
                </c:pt>
                <c:pt idx="4">
                  <c:v>27.57</c:v>
                </c:pt>
              </c:numCache>
            </c:numRef>
          </c:val>
          <c:extLst>
            <c:ext xmlns:c16="http://schemas.microsoft.com/office/drawing/2014/chart" uri="{C3380CC4-5D6E-409C-BE32-E72D297353CC}">
              <c16:uniqueId val="{00000000-C86B-475C-A195-8754B0CDA5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C86B-475C-A195-8754B0CDA5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A6-44F6-BCA4-5C09EA22D3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EAA6-44F6-BCA4-5C09EA22D3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D8-47DE-9957-8451BED570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80D8-47DE-9957-8451BED570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11.55</c:v>
                </c:pt>
                <c:pt idx="1">
                  <c:v>14</c:v>
                </c:pt>
                <c:pt idx="2">
                  <c:v>11.89</c:v>
                </c:pt>
                <c:pt idx="3">
                  <c:v>9.68</c:v>
                </c:pt>
                <c:pt idx="4">
                  <c:v>12.33</c:v>
                </c:pt>
              </c:numCache>
            </c:numRef>
          </c:val>
          <c:extLst>
            <c:ext xmlns:c16="http://schemas.microsoft.com/office/drawing/2014/chart" uri="{C3380CC4-5D6E-409C-BE32-E72D297353CC}">
              <c16:uniqueId val="{00000000-EF66-4E1A-BB0F-E46E26EA9E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EF66-4E1A-BB0F-E46E26EA9E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2594.21</c:v>
                </c:pt>
                <c:pt idx="1">
                  <c:v>2140.77</c:v>
                </c:pt>
                <c:pt idx="2">
                  <c:v>1953.32</c:v>
                </c:pt>
                <c:pt idx="3">
                  <c:v>1870.44</c:v>
                </c:pt>
                <c:pt idx="4">
                  <c:v>1770.63</c:v>
                </c:pt>
              </c:numCache>
            </c:numRef>
          </c:val>
          <c:extLst>
            <c:ext xmlns:c16="http://schemas.microsoft.com/office/drawing/2014/chart" uri="{C3380CC4-5D6E-409C-BE32-E72D297353CC}">
              <c16:uniqueId val="{00000000-3AC5-4F43-A7FA-82926D1D7B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AC5-4F43-A7FA-82926D1D7B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106.74</c:v>
                </c:pt>
                <c:pt idx="1">
                  <c:v>125.16</c:v>
                </c:pt>
                <c:pt idx="2">
                  <c:v>125.5</c:v>
                </c:pt>
                <c:pt idx="3">
                  <c:v>115.39</c:v>
                </c:pt>
                <c:pt idx="4">
                  <c:v>118.03</c:v>
                </c:pt>
              </c:numCache>
            </c:numRef>
          </c:val>
          <c:extLst>
            <c:ext xmlns:c16="http://schemas.microsoft.com/office/drawing/2014/chart" uri="{C3380CC4-5D6E-409C-BE32-E72D297353CC}">
              <c16:uniqueId val="{00000000-7431-46C4-A35D-FB59C00F00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431-46C4-A35D-FB59C00F00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138.29</c:v>
                </c:pt>
                <c:pt idx="1">
                  <c:v>128.72</c:v>
                </c:pt>
                <c:pt idx="2">
                  <c:v>137.97</c:v>
                </c:pt>
                <c:pt idx="3">
                  <c:v>148.99</c:v>
                </c:pt>
                <c:pt idx="4">
                  <c:v>146.11000000000001</c:v>
                </c:pt>
              </c:numCache>
            </c:numRef>
          </c:val>
          <c:extLst>
            <c:ext xmlns:c16="http://schemas.microsoft.com/office/drawing/2014/chart" uri="{C3380CC4-5D6E-409C-BE32-E72D297353CC}">
              <c16:uniqueId val="{00000000-B655-4D32-BD6E-DBA23E905D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655-4D32-BD6E-DBA23E905D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A32" sqref="CA32"/>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6999999999999993"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6999999999999993"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186960</v>
      </c>
      <c r="AM8" s="51"/>
      <c r="AN8" s="51"/>
      <c r="AO8" s="51"/>
      <c r="AP8" s="51"/>
      <c r="AQ8" s="51"/>
      <c r="AR8" s="51"/>
      <c r="AS8" s="51"/>
      <c r="AT8" s="46">
        <f>データ!T6</f>
        <v>765.31</v>
      </c>
      <c r="AU8" s="46"/>
      <c r="AV8" s="46"/>
      <c r="AW8" s="46"/>
      <c r="AX8" s="46"/>
      <c r="AY8" s="46"/>
      <c r="AZ8" s="46"/>
      <c r="BA8" s="46"/>
      <c r="BB8" s="46">
        <f>データ!U6</f>
        <v>244.29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 customHeight="1" x14ac:dyDescent="0.15">
      <c r="A10" s="2"/>
      <c r="B10" s="46" t="str">
        <f>データ!N6</f>
        <v>-</v>
      </c>
      <c r="C10" s="46"/>
      <c r="D10" s="46"/>
      <c r="E10" s="46"/>
      <c r="F10" s="46"/>
      <c r="G10" s="46"/>
      <c r="H10" s="46"/>
      <c r="I10" s="46">
        <f>データ!O6</f>
        <v>56.84</v>
      </c>
      <c r="J10" s="46"/>
      <c r="K10" s="46"/>
      <c r="L10" s="46"/>
      <c r="M10" s="46"/>
      <c r="N10" s="46"/>
      <c r="O10" s="46"/>
      <c r="P10" s="46">
        <f>データ!P6</f>
        <v>6.75</v>
      </c>
      <c r="Q10" s="46"/>
      <c r="R10" s="46"/>
      <c r="S10" s="46"/>
      <c r="T10" s="46"/>
      <c r="U10" s="46"/>
      <c r="V10" s="46"/>
      <c r="W10" s="46">
        <f>データ!Q6</f>
        <v>97</v>
      </c>
      <c r="X10" s="46"/>
      <c r="Y10" s="46"/>
      <c r="Z10" s="46"/>
      <c r="AA10" s="46"/>
      <c r="AB10" s="46"/>
      <c r="AC10" s="46"/>
      <c r="AD10" s="51">
        <f>データ!R6</f>
        <v>2767</v>
      </c>
      <c r="AE10" s="51"/>
      <c r="AF10" s="51"/>
      <c r="AG10" s="51"/>
      <c r="AH10" s="51"/>
      <c r="AI10" s="51"/>
      <c r="AJ10" s="51"/>
      <c r="AK10" s="2"/>
      <c r="AL10" s="51">
        <f>データ!V6</f>
        <v>12570</v>
      </c>
      <c r="AM10" s="51"/>
      <c r="AN10" s="51"/>
      <c r="AO10" s="51"/>
      <c r="AP10" s="51"/>
      <c r="AQ10" s="51"/>
      <c r="AR10" s="51"/>
      <c r="AS10" s="51"/>
      <c r="AT10" s="46">
        <f>データ!W6</f>
        <v>4.97</v>
      </c>
      <c r="AU10" s="46"/>
      <c r="AV10" s="46"/>
      <c r="AW10" s="46"/>
      <c r="AX10" s="46"/>
      <c r="AY10" s="46"/>
      <c r="AZ10" s="46"/>
      <c r="BA10" s="46"/>
      <c r="BB10" s="46">
        <f>データ!X6</f>
        <v>2529.1799999999998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6"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6"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116</v>
      </c>
      <c r="BM16" s="70"/>
      <c r="BN16" s="70"/>
      <c r="BO16" s="70"/>
      <c r="BP16" s="70"/>
      <c r="BQ16" s="70"/>
      <c r="BR16" s="70"/>
      <c r="BS16" s="70"/>
      <c r="BT16" s="70"/>
      <c r="BU16" s="70"/>
      <c r="BV16" s="70"/>
      <c r="BW16" s="70"/>
      <c r="BX16" s="70"/>
      <c r="BY16" s="70"/>
      <c r="BZ16" s="71"/>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6"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6"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2rGbEHjfYsSJ4bNrD8Cw5j0byQjC9KfsQqrrfPeC9cSToB92+lodinhlz2f5iP+mRmIq3i328IZNZPn1rgXRVw==" saltValue="DUdztNLVgWh3wTCgjLHx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312011</v>
      </c>
      <c r="D6" s="33">
        <f t="shared" si="3"/>
        <v>46</v>
      </c>
      <c r="E6" s="33">
        <f t="shared" si="3"/>
        <v>17</v>
      </c>
      <c r="F6" s="33">
        <f t="shared" si="3"/>
        <v>4</v>
      </c>
      <c r="G6" s="33">
        <f t="shared" si="3"/>
        <v>0</v>
      </c>
      <c r="H6" s="33" t="str">
        <f t="shared" si="3"/>
        <v>鳥取県　鳥取市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56.84</v>
      </c>
      <c r="P6" s="34">
        <f t="shared" si="3"/>
        <v>6.75</v>
      </c>
      <c r="Q6" s="34">
        <f t="shared" si="3"/>
        <v>97</v>
      </c>
      <c r="R6" s="34">
        <f t="shared" si="3"/>
        <v>2767</v>
      </c>
      <c r="S6" s="34">
        <f t="shared" si="3"/>
        <v>186960</v>
      </c>
      <c r="T6" s="34">
        <f t="shared" si="3"/>
        <v>765.31</v>
      </c>
      <c r="U6" s="34">
        <f t="shared" si="3"/>
        <v>244.29</v>
      </c>
      <c r="V6" s="34">
        <f t="shared" si="3"/>
        <v>12570</v>
      </c>
      <c r="W6" s="34">
        <f t="shared" si="3"/>
        <v>4.97</v>
      </c>
      <c r="X6" s="34">
        <f t="shared" si="3"/>
        <v>2529.1799999999998</v>
      </c>
      <c r="Y6" s="35">
        <f>IF(Y7="",NA(),Y7)</f>
        <v>111.96</v>
      </c>
      <c r="Z6" s="35">
        <f t="shared" ref="Z6:AH6" si="4">IF(Z7="",NA(),Z7)</f>
        <v>113.03</v>
      </c>
      <c r="AA6" s="35">
        <f t="shared" si="4"/>
        <v>117.59</v>
      </c>
      <c r="AB6" s="35">
        <f t="shared" si="4"/>
        <v>104.12</v>
      </c>
      <c r="AC6" s="35">
        <f t="shared" si="4"/>
        <v>109.23</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11.55</v>
      </c>
      <c r="AV6" s="35">
        <f t="shared" ref="AV6:BD6" si="6">IF(AV7="",NA(),AV7)</f>
        <v>14</v>
      </c>
      <c r="AW6" s="35">
        <f t="shared" si="6"/>
        <v>11.89</v>
      </c>
      <c r="AX6" s="35">
        <f t="shared" si="6"/>
        <v>9.68</v>
      </c>
      <c r="AY6" s="35">
        <f t="shared" si="6"/>
        <v>12.33</v>
      </c>
      <c r="AZ6" s="35">
        <f t="shared" si="6"/>
        <v>49.07</v>
      </c>
      <c r="BA6" s="35">
        <f t="shared" si="6"/>
        <v>46.78</v>
      </c>
      <c r="BB6" s="35">
        <f t="shared" si="6"/>
        <v>47.44</v>
      </c>
      <c r="BC6" s="35">
        <f t="shared" si="6"/>
        <v>49.18</v>
      </c>
      <c r="BD6" s="35">
        <f t="shared" si="6"/>
        <v>47.72</v>
      </c>
      <c r="BE6" s="34" t="str">
        <f>IF(BE7="","",IF(BE7="-","【-】","【"&amp;SUBSTITUTE(TEXT(BE7,"#,##0.00"),"-","△")&amp;"】"))</f>
        <v>【49.61】</v>
      </c>
      <c r="BF6" s="35">
        <f>IF(BF7="",NA(),BF7)</f>
        <v>2594.21</v>
      </c>
      <c r="BG6" s="35">
        <f t="shared" ref="BG6:BO6" si="7">IF(BG7="",NA(),BG7)</f>
        <v>2140.77</v>
      </c>
      <c r="BH6" s="35">
        <f t="shared" si="7"/>
        <v>1953.32</v>
      </c>
      <c r="BI6" s="35">
        <f t="shared" si="7"/>
        <v>1870.44</v>
      </c>
      <c r="BJ6" s="35">
        <f t="shared" si="7"/>
        <v>1770.63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106.74</v>
      </c>
      <c r="BR6" s="35">
        <f t="shared" ref="BR6:BZ6" si="8">IF(BR7="",NA(),BR7)</f>
        <v>125.16</v>
      </c>
      <c r="BS6" s="35">
        <f t="shared" si="8"/>
        <v>125.5</v>
      </c>
      <c r="BT6" s="35">
        <f t="shared" si="8"/>
        <v>115.39</v>
      </c>
      <c r="BU6" s="35">
        <f t="shared" si="8"/>
        <v>118.03</v>
      </c>
      <c r="BV6" s="35">
        <f t="shared" si="8"/>
        <v>66.22</v>
      </c>
      <c r="BW6" s="35">
        <f t="shared" si="8"/>
        <v>69.87</v>
      </c>
      <c r="BX6" s="35">
        <f t="shared" si="8"/>
        <v>74.3</v>
      </c>
      <c r="BY6" s="35">
        <f t="shared" si="8"/>
        <v>72.260000000000005</v>
      </c>
      <c r="BZ6" s="35">
        <f t="shared" si="8"/>
        <v>71.84</v>
      </c>
      <c r="CA6" s="34" t="str">
        <f>IF(CA7="","",IF(CA7="-","【-】","【"&amp;SUBSTITUTE(TEXT(CA7,"#,##0.00"),"-","△")&amp;"】"))</f>
        <v>【74.17】</v>
      </c>
      <c r="CB6" s="35">
        <f>IF(CB7="",NA(),CB7)</f>
        <v>138.29</v>
      </c>
      <c r="CC6" s="35">
        <f t="shared" ref="CC6:CK6" si="9">IF(CC7="",NA(),CC7)</f>
        <v>128.72</v>
      </c>
      <c r="CD6" s="35">
        <f t="shared" si="9"/>
        <v>137.97</v>
      </c>
      <c r="CE6" s="35">
        <f t="shared" si="9"/>
        <v>148.99</v>
      </c>
      <c r="CF6" s="35">
        <f t="shared" si="9"/>
        <v>146.11000000000001</v>
      </c>
      <c r="CG6" s="35">
        <f t="shared" si="9"/>
        <v>246.72</v>
      </c>
      <c r="CH6" s="35">
        <f t="shared" si="9"/>
        <v>234.96</v>
      </c>
      <c r="CI6" s="35">
        <f t="shared" si="9"/>
        <v>221.81</v>
      </c>
      <c r="CJ6" s="35">
        <f t="shared" si="9"/>
        <v>230.02</v>
      </c>
      <c r="CK6" s="35">
        <f t="shared" si="9"/>
        <v>228.47</v>
      </c>
      <c r="CL6" s="34" t="str">
        <f>IF(CL7="","",IF(CL7="-","【-】","【"&amp;SUBSTITUTE(TEXT(CL7,"#,##0.00"),"-","△")&amp;"】"))</f>
        <v>【218.56】</v>
      </c>
      <c r="CM6" s="35">
        <f>IF(CM7="",NA(),CM7)</f>
        <v>40.770000000000003</v>
      </c>
      <c r="CN6" s="35">
        <f t="shared" ref="CN6:CV6" si="10">IF(CN7="",NA(),CN7)</f>
        <v>39.979999999999997</v>
      </c>
      <c r="CO6" s="35">
        <f t="shared" si="10"/>
        <v>41.27</v>
      </c>
      <c r="CP6" s="35">
        <f t="shared" si="10"/>
        <v>38.44</v>
      </c>
      <c r="CQ6" s="35">
        <f t="shared" si="10"/>
        <v>36.86</v>
      </c>
      <c r="CR6" s="35">
        <f t="shared" si="10"/>
        <v>41.35</v>
      </c>
      <c r="CS6" s="35">
        <f t="shared" si="10"/>
        <v>42.9</v>
      </c>
      <c r="CT6" s="35">
        <f t="shared" si="10"/>
        <v>43.36</v>
      </c>
      <c r="CU6" s="35">
        <f t="shared" si="10"/>
        <v>42.56</v>
      </c>
      <c r="CV6" s="35">
        <f t="shared" si="10"/>
        <v>42.47</v>
      </c>
      <c r="CW6" s="34" t="str">
        <f>IF(CW7="","",IF(CW7="-","【-】","【"&amp;SUBSTITUTE(TEXT(CW7,"#,##0.00"),"-","△")&amp;"】"))</f>
        <v>【42.86】</v>
      </c>
      <c r="CX6" s="35">
        <f>IF(CX7="",NA(),CX7)</f>
        <v>88.25</v>
      </c>
      <c r="CY6" s="35">
        <f t="shared" ref="CY6:DG6" si="11">IF(CY7="",NA(),CY7)</f>
        <v>88.35</v>
      </c>
      <c r="CZ6" s="35">
        <f t="shared" si="11"/>
        <v>89.28</v>
      </c>
      <c r="DA6" s="35">
        <f t="shared" si="11"/>
        <v>89.4</v>
      </c>
      <c r="DB6" s="35">
        <f t="shared" si="11"/>
        <v>93.96</v>
      </c>
      <c r="DC6" s="35">
        <f t="shared" si="11"/>
        <v>82.9</v>
      </c>
      <c r="DD6" s="35">
        <f t="shared" si="11"/>
        <v>83.5</v>
      </c>
      <c r="DE6" s="35">
        <f t="shared" si="11"/>
        <v>83.06</v>
      </c>
      <c r="DF6" s="35">
        <f t="shared" si="11"/>
        <v>83.32</v>
      </c>
      <c r="DG6" s="35">
        <f t="shared" si="11"/>
        <v>83.75</v>
      </c>
      <c r="DH6" s="34" t="str">
        <f>IF(DH7="","",IF(DH7="-","【-】","【"&amp;SUBSTITUTE(TEXT(DH7,"#,##0.00"),"-","△")&amp;"】"))</f>
        <v>【84.20】</v>
      </c>
      <c r="DI6" s="35">
        <f>IF(DI7="",NA(),DI7)</f>
        <v>15.21</v>
      </c>
      <c r="DJ6" s="35">
        <f t="shared" ref="DJ6:DR6" si="12">IF(DJ7="",NA(),DJ7)</f>
        <v>18.61</v>
      </c>
      <c r="DK6" s="35">
        <f t="shared" si="12"/>
        <v>21.36</v>
      </c>
      <c r="DL6" s="35">
        <f t="shared" si="12"/>
        <v>24.56</v>
      </c>
      <c r="DM6" s="35">
        <f t="shared" si="12"/>
        <v>27.57</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312011</v>
      </c>
      <c r="D7" s="37">
        <v>46</v>
      </c>
      <c r="E7" s="37">
        <v>17</v>
      </c>
      <c r="F7" s="37">
        <v>4</v>
      </c>
      <c r="G7" s="37">
        <v>0</v>
      </c>
      <c r="H7" s="37" t="s">
        <v>96</v>
      </c>
      <c r="I7" s="37" t="s">
        <v>97</v>
      </c>
      <c r="J7" s="37" t="s">
        <v>98</v>
      </c>
      <c r="K7" s="37" t="s">
        <v>99</v>
      </c>
      <c r="L7" s="37" t="s">
        <v>100</v>
      </c>
      <c r="M7" s="37" t="s">
        <v>101</v>
      </c>
      <c r="N7" s="38" t="s">
        <v>102</v>
      </c>
      <c r="O7" s="38">
        <v>56.84</v>
      </c>
      <c r="P7" s="38">
        <v>6.75</v>
      </c>
      <c r="Q7" s="38">
        <v>97</v>
      </c>
      <c r="R7" s="38">
        <v>2767</v>
      </c>
      <c r="S7" s="38">
        <v>186960</v>
      </c>
      <c r="T7" s="38">
        <v>765.31</v>
      </c>
      <c r="U7" s="38">
        <v>244.29</v>
      </c>
      <c r="V7" s="38">
        <v>12570</v>
      </c>
      <c r="W7" s="38">
        <v>4.97</v>
      </c>
      <c r="X7" s="38">
        <v>2529.1799999999998</v>
      </c>
      <c r="Y7" s="38">
        <v>111.96</v>
      </c>
      <c r="Z7" s="38">
        <v>113.03</v>
      </c>
      <c r="AA7" s="38">
        <v>117.59</v>
      </c>
      <c r="AB7" s="38">
        <v>104.12</v>
      </c>
      <c r="AC7" s="38">
        <v>109.23</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11.55</v>
      </c>
      <c r="AV7" s="38">
        <v>14</v>
      </c>
      <c r="AW7" s="38">
        <v>11.89</v>
      </c>
      <c r="AX7" s="38">
        <v>9.68</v>
      </c>
      <c r="AY7" s="38">
        <v>12.33</v>
      </c>
      <c r="AZ7" s="38">
        <v>49.07</v>
      </c>
      <c r="BA7" s="38">
        <v>46.78</v>
      </c>
      <c r="BB7" s="38">
        <v>47.44</v>
      </c>
      <c r="BC7" s="38">
        <v>49.18</v>
      </c>
      <c r="BD7" s="38">
        <v>47.72</v>
      </c>
      <c r="BE7" s="38">
        <v>49.61</v>
      </c>
      <c r="BF7" s="38">
        <v>2594.21</v>
      </c>
      <c r="BG7" s="38">
        <v>2140.77</v>
      </c>
      <c r="BH7" s="38">
        <v>1953.32</v>
      </c>
      <c r="BI7" s="38">
        <v>1870.44</v>
      </c>
      <c r="BJ7" s="38">
        <v>1770.63</v>
      </c>
      <c r="BK7" s="38">
        <v>1434.89</v>
      </c>
      <c r="BL7" s="38">
        <v>1298.9100000000001</v>
      </c>
      <c r="BM7" s="38">
        <v>1243.71</v>
      </c>
      <c r="BN7" s="38">
        <v>1194.1500000000001</v>
      </c>
      <c r="BO7" s="38">
        <v>1206.79</v>
      </c>
      <c r="BP7" s="38">
        <v>1218.7</v>
      </c>
      <c r="BQ7" s="38">
        <v>106.74</v>
      </c>
      <c r="BR7" s="38">
        <v>125.16</v>
      </c>
      <c r="BS7" s="38">
        <v>125.5</v>
      </c>
      <c r="BT7" s="38">
        <v>115.39</v>
      </c>
      <c r="BU7" s="38">
        <v>118.03</v>
      </c>
      <c r="BV7" s="38">
        <v>66.22</v>
      </c>
      <c r="BW7" s="38">
        <v>69.87</v>
      </c>
      <c r="BX7" s="38">
        <v>74.3</v>
      </c>
      <c r="BY7" s="38">
        <v>72.260000000000005</v>
      </c>
      <c r="BZ7" s="38">
        <v>71.84</v>
      </c>
      <c r="CA7" s="38">
        <v>74.17</v>
      </c>
      <c r="CB7" s="38">
        <v>138.29</v>
      </c>
      <c r="CC7" s="38">
        <v>128.72</v>
      </c>
      <c r="CD7" s="38">
        <v>137.97</v>
      </c>
      <c r="CE7" s="38">
        <v>148.99</v>
      </c>
      <c r="CF7" s="38">
        <v>146.11000000000001</v>
      </c>
      <c r="CG7" s="38">
        <v>246.72</v>
      </c>
      <c r="CH7" s="38">
        <v>234.96</v>
      </c>
      <c r="CI7" s="38">
        <v>221.81</v>
      </c>
      <c r="CJ7" s="38">
        <v>230.02</v>
      </c>
      <c r="CK7" s="38">
        <v>228.47</v>
      </c>
      <c r="CL7" s="38">
        <v>218.56</v>
      </c>
      <c r="CM7" s="38">
        <v>40.770000000000003</v>
      </c>
      <c r="CN7" s="38">
        <v>39.979999999999997</v>
      </c>
      <c r="CO7" s="38">
        <v>41.27</v>
      </c>
      <c r="CP7" s="38">
        <v>38.44</v>
      </c>
      <c r="CQ7" s="38">
        <v>36.86</v>
      </c>
      <c r="CR7" s="38">
        <v>41.35</v>
      </c>
      <c r="CS7" s="38">
        <v>42.9</v>
      </c>
      <c r="CT7" s="38">
        <v>43.36</v>
      </c>
      <c r="CU7" s="38">
        <v>42.56</v>
      </c>
      <c r="CV7" s="38">
        <v>42.47</v>
      </c>
      <c r="CW7" s="38">
        <v>42.86</v>
      </c>
      <c r="CX7" s="38">
        <v>88.25</v>
      </c>
      <c r="CY7" s="38">
        <v>88.35</v>
      </c>
      <c r="CZ7" s="38">
        <v>89.28</v>
      </c>
      <c r="DA7" s="38">
        <v>89.4</v>
      </c>
      <c r="DB7" s="38">
        <v>93.96</v>
      </c>
      <c r="DC7" s="38">
        <v>82.9</v>
      </c>
      <c r="DD7" s="38">
        <v>83.5</v>
      </c>
      <c r="DE7" s="38">
        <v>83.06</v>
      </c>
      <c r="DF7" s="38">
        <v>83.32</v>
      </c>
      <c r="DG7" s="38">
        <v>83.75</v>
      </c>
      <c r="DH7" s="38">
        <v>84.2</v>
      </c>
      <c r="DI7" s="38">
        <v>15.21</v>
      </c>
      <c r="DJ7" s="38">
        <v>18.61</v>
      </c>
      <c r="DK7" s="38">
        <v>21.36</v>
      </c>
      <c r="DL7" s="38">
        <v>24.56</v>
      </c>
      <c r="DM7" s="38">
        <v>27.57</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cp:lastPrinted>2021-01-21T09:12:27Z</cp:lastPrinted>
  <dcterms:created xsi:type="dcterms:W3CDTF">2020-12-04T02:34:22Z</dcterms:created>
  <dcterms:modified xsi:type="dcterms:W3CDTF">2021-01-21T09:16:01Z</dcterms:modified>
  <cp:category/>
</cp:coreProperties>
</file>