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01鳥取市\"/>
    </mc:Choice>
  </mc:AlternateContent>
  <workbookProtection workbookAlgorithmName="SHA-512" workbookHashValue="XJckPelVfop1znGN7b8Q8+7WDm+07n/frQDQxH5mQgnEV4j3GKyswZBDg80L2C1gEgveqIYBoYl7u8acF2ilgQ==" workbookSaltValue="uu5YFwgTLqoi6l9TDkpa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<sst xmlns="http://schemas.openxmlformats.org/spreadsheetml/2006/main" count="231" uniqueCount="116">
  <si>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</si>
  <si>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</si>
  <si>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</si>
  <si>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</si>
  <si>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</si>
  <si>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</si>
  <si>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</si>
  <si>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</si>
  <si>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</si>
  <si>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</si>
  <si>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</si>
  <si>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</si>
  <si>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</si>
  <si>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</si>
  <si>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</si>
  <si>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</si>
  <si>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</si>
  <si>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</si>
  <si>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</si>
  <si>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</si>
  <si>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</si>
  <si>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</si>
  <si>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</si>
  <si>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</si>
  <si>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</si>
  <si>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</si>
  <si>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</si>
  <si>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</si>
  <si>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</si>
  <si>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</si>
  <si>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</si>
  <si>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</si>
  <si>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</si>
  <si>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</si>
  <si>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</si>
  <si>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</si>
  <si>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</si>
  <si>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</si>
  <si>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</si>
  <si>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</si>
  <si>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</si>
  <si>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</si>
  <si>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</si>
  <si>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</si>
  <si>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</si>
  <si>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</si>
  <si>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</si>
  <si>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</si>
  <si>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</si>
  <si>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</si>
  <si>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</si>
  <si>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</si>
  <si>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</si>
  <si>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</si>
  <si>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</si>
  <si>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</si>
  <si>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</si>
  <si>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</si>
  <si>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</si>
  <si>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</si>
  <si>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</si>
  <si>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</si>
  <si>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</si>
  <si>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</si>
  <si>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</si>
  <si>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</si>
  <si>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</si>
  <si>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</si>
  <si>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</si>
  <si>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</si>
  <si>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</si>
  <si>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</si>
  <si>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</si>
  <si>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</si>
  <si>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</si>
  <si>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</si>
  <si>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</si>
  <si>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</si>
  <si>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</si>
  <si>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</si>
  <si>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</si>
  <si>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</si>
  <si>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</si>
  <si>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</si>
  <si>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</si>
  <si>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</si>
  <si>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</si>
  <si>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</si>
  <si>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</si>
  <si>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</si>
  <si>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</si>
  <si>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</si>
  <si>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</si>
  <si>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</si>
  <si>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</si>
  <si>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</si>
  <si>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</si>
  <si>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</si>
  <si>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</si>
  <si>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</si>
  <si>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</si>
  <si>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</si>
  <si>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</si>
  <si>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</si>
  <si>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</si>
  <si>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</si>
  <si>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</si>
  <si>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</si>
  <si>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</si>
  <si>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</si>
  <si>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</si>
  <si>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</si>
  <si>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</si>
  <si>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①減価償却累計率は、類似団体等の平均値と比べて低い水準にあることから、本市の有形固定資産は比較的老朽化の進行度合いが低いと言える。
②R1年度の管渠老朽化率については全国及び類似団体の平均値を超える結果となった。要因としては、法定耐用年数を経過した管渠が増加したことによるものである。
</t>
    </r>
    <r>
      <rPr>
        <sz val="11"/>
        <rFont val="ＭＳ ゴシック"/>
        <family val="3"/>
        <charset val="128"/>
      </rPr>
      <t>③管渠改善率を見た場合、改善はみられるものの依然②の老朽化のスピードに追いついておらず、現状のままでは、今後、さらに老朽化が加速していくことが予測される。現在、未普及地域の早期解消のため新設事業のウエイトが高い状況にあるが、長寿命化対策等の取組みも計画的に取り組んでいく必要がある。</t>
    </r>
    <rPh sb="70" eb="72">
      <t>ネンド</t>
    </rPh>
    <rPh sb="73" eb="75">
      <t>カンキョ</t>
    </rPh>
    <rPh sb="75" eb="78">
      <t>ロウキュウカ</t>
    </rPh>
    <rPh sb="78" eb="79">
      <t>リツ</t>
    </rPh>
    <rPh sb="84" eb="86">
      <t>ゼンコク</t>
    </rPh>
    <rPh sb="86" eb="87">
      <t>オヨ</t>
    </rPh>
    <rPh sb="88" eb="90">
      <t>ルイジ</t>
    </rPh>
    <rPh sb="90" eb="92">
      <t>ダンタイ</t>
    </rPh>
    <rPh sb="93" eb="95">
      <t>ヘイキン</t>
    </rPh>
    <rPh sb="95" eb="96">
      <t>チ</t>
    </rPh>
    <rPh sb="97" eb="98">
      <t>コ</t>
    </rPh>
    <rPh sb="100" eb="102">
      <t>ケッカ</t>
    </rPh>
    <rPh sb="107" eb="109">
      <t>ヨウイン</t>
    </rPh>
    <rPh sb="114" eb="116">
      <t>ホウテイ</t>
    </rPh>
    <rPh sb="116" eb="118">
      <t>タイヨウ</t>
    </rPh>
    <rPh sb="118" eb="120">
      <t>ネンスウ</t>
    </rPh>
    <rPh sb="121" eb="123">
      <t>ケイカ</t>
    </rPh>
    <rPh sb="125" eb="127">
      <t>カンキョ</t>
    </rPh>
    <rPh sb="128" eb="130">
      <t>ゾウカ</t>
    </rPh>
    <rPh sb="157" eb="159">
      <t>カイゼン</t>
    </rPh>
    <rPh sb="167" eb="169">
      <t>イゼン</t>
    </rPh>
    <phoneticPr fontId="4"/>
  </si>
  <si>
    <t>R元年度について、本事業の経常収支比率や累積欠損金比率等の経営の健全性・効率性を表す指標は、昨年と同程度の値となった。
しかし、人口減少に伴う料金収入の減少等により昨年よりも僅かではあるが経営指標は悪化している。
施設の更新等については、地域の将来像を踏まえつつ、ストックマネジメントの知見を活用した施設の統廃合やダウンサイジングによる効率的な更新・管理を検討していく必要がある。
こうした課題に対し、本市では「鳥取市下水道等事業経営戦略」を策定しており、この中に定めた各種目標の達成を通じて、経営の健全化や施設の効率的な管理や機能の維持に取組んでいる。</t>
    <rPh sb="1" eb="2">
      <t>ガン</t>
    </rPh>
    <rPh sb="9" eb="10">
      <t>ホン</t>
    </rPh>
    <rPh sb="10" eb="12">
      <t>ジギョウ</t>
    </rPh>
    <rPh sb="27" eb="28">
      <t>トウ</t>
    </rPh>
    <rPh sb="46" eb="48">
      <t>サクネン</t>
    </rPh>
    <rPh sb="49" eb="52">
      <t>ドウテイド</t>
    </rPh>
    <rPh sb="53" eb="54">
      <t>アタイ</t>
    </rPh>
    <rPh sb="64" eb="66">
      <t>ジンコウ</t>
    </rPh>
    <rPh sb="66" eb="68">
      <t>ゲンショウ</t>
    </rPh>
    <rPh sb="69" eb="70">
      <t>トモナ</t>
    </rPh>
    <rPh sb="71" eb="75">
      <t>リョウキンシュウニュウ</t>
    </rPh>
    <rPh sb="76" eb="78">
      <t>ゲンショウ</t>
    </rPh>
    <rPh sb="78" eb="79">
      <t>トウ</t>
    </rPh>
    <rPh sb="82" eb="84">
      <t>サクネン</t>
    </rPh>
    <rPh sb="87" eb="88">
      <t>ワズ</t>
    </rPh>
    <rPh sb="94" eb="96">
      <t>ケイエイ</t>
    </rPh>
    <rPh sb="96" eb="98">
      <t>シヒョウ</t>
    </rPh>
    <rPh sb="99" eb="101">
      <t>アッカ</t>
    </rPh>
    <phoneticPr fontId="4"/>
  </si>
  <si>
    <r>
      <t xml:space="preserve">①事業費用をどの程度事業収益によって賄えているかを表す経常収支比率は、目安となる100％を達成している。しかし、使用料収入、雨水処理負担金などが減少したことでH30より減少している。
</t>
    </r>
    <r>
      <rPr>
        <sz val="8"/>
        <rFont val="ＭＳ ゴシック"/>
        <family val="3"/>
        <charset val="128"/>
      </rPr>
      <t xml:space="preserve">
②H30より、当年度未処分利益剰余金に転じたため、０となっている。</t>
    </r>
    <r>
      <rPr>
        <sz val="8"/>
        <color theme="1"/>
        <rFont val="ＭＳ ゴシック"/>
        <family val="3"/>
        <charset val="128"/>
      </rPr>
      <t xml:space="preserve">
</t>
    </r>
    <r>
      <rPr>
        <sz val="8"/>
        <rFont val="ＭＳ ゴシック"/>
        <family val="3"/>
        <charset val="128"/>
      </rPr>
      <t xml:space="preserve">
③未払い金及び費用の減少に伴い、目安となる100％の水準を上回っており</t>
    </r>
    <r>
      <rPr>
        <sz val="8"/>
        <color theme="1"/>
        <rFont val="ＭＳ ゴシック"/>
        <family val="3"/>
        <charset val="128"/>
      </rPr>
      <t>、使用料収入や一般会計からの繰入等により支払い能力は確保されている。
④既存の企業債の償還に伴い、企業債残高対事業費規模比率は低下した。今後、老朽化に伴う施設更新が予測されるため、事業費の平準化が必要である。
⑤経費回収率については、100％の水準を維持できている。このため、本事業における使用料は適正な水準であると言える。</t>
    </r>
    <r>
      <rPr>
        <sz val="8"/>
        <rFont val="ＭＳ ゴシック"/>
        <family val="3"/>
        <charset val="128"/>
      </rPr>
      <t xml:space="preserve">
しかし、昨年と比較すると、料金収入の減少、資本費及び維持管理費の汚水処理費が増加したことにより当年度の下落している。
⑥汚水処理原価は、汚水処理費の増加及び有収水量の減少に伴い昨年より上昇したが、類似団体の平均値よりも安価である。
</t>
    </r>
    <r>
      <rPr>
        <sz val="8"/>
        <color theme="1"/>
        <rFont val="ＭＳ ゴシック"/>
        <family val="3"/>
        <charset val="128"/>
      </rPr>
      <t xml:space="preserve">
⑦施設利用率は、類似団体の平均値と比較するとやや低い水準となっている。これは下水道需要に対し供給側の処理場能力が大きいのが要因で、人口減少が進む中では今後も低下が避けられない。このため、下水道経営戦略と策定中のストックマネジメント計画により施設の統廃合や縮小を進め効率化を図ることが課題として表れている。
⑧水洗化率は、全国及び類似団体の平均値と比べてやや高い水準を維持している。今後、令和8年度までに水洗化率99％の達成を目指し、取組みを進めていく。
</t>
    </r>
    <rPh sb="56" eb="61">
      <t>シヨウリョウシュウニュウ</t>
    </rPh>
    <rPh sb="62" eb="66">
      <t>ウスイショリ</t>
    </rPh>
    <rPh sb="66" eb="69">
      <t>フタンキン</t>
    </rPh>
    <rPh sb="72" eb="74">
      <t>ゲンショウ</t>
    </rPh>
    <rPh sb="84" eb="86">
      <t>ゲンショウ</t>
    </rPh>
    <rPh sb="100" eb="103">
      <t>トウネンド</t>
    </rPh>
    <rPh sb="103" eb="106">
      <t>ミショブン</t>
    </rPh>
    <rPh sb="106" eb="108">
      <t>リエキ</t>
    </rPh>
    <rPh sb="108" eb="111">
      <t>ジョウヨキン</t>
    </rPh>
    <rPh sb="112" eb="113">
      <t>テン</t>
    </rPh>
    <rPh sb="129" eb="130">
      <t>ミ</t>
    </rPh>
    <rPh sb="130" eb="131">
      <t>バラ</t>
    </rPh>
    <rPh sb="132" eb="133">
      <t>キン</t>
    </rPh>
    <rPh sb="133" eb="134">
      <t>オヨ</t>
    </rPh>
    <rPh sb="135" eb="137">
      <t>ヒヨウ</t>
    </rPh>
    <rPh sb="138" eb="140">
      <t>ゲンショウ</t>
    </rPh>
    <rPh sb="141" eb="142">
      <t>トモナ</t>
    </rPh>
    <rPh sb="157" eb="159">
      <t>ウワマワ</t>
    </rPh>
    <rPh sb="200" eb="202">
      <t>キソン</t>
    </rPh>
    <rPh sb="203" eb="205">
      <t>キギョウ</t>
    </rPh>
    <rPh sb="205" eb="206">
      <t>サイ</t>
    </rPh>
    <rPh sb="207" eb="209">
      <t>ショウカン</t>
    </rPh>
    <rPh sb="210" eb="211">
      <t>トモナ</t>
    </rPh>
    <rPh sb="213" eb="215">
      <t>キギョウ</t>
    </rPh>
    <rPh sb="215" eb="216">
      <t>サイ</t>
    </rPh>
    <rPh sb="216" eb="218">
      <t>ザンダカ</t>
    </rPh>
    <rPh sb="218" eb="219">
      <t>タイ</t>
    </rPh>
    <rPh sb="219" eb="222">
      <t>ジギョウヒ</t>
    </rPh>
    <rPh sb="222" eb="224">
      <t>キボ</t>
    </rPh>
    <rPh sb="224" eb="226">
      <t>ヒリツ</t>
    </rPh>
    <rPh sb="227" eb="229">
      <t>テイカ</t>
    </rPh>
    <rPh sb="232" eb="234">
      <t>コンゴ</t>
    </rPh>
    <rPh sb="235" eb="238">
      <t>ロウキュウカ</t>
    </rPh>
    <rPh sb="239" eb="240">
      <t>トモナ</t>
    </rPh>
    <rPh sb="241" eb="243">
      <t>シセツ</t>
    </rPh>
    <rPh sb="243" eb="245">
      <t>コウシン</t>
    </rPh>
    <rPh sb="246" eb="248">
      <t>ヨソク</t>
    </rPh>
    <rPh sb="254" eb="257">
      <t>ジギョウヒ</t>
    </rPh>
    <rPh sb="258" eb="261">
      <t>ヘイジュンカ</t>
    </rPh>
    <rPh sb="262" eb="264">
      <t>ヒツヨウ</t>
    </rPh>
    <rPh sb="332" eb="334">
      <t>サクネン</t>
    </rPh>
    <rPh sb="335" eb="337">
      <t>ヒカク</t>
    </rPh>
    <rPh sb="341" eb="345">
      <t>リョウキンシュウニュウ</t>
    </rPh>
    <rPh sb="346" eb="348">
      <t>ゲンショウ</t>
    </rPh>
    <rPh sb="349" eb="351">
      <t>シホン</t>
    </rPh>
    <rPh sb="351" eb="352">
      <t>ヒ</t>
    </rPh>
    <rPh sb="352" eb="353">
      <t>オヨ</t>
    </rPh>
    <rPh sb="354" eb="356">
      <t>イジ</t>
    </rPh>
    <rPh sb="356" eb="359">
      <t>カンリヒ</t>
    </rPh>
    <rPh sb="360" eb="362">
      <t>オスイ</t>
    </rPh>
    <rPh sb="362" eb="364">
      <t>ショリ</t>
    </rPh>
    <rPh sb="364" eb="365">
      <t>ヒ</t>
    </rPh>
    <rPh sb="366" eb="368">
      <t>ゾウカ</t>
    </rPh>
    <rPh sb="375" eb="378">
      <t>トウネンド</t>
    </rPh>
    <rPh sb="379" eb="381">
      <t>ゲラク</t>
    </rPh>
    <rPh sb="397" eb="399">
      <t>オスイ</t>
    </rPh>
    <rPh sb="399" eb="401">
      <t>ショリ</t>
    </rPh>
    <rPh sb="401" eb="402">
      <t>ヒ</t>
    </rPh>
    <rPh sb="403" eb="405">
      <t>ゾウカ</t>
    </rPh>
    <rPh sb="405" eb="406">
      <t>オヨ</t>
    </rPh>
    <rPh sb="407" eb="411">
      <t>ユウシュウスイリョウ</t>
    </rPh>
    <rPh sb="412" eb="414">
      <t>ゲンショウ</t>
    </rPh>
    <rPh sb="415" eb="416">
      <t>トモナ</t>
    </rPh>
    <rPh sb="417" eb="419">
      <t>サクネン</t>
    </rPh>
    <rPh sb="421" eb="423">
      <t>ジョウショウ</t>
    </rPh>
    <rPh sb="438" eb="440">
      <t>アンカ</t>
    </rPh>
    <rPh sb="640" eb="64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</si>
</sst>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7.0000000000000007E-2</c:v>
                </c:pt>
                <c:pt idx="1">
                  <c:v>0.1</c:v>
                </c:pt>
                <c:pt idx="2">
                  <c:v>0.03</c:v>
                </c:pt>
                <c:pt idx="3">
                  <c:v>0.25</c:v>
                </c:pt>
                <c:pt idx="4">
                  <c:v>0.24</c:v>
                </c:pt>
              </c:numCache>
            </c:numRef>
          </c:val>
          <c:extLst xmlns:c16r2="http://schemas.microsoft.com/office/drawing/2015/06/chart">
            <c:ext xmlns:c16="http://schemas.microsoft.com/office/drawing/2014/chart" uri="{C3380CC4-5D6E-409C-BE32-E72D297353CC}">
              <c16:uniqueId val="{00000000-A038-4E0A-8BFF-D66B3CB9B93D}"/>
            </c:ext>
          </c:extLst>
        </c:ser>
        <c:dLbls>
          <c:showLegendKey val="0"/>
          <c:showVal val="0"/>
          <c:showCatName val="0"/>
          <c:showSerName val="0"/>
          <c:showPercent val="0"/>
          <c:showBubbleSize val="0"/>
        </c:dLbls>
        <c:gapWidth val="150"/>
        <c:axId val="346418872"/>
        <c:axId val="3464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xmlns:c16r2="http://schemas.microsoft.com/office/drawing/2015/06/chart">
            <c:ext xmlns:c16="http://schemas.microsoft.com/office/drawing/2014/chart" uri="{C3380CC4-5D6E-409C-BE32-E72D297353CC}">
              <c16:uniqueId val="{00000001-A038-4E0A-8BFF-D66B3CB9B93D}"/>
            </c:ext>
          </c:extLst>
        </c:ser>
        <c:dLbls>
          <c:showLegendKey val="0"/>
          <c:showVal val="0"/>
          <c:showCatName val="0"/>
          <c:showSerName val="0"/>
          <c:showPercent val="0"/>
          <c:showBubbleSize val="0"/>
        </c:dLbls>
        <c:marker val="1"/>
        <c:smooth val="0"/>
        <c:axId val="346418872"/>
        <c:axId val="346419256"/>
      </c:lineChart>
      <c:dateAx>
        <c:axId val="346418872"/>
        <c:scaling>
          <c:orientation val="minMax"/>
        </c:scaling>
        <c:delete val="1"/>
        <c:axPos val="b"/>
        <c:numFmt formatCode="&quot;H&quot;yy" sourceLinked="1"/>
        <c:majorTickMark val="none"/>
        <c:minorTickMark val="none"/>
        <c:tickLblPos val="none"/>
        <c:crossAx val="346419256"/>
        <c:crosses val="autoZero"/>
        <c:auto val="1"/>
        <c:lblOffset val="100"/>
        <c:baseTimeUnit val="years"/>
      </c:dateAx>
      <c:valAx>
        <c:axId val="3464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1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58.94</c:v>
                </c:pt>
                <c:pt idx="1">
                  <c:v>62.03</c:v>
                </c:pt>
                <c:pt idx="2">
                  <c:v>64.7</c:v>
                </c:pt>
                <c:pt idx="3">
                  <c:v>63.91</c:v>
                </c:pt>
                <c:pt idx="4">
                  <c:v>63.88</c:v>
                </c:pt>
              </c:numCache>
            </c:numRef>
          </c:val>
          <c:extLst xmlns:c16r2="http://schemas.microsoft.com/office/drawing/2015/06/chart">
            <c:ext xmlns:c16="http://schemas.microsoft.com/office/drawing/2014/chart" uri="{C3380CC4-5D6E-409C-BE32-E72D297353CC}">
              <c16:uniqueId val="{00000000-CBC4-491B-800A-354F81B1BE04}"/>
            </c:ext>
          </c:extLst>
        </c:ser>
        <c:dLbls>
          <c:showLegendKey val="0"/>
          <c:showVal val="0"/>
          <c:showCatName val="0"/>
          <c:showSerName val="0"/>
          <c:showPercent val="0"/>
          <c:showBubbleSize val="0"/>
        </c:dLbls>
        <c:gapWidth val="150"/>
        <c:axId val="346960128"/>
        <c:axId val="34696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xmlns:c16r2="http://schemas.microsoft.com/office/drawing/2015/06/chart">
            <c:ext xmlns:c16="http://schemas.microsoft.com/office/drawing/2014/chart" uri="{C3380CC4-5D6E-409C-BE32-E72D297353CC}">
              <c16:uniqueId val="{00000001-CBC4-491B-800A-354F81B1BE04}"/>
            </c:ext>
          </c:extLst>
        </c:ser>
        <c:dLbls>
          <c:showLegendKey val="0"/>
          <c:showVal val="0"/>
          <c:showCatName val="0"/>
          <c:showSerName val="0"/>
          <c:showPercent val="0"/>
          <c:showBubbleSize val="0"/>
        </c:dLbls>
        <c:marker val="1"/>
        <c:smooth val="0"/>
        <c:axId val="346960128"/>
        <c:axId val="346964048"/>
      </c:lineChart>
      <c:dateAx>
        <c:axId val="346960128"/>
        <c:scaling>
          <c:orientation val="minMax"/>
        </c:scaling>
        <c:delete val="1"/>
        <c:axPos val="b"/>
        <c:numFmt formatCode="&quot;H&quot;yy" sourceLinked="1"/>
        <c:majorTickMark val="none"/>
        <c:minorTickMark val="none"/>
        <c:tickLblPos val="none"/>
        <c:crossAx val="346964048"/>
        <c:crosses val="autoZero"/>
        <c:auto val="1"/>
        <c:lblOffset val="100"/>
        <c:baseTimeUnit val="years"/>
      </c:dateAx>
      <c:valAx>
        <c:axId val="34696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97.21</c:v>
                </c:pt>
                <c:pt idx="1">
                  <c:v>97.56</c:v>
                </c:pt>
                <c:pt idx="2">
                  <c:v>97.61</c:v>
                </c:pt>
                <c:pt idx="3">
                  <c:v>97.42</c:v>
                </c:pt>
                <c:pt idx="4">
                  <c:v>96.86</c:v>
                </c:pt>
              </c:numCache>
            </c:numRef>
          </c:val>
          <c:extLst xmlns:c16r2="http://schemas.microsoft.com/office/drawing/2015/06/chart">
            <c:ext xmlns:c16="http://schemas.microsoft.com/office/drawing/2014/chart" uri="{C3380CC4-5D6E-409C-BE32-E72D297353CC}">
              <c16:uniqueId val="{00000000-1864-4320-96AF-C78AAB47F113}"/>
            </c:ext>
          </c:extLst>
        </c:ser>
        <c:dLbls>
          <c:showLegendKey val="0"/>
          <c:showVal val="0"/>
          <c:showCatName val="0"/>
          <c:showSerName val="0"/>
          <c:showPercent val="0"/>
          <c:showBubbleSize val="0"/>
        </c:dLbls>
        <c:gapWidth val="150"/>
        <c:axId val="346961304"/>
        <c:axId val="34702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xmlns:c16r2="http://schemas.microsoft.com/office/drawing/2015/06/chart">
            <c:ext xmlns:c16="http://schemas.microsoft.com/office/drawing/2014/chart" uri="{C3380CC4-5D6E-409C-BE32-E72D297353CC}">
              <c16:uniqueId val="{00000001-1864-4320-96AF-C78AAB47F113}"/>
            </c:ext>
          </c:extLst>
        </c:ser>
        <c:dLbls>
          <c:showLegendKey val="0"/>
          <c:showVal val="0"/>
          <c:showCatName val="0"/>
          <c:showSerName val="0"/>
          <c:showPercent val="0"/>
          <c:showBubbleSize val="0"/>
        </c:dLbls>
        <c:marker val="1"/>
        <c:smooth val="0"/>
        <c:axId val="346961304"/>
        <c:axId val="347022576"/>
      </c:lineChart>
      <c:dateAx>
        <c:axId val="346961304"/>
        <c:scaling>
          <c:orientation val="minMax"/>
        </c:scaling>
        <c:delete val="1"/>
        <c:axPos val="b"/>
        <c:numFmt formatCode="&quot;H&quot;yy" sourceLinked="1"/>
        <c:majorTickMark val="none"/>
        <c:minorTickMark val="none"/>
        <c:tickLblPos val="none"/>
        <c:crossAx val="347022576"/>
        <c:crosses val="autoZero"/>
        <c:auto val="1"/>
        <c:lblOffset val="100"/>
        <c:baseTimeUnit val="years"/>
      </c:dateAx>
      <c:valAx>
        <c:axId val="3470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108.97</c:v>
                </c:pt>
                <c:pt idx="1">
                  <c:v>100.71</c:v>
                </c:pt>
                <c:pt idx="2">
                  <c:v>103.57</c:v>
                </c:pt>
                <c:pt idx="3">
                  <c:v>113.6</c:v>
                </c:pt>
                <c:pt idx="4">
                  <c:v>113.14</c:v>
                </c:pt>
              </c:numCache>
            </c:numRef>
          </c:val>
          <c:extLst xmlns:c16r2="http://schemas.microsoft.com/office/drawing/2015/06/chart">
            <c:ext xmlns:c16="http://schemas.microsoft.com/office/drawing/2014/chart" uri="{C3380CC4-5D6E-409C-BE32-E72D297353CC}">
              <c16:uniqueId val="{00000000-F0ED-40DB-800F-6D3A20C3346A}"/>
            </c:ext>
          </c:extLst>
        </c:ser>
        <c:dLbls>
          <c:showLegendKey val="0"/>
          <c:showVal val="0"/>
          <c:showCatName val="0"/>
          <c:showSerName val="0"/>
          <c:showPercent val="0"/>
          <c:showBubbleSize val="0"/>
        </c:dLbls>
        <c:gapWidth val="150"/>
        <c:axId val="346458696"/>
        <c:axId val="34645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xmlns:c16r2="http://schemas.microsoft.com/office/drawing/2015/06/chart">
            <c:ext xmlns:c16="http://schemas.microsoft.com/office/drawing/2014/chart" uri="{C3380CC4-5D6E-409C-BE32-E72D297353CC}">
              <c16:uniqueId val="{00000001-F0ED-40DB-800F-6D3A20C3346A}"/>
            </c:ext>
          </c:extLst>
        </c:ser>
        <c:dLbls>
          <c:showLegendKey val="0"/>
          <c:showVal val="0"/>
          <c:showCatName val="0"/>
          <c:showSerName val="0"/>
          <c:showPercent val="0"/>
          <c:showBubbleSize val="0"/>
        </c:dLbls>
        <c:marker val="1"/>
        <c:smooth val="0"/>
        <c:axId val="346458696"/>
        <c:axId val="346459080"/>
      </c:lineChart>
      <c:dateAx>
        <c:axId val="346458696"/>
        <c:scaling>
          <c:orientation val="minMax"/>
        </c:scaling>
        <c:delete val="1"/>
        <c:axPos val="b"/>
        <c:numFmt formatCode="&quot;H&quot;yy" sourceLinked="1"/>
        <c:majorTickMark val="none"/>
        <c:minorTickMark val="none"/>
        <c:tickLblPos val="none"/>
        <c:crossAx val="346459080"/>
        <c:crosses val="autoZero"/>
        <c:auto val="1"/>
        <c:lblOffset val="100"/>
        <c:baseTimeUnit val="years"/>
      </c:dateAx>
      <c:valAx>
        <c:axId val="34645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5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14.38</c:v>
                </c:pt>
                <c:pt idx="1">
                  <c:v>17.559999999999999</c:v>
                </c:pt>
                <c:pt idx="2">
                  <c:v>20.77</c:v>
                </c:pt>
                <c:pt idx="3">
                  <c:v>23.6</c:v>
                </c:pt>
                <c:pt idx="4">
                  <c:v>26.34</c:v>
                </c:pt>
              </c:numCache>
            </c:numRef>
          </c:val>
          <c:extLst xmlns:c16r2="http://schemas.microsoft.com/office/drawing/2015/06/chart">
            <c:ext xmlns:c16="http://schemas.microsoft.com/office/drawing/2014/chart" uri="{C3380CC4-5D6E-409C-BE32-E72D297353CC}">
              <c16:uniqueId val="{00000000-E2FB-4AE3-99B8-235F331DBF1E}"/>
            </c:ext>
          </c:extLst>
        </c:ser>
        <c:dLbls>
          <c:showLegendKey val="0"/>
          <c:showVal val="0"/>
          <c:showCatName val="0"/>
          <c:showSerName val="0"/>
          <c:showPercent val="0"/>
          <c:showBubbleSize val="0"/>
        </c:dLbls>
        <c:gapWidth val="150"/>
        <c:axId val="346468336"/>
        <c:axId val="3464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xmlns:c16r2="http://schemas.microsoft.com/office/drawing/2015/06/chart">
            <c:ext xmlns:c16="http://schemas.microsoft.com/office/drawing/2014/chart" uri="{C3380CC4-5D6E-409C-BE32-E72D297353CC}">
              <c16:uniqueId val="{00000001-E2FB-4AE3-99B8-235F331DBF1E}"/>
            </c:ext>
          </c:extLst>
        </c:ser>
        <c:dLbls>
          <c:showLegendKey val="0"/>
          <c:showVal val="0"/>
          <c:showCatName val="0"/>
          <c:showSerName val="0"/>
          <c:showPercent val="0"/>
          <c:showBubbleSize val="0"/>
        </c:dLbls>
        <c:marker val="1"/>
        <c:smooth val="0"/>
        <c:axId val="346468336"/>
        <c:axId val="346468720"/>
      </c:lineChart>
      <c:dateAx>
        <c:axId val="346468336"/>
        <c:scaling>
          <c:orientation val="minMax"/>
        </c:scaling>
        <c:delete val="1"/>
        <c:axPos val="b"/>
        <c:numFmt formatCode="&quot;H&quot;yy" sourceLinked="1"/>
        <c:majorTickMark val="none"/>
        <c:minorTickMark val="none"/>
        <c:tickLblPos val="none"/>
        <c:crossAx val="346468720"/>
        <c:crosses val="autoZero"/>
        <c:auto val="1"/>
        <c:lblOffset val="100"/>
        <c:baseTimeUnit val="years"/>
      </c:dateAx>
      <c:valAx>
        <c:axId val="34646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2.94</c:v>
                </c:pt>
                <c:pt idx="1">
                  <c:v>3.14</c:v>
                </c:pt>
                <c:pt idx="2">
                  <c:v>5.59</c:v>
                </c:pt>
                <c:pt idx="3">
                  <c:v>6.07</c:v>
                </c:pt>
                <c:pt idx="4">
                  <c:v>5.96</c:v>
                </c:pt>
              </c:numCache>
            </c:numRef>
          </c:val>
          <c:extLst xmlns:c16r2="http://schemas.microsoft.com/office/drawing/2015/06/chart">
            <c:ext xmlns:c16="http://schemas.microsoft.com/office/drawing/2014/chart" uri="{C3380CC4-5D6E-409C-BE32-E72D297353CC}">
              <c16:uniqueId val="{00000000-B6EA-4B75-AD3C-6B55BC89D4B3}"/>
            </c:ext>
          </c:extLst>
        </c:ser>
        <c:dLbls>
          <c:showLegendKey val="0"/>
          <c:showVal val="0"/>
          <c:showCatName val="0"/>
          <c:showSerName val="0"/>
          <c:showPercent val="0"/>
          <c:showBubbleSize val="0"/>
        </c:dLbls>
        <c:gapWidth val="150"/>
        <c:axId val="346531680"/>
        <c:axId val="34653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xmlns:c16r2="http://schemas.microsoft.com/office/drawing/2015/06/chart">
            <c:ext xmlns:c16="http://schemas.microsoft.com/office/drawing/2014/chart" uri="{C3380CC4-5D6E-409C-BE32-E72D297353CC}">
              <c16:uniqueId val="{00000001-B6EA-4B75-AD3C-6B55BC89D4B3}"/>
            </c:ext>
          </c:extLst>
        </c:ser>
        <c:dLbls>
          <c:showLegendKey val="0"/>
          <c:showVal val="0"/>
          <c:showCatName val="0"/>
          <c:showSerName val="0"/>
          <c:showPercent val="0"/>
          <c:showBubbleSize val="0"/>
        </c:dLbls>
        <c:marker val="1"/>
        <c:smooth val="0"/>
        <c:axId val="346531680"/>
        <c:axId val="346532072"/>
      </c:lineChart>
      <c:dateAx>
        <c:axId val="346531680"/>
        <c:scaling>
          <c:orientation val="minMax"/>
        </c:scaling>
        <c:delete val="1"/>
        <c:axPos val="b"/>
        <c:numFmt formatCode="&quot;H&quot;yy" sourceLinked="1"/>
        <c:majorTickMark val="none"/>
        <c:minorTickMark val="none"/>
        <c:tickLblPos val="none"/>
        <c:crossAx val="346532072"/>
        <c:crosses val="autoZero"/>
        <c:auto val="1"/>
        <c:lblOffset val="100"/>
        <c:baseTimeUnit val="years"/>
      </c:dateAx>
      <c:valAx>
        <c:axId val="3465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27.59</c:v>
                </c:pt>
                <c:pt idx="1">
                  <c:v>26.6</c:v>
                </c:pt>
                <c:pt idx="2">
                  <c:v>19.07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23B-4562-9810-3212776C01B1}"/>
            </c:ext>
          </c:extLst>
        </c:ser>
        <c:dLbls>
          <c:showLegendKey val="0"/>
          <c:showVal val="0"/>
          <c:showCatName val="0"/>
          <c:showSerName val="0"/>
          <c:showPercent val="0"/>
          <c:showBubbleSize val="0"/>
        </c:dLbls>
        <c:gapWidth val="150"/>
        <c:axId val="346530112"/>
        <c:axId val="3465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xmlns:c16r2="http://schemas.microsoft.com/office/drawing/2015/06/chart">
            <c:ext xmlns:c16="http://schemas.microsoft.com/office/drawing/2014/chart" uri="{C3380CC4-5D6E-409C-BE32-E72D297353CC}">
              <c16:uniqueId val="{00000001-423B-4562-9810-3212776C01B1}"/>
            </c:ext>
          </c:extLst>
        </c:ser>
        <c:dLbls>
          <c:showLegendKey val="0"/>
          <c:showVal val="0"/>
          <c:showCatName val="0"/>
          <c:showSerName val="0"/>
          <c:showPercent val="0"/>
          <c:showBubbleSize val="0"/>
        </c:dLbls>
        <c:marker val="1"/>
        <c:smooth val="0"/>
        <c:axId val="346530112"/>
        <c:axId val="346533248"/>
      </c:lineChart>
      <c:dateAx>
        <c:axId val="346530112"/>
        <c:scaling>
          <c:orientation val="minMax"/>
        </c:scaling>
        <c:delete val="1"/>
        <c:axPos val="b"/>
        <c:numFmt formatCode="&quot;H&quot;yy" sourceLinked="1"/>
        <c:majorTickMark val="none"/>
        <c:minorTickMark val="none"/>
        <c:tickLblPos val="none"/>
        <c:crossAx val="346533248"/>
        <c:crosses val="autoZero"/>
        <c:auto val="1"/>
        <c:lblOffset val="100"/>
        <c:baseTimeUnit val="years"/>
      </c:dateAx>
      <c:valAx>
        <c:axId val="3465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56.05</c:v>
                </c:pt>
                <c:pt idx="1">
                  <c:v>67.31</c:v>
                </c:pt>
                <c:pt idx="2">
                  <c:v>82.57</c:v>
                </c:pt>
                <c:pt idx="3">
                  <c:v>89.99</c:v>
                </c:pt>
                <c:pt idx="4">
                  <c:v>107.21</c:v>
                </c:pt>
              </c:numCache>
            </c:numRef>
          </c:val>
          <c:extLst xmlns:c16r2="http://schemas.microsoft.com/office/drawing/2015/06/chart">
            <c:ext xmlns:c16="http://schemas.microsoft.com/office/drawing/2014/chart" uri="{C3380CC4-5D6E-409C-BE32-E72D297353CC}">
              <c16:uniqueId val="{00000000-9BED-4391-8DBF-DF7B09C9CC25}"/>
            </c:ext>
          </c:extLst>
        </c:ser>
        <c:dLbls>
          <c:showLegendKey val="0"/>
          <c:showVal val="0"/>
          <c:showCatName val="0"/>
          <c:showSerName val="0"/>
          <c:showPercent val="0"/>
          <c:showBubbleSize val="0"/>
        </c:dLbls>
        <c:gapWidth val="150"/>
        <c:axId val="346530504"/>
        <c:axId val="3469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xmlns:c16r2="http://schemas.microsoft.com/office/drawing/2015/06/chart">
            <c:ext xmlns:c16="http://schemas.microsoft.com/office/drawing/2014/chart" uri="{C3380CC4-5D6E-409C-BE32-E72D297353CC}">
              <c16:uniqueId val="{00000001-9BED-4391-8DBF-DF7B09C9CC25}"/>
            </c:ext>
          </c:extLst>
        </c:ser>
        <c:dLbls>
          <c:showLegendKey val="0"/>
          <c:showVal val="0"/>
          <c:showCatName val="0"/>
          <c:showSerName val="0"/>
          <c:showPercent val="0"/>
          <c:showBubbleSize val="0"/>
        </c:dLbls>
        <c:marker val="1"/>
        <c:smooth val="0"/>
        <c:axId val="346530504"/>
        <c:axId val="346964832"/>
      </c:lineChart>
      <c:dateAx>
        <c:axId val="346530504"/>
        <c:scaling>
          <c:orientation val="minMax"/>
        </c:scaling>
        <c:delete val="1"/>
        <c:axPos val="b"/>
        <c:numFmt formatCode="&quot;H&quot;yy" sourceLinked="1"/>
        <c:majorTickMark val="none"/>
        <c:minorTickMark val="none"/>
        <c:tickLblPos val="none"/>
        <c:crossAx val="346964832"/>
        <c:crosses val="autoZero"/>
        <c:auto val="1"/>
        <c:lblOffset val="100"/>
        <c:baseTimeUnit val="years"/>
      </c:dateAx>
      <c:valAx>
        <c:axId val="3469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1645.6</c:v>
                </c:pt>
                <c:pt idx="1">
                  <c:v>1556.63</c:v>
                </c:pt>
                <c:pt idx="2">
                  <c:v>1423.62</c:v>
                </c:pt>
                <c:pt idx="3">
                  <c:v>1386.16</c:v>
                </c:pt>
                <c:pt idx="4">
                  <c:v>1376.2</c:v>
                </c:pt>
              </c:numCache>
            </c:numRef>
          </c:val>
          <c:extLst xmlns:c16r2="http://schemas.microsoft.com/office/drawing/2015/06/chart">
            <c:ext xmlns:c16="http://schemas.microsoft.com/office/drawing/2014/chart" uri="{C3380CC4-5D6E-409C-BE32-E72D297353CC}">
              <c16:uniqueId val="{00000000-0C0D-49FD-8E5C-BB51006BD2F5}"/>
            </c:ext>
          </c:extLst>
        </c:ser>
        <c:dLbls>
          <c:showLegendKey val="0"/>
          <c:showVal val="0"/>
          <c:showCatName val="0"/>
          <c:showSerName val="0"/>
          <c:showPercent val="0"/>
          <c:showBubbleSize val="0"/>
        </c:dLbls>
        <c:gapWidth val="150"/>
        <c:axId val="346958952"/>
        <c:axId val="34696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xmlns:c16r2="http://schemas.microsoft.com/office/drawing/2015/06/chart">
            <c:ext xmlns:c16="http://schemas.microsoft.com/office/drawing/2014/chart" uri="{C3380CC4-5D6E-409C-BE32-E72D297353CC}">
              <c16:uniqueId val="{00000001-0C0D-49FD-8E5C-BB51006BD2F5}"/>
            </c:ext>
          </c:extLst>
        </c:ser>
        <c:dLbls>
          <c:showLegendKey val="0"/>
          <c:showVal val="0"/>
          <c:showCatName val="0"/>
          <c:showSerName val="0"/>
          <c:showPercent val="0"/>
          <c:showBubbleSize val="0"/>
        </c:dLbls>
        <c:marker val="1"/>
        <c:smooth val="0"/>
        <c:axId val="346958952"/>
        <c:axId val="346962088"/>
      </c:lineChart>
      <c:dateAx>
        <c:axId val="346958952"/>
        <c:scaling>
          <c:orientation val="minMax"/>
        </c:scaling>
        <c:delete val="1"/>
        <c:axPos val="b"/>
        <c:numFmt formatCode="&quot;H&quot;yy" sourceLinked="1"/>
        <c:majorTickMark val="none"/>
        <c:minorTickMark val="none"/>
        <c:tickLblPos val="none"/>
        <c:crossAx val="346962088"/>
        <c:crosses val="autoZero"/>
        <c:auto val="1"/>
        <c:lblOffset val="100"/>
        <c:baseTimeUnit val="years"/>
      </c:dateAx>
      <c:valAx>
        <c:axId val="34696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108.34</c:v>
                </c:pt>
                <c:pt idx="1">
                  <c:v>88.56</c:v>
                </c:pt>
                <c:pt idx="2">
                  <c:v>106.07</c:v>
                </c:pt>
                <c:pt idx="3">
                  <c:v>140.26</c:v>
                </c:pt>
                <c:pt idx="4">
                  <c:v>134.33000000000001</c:v>
                </c:pt>
              </c:numCache>
            </c:numRef>
          </c:val>
          <c:extLst xmlns:c16r2="http://schemas.microsoft.com/office/drawing/2015/06/chart">
            <c:ext xmlns:c16="http://schemas.microsoft.com/office/drawing/2014/chart" uri="{C3380CC4-5D6E-409C-BE32-E72D297353CC}">
              <c16:uniqueId val="{00000000-C1BD-4CFF-9EC2-F7B225F67391}"/>
            </c:ext>
          </c:extLst>
        </c:ser>
        <c:dLbls>
          <c:showLegendKey val="0"/>
          <c:showVal val="0"/>
          <c:showCatName val="0"/>
          <c:showSerName val="0"/>
          <c:showPercent val="0"/>
          <c:showBubbleSize val="0"/>
        </c:dLbls>
        <c:gapWidth val="150"/>
        <c:axId val="346962872"/>
        <c:axId val="3469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xmlns:c16r2="http://schemas.microsoft.com/office/drawing/2015/06/chart">
            <c:ext xmlns:c16="http://schemas.microsoft.com/office/drawing/2014/chart" uri="{C3380CC4-5D6E-409C-BE32-E72D297353CC}">
              <c16:uniqueId val="{00000001-C1BD-4CFF-9EC2-F7B225F67391}"/>
            </c:ext>
          </c:extLst>
        </c:ser>
        <c:dLbls>
          <c:showLegendKey val="0"/>
          <c:showVal val="0"/>
          <c:showCatName val="0"/>
          <c:showSerName val="0"/>
          <c:showPercent val="0"/>
          <c:showBubbleSize val="0"/>
        </c:dLbls>
        <c:marker val="1"/>
        <c:smooth val="0"/>
        <c:axId val="346962872"/>
        <c:axId val="346965616"/>
      </c:lineChart>
      <c:dateAx>
        <c:axId val="346962872"/>
        <c:scaling>
          <c:orientation val="minMax"/>
        </c:scaling>
        <c:delete val="1"/>
        <c:axPos val="b"/>
        <c:numFmt formatCode="&quot;H&quot;yy" sourceLinked="1"/>
        <c:majorTickMark val="none"/>
        <c:minorTickMark val="none"/>
        <c:tickLblPos val="none"/>
        <c:crossAx val="346965616"/>
        <c:crosses val="autoZero"/>
        <c:auto val="1"/>
        <c:lblOffset val="100"/>
        <c:baseTimeUnit val="years"/>
      </c:dateAx>
      <c:valAx>
        <c:axId val="3469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135.87</c:v>
                </c:pt>
                <c:pt idx="1">
                  <c:v>178.95</c:v>
                </c:pt>
                <c:pt idx="2">
                  <c:v>160.05000000000001</c:v>
                </c:pt>
                <c:pt idx="3">
                  <c:v>121.26</c:v>
                </c:pt>
                <c:pt idx="4">
                  <c:v>126.31</c:v>
                </c:pt>
              </c:numCache>
            </c:numRef>
          </c:val>
          <c:extLst xmlns:c16r2="http://schemas.microsoft.com/office/drawing/2015/06/chart">
            <c:ext xmlns:c16="http://schemas.microsoft.com/office/drawing/2014/chart" uri="{C3380CC4-5D6E-409C-BE32-E72D297353CC}">
              <c16:uniqueId val="{00000000-6DB9-4F01-8258-8E466DD3B813}"/>
            </c:ext>
          </c:extLst>
        </c:ser>
        <c:dLbls>
          <c:showLegendKey val="0"/>
          <c:showVal val="0"/>
          <c:showCatName val="0"/>
          <c:showSerName val="0"/>
          <c:showPercent val="0"/>
          <c:showBubbleSize val="0"/>
        </c:dLbls>
        <c:gapWidth val="150"/>
        <c:axId val="346959736"/>
        <c:axId val="3469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xmlns:c16r2="http://schemas.microsoft.com/office/drawing/2015/06/chart">
            <c:ext xmlns:c16="http://schemas.microsoft.com/office/drawing/2014/chart" uri="{C3380CC4-5D6E-409C-BE32-E72D297353CC}">
              <c16:uniqueId val="{00000001-6DB9-4F01-8258-8E466DD3B813}"/>
            </c:ext>
          </c:extLst>
        </c:ser>
        <c:dLbls>
          <c:showLegendKey val="0"/>
          <c:showVal val="0"/>
          <c:showCatName val="0"/>
          <c:showSerName val="0"/>
          <c:showPercent val="0"/>
          <c:showBubbleSize val="0"/>
        </c:dLbls>
        <c:marker val="1"/>
        <c:smooth val="0"/>
        <c:axId val="346959736"/>
        <c:axId val="346963264"/>
      </c:lineChart>
      <c:dateAx>
        <c:axId val="346959736"/>
        <c:scaling>
          <c:orientation val="minMax"/>
        </c:scaling>
        <c:delete val="1"/>
        <c:axPos val="b"/>
        <c:numFmt formatCode="&quot;H&quot;yy" sourceLinked="1"/>
        <c:majorTickMark val="none"/>
        <c:minorTickMark val="none"/>
        <c:tickLblPos val="none"/>
        <c:crossAx val="346963264"/>
        <c:crosses val="autoZero"/>
        <c:auto val="1"/>
        <c:lblOffset val="100"/>
        <c:baseTimeUnit val="years"/>
      </c:dateAx>
      <c:valAx>
        <c:axId val="346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5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鳥取市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非設置</v>
      </c>
      <c r="AE8" s="79"/>
      <c r="AF8" s="79"/>
      <c r="AG8" s="79"/>
      <c r="AH8" s="79"/>
      <c r="AI8" s="79"/>
      <c r="AJ8" s="79"/>
      <c r="AK8" s="3"/>
      <c r="AL8" s="75">
        <f>データ!S6</f>
        <v>186960</v>
      </c>
      <c r="AM8" s="75"/>
      <c r="AN8" s="75"/>
      <c r="AO8" s="75"/>
      <c r="AP8" s="75"/>
      <c r="AQ8" s="75"/>
      <c r="AR8" s="75"/>
      <c r="AS8" s="75"/>
      <c r="AT8" s="74">
        <f>データ!T6</f>
        <v>765.31</v>
      </c>
      <c r="AU8" s="74"/>
      <c r="AV8" s="74"/>
      <c r="AW8" s="74"/>
      <c r="AX8" s="74"/>
      <c r="AY8" s="74"/>
      <c r="AZ8" s="74"/>
      <c r="BA8" s="74"/>
      <c r="BB8" s="74">
        <f>データ!U6</f>
        <v>244.29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51.32</v>
      </c>
      <c r="J10" s="74"/>
      <c r="K10" s="74"/>
      <c r="L10" s="74"/>
      <c r="M10" s="74"/>
      <c r="N10" s="74"/>
      <c r="O10" s="74"/>
      <c r="P10" s="74">
        <f>データ!P6</f>
        <v>72.680000000000007</v>
      </c>
      <c r="Q10" s="74"/>
      <c r="R10" s="74"/>
      <c r="S10" s="74"/>
      <c r="T10" s="74"/>
      <c r="U10" s="74"/>
      <c r="V10" s="74"/>
      <c r="W10" s="74">
        <f>データ!Q6</f>
        <v>87.01</v>
      </c>
      <c r="X10" s="74"/>
      <c r="Y10" s="74"/>
      <c r="Z10" s="74"/>
      <c r="AA10" s="74"/>
      <c r="AB10" s="74"/>
      <c r="AC10" s="74"/>
      <c r="AD10" s="75">
        <f>データ!R6</f>
        <v>2767</v>
      </c>
      <c r="AE10" s="75"/>
      <c r="AF10" s="75"/>
      <c r="AG10" s="75"/>
      <c r="AH10" s="75"/>
      <c r="AI10" s="75"/>
      <c r="AJ10" s="75"/>
      <c r="AK10" s="2"/>
      <c r="AL10" s="75">
        <f>データ!V6</f>
        <v>135321</v>
      </c>
      <c r="AM10" s="75"/>
      <c r="AN10" s="75"/>
      <c r="AO10" s="75"/>
      <c r="AP10" s="75"/>
      <c r="AQ10" s="75"/>
      <c r="AR10" s="75"/>
      <c r="AS10" s="75"/>
      <c r="AT10" s="74">
        <f>データ!W6</f>
        <v>30.64</v>
      </c>
      <c r="AU10" s="74"/>
      <c r="AV10" s="74"/>
      <c r="AW10" s="74"/>
      <c r="AX10" s="74"/>
      <c r="AY10" s="74"/>
      <c r="AZ10" s="74"/>
      <c r="BA10" s="74"/>
      <c r="BB10" s="74">
        <f>データ!X6</f>
        <v>4416.4799999999996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7"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7"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115</v>
      </c>
      <c r="BM16" s="91"/>
      <c r="BN16" s="91"/>
      <c r="BO16" s="91"/>
      <c r="BP16" s="91"/>
      <c r="BQ16" s="91"/>
      <c r="BR16" s="91"/>
      <c r="BS16" s="91"/>
      <c r="BT16" s="91"/>
      <c r="BU16" s="91"/>
      <c r="BV16" s="91"/>
      <c r="BW16" s="91"/>
      <c r="BX16" s="91"/>
      <c r="BY16" s="91"/>
      <c r="BZ16" s="92"/>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7"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7"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7"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7"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7"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7"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7"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7"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7"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7"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7"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zhkj62y/oR4PSTJPYj7ws81kttJ/0FngHGuuTO6YHXWvqKNOD3nKCB4W0yVn2imolt4CkrNVDR2Lt+H3rJvG/g==" saltValue="E5oLMJRu63BxTxwugrWy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1</v>
      </c>
      <c r="G6" s="33">
        <f t="shared" si="3"/>
        <v>0</v>
      </c>
      <c r="H6" s="33" t="str">
        <f t="shared" si="3"/>
        <v>鳥取県　鳥取市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51.32</v>
      </c>
      <c r="P6" s="34">
        <f t="shared" si="3"/>
        <v>72.680000000000007</v>
      </c>
      <c r="Q6" s="34">
        <f t="shared" si="3"/>
        <v>87.01</v>
      </c>
      <c r="R6" s="34">
        <f t="shared" si="3"/>
        <v>2767</v>
      </c>
      <c r="S6" s="34">
        <f t="shared" si="3"/>
        <v>186960</v>
      </c>
      <c r="T6" s="34">
        <f t="shared" si="3"/>
        <v>765.31</v>
      </c>
      <c r="U6" s="34">
        <f t="shared" si="3"/>
        <v>244.29</v>
      </c>
      <c r="V6" s="34">
        <f t="shared" si="3"/>
        <v>135321</v>
      </c>
      <c r="W6" s="34">
        <f t="shared" si="3"/>
        <v>30.64</v>
      </c>
      <c r="X6" s="34">
        <f t="shared" si="3"/>
        <v>4416.4799999999996</v>
      </c>
      <c r="Y6" s="35">
        <f>IF(Y7="",NA(),Y7)</f>
        <v>108.97</v>
      </c>
      <c r="Z6" s="35">
        <f t="shared" ref="Z6:AH6" si="4">IF(Z7="",NA(),Z7)</f>
        <v>100.71</v>
      </c>
      <c r="AA6" s="35">
        <f t="shared" si="4"/>
        <v>103.57</v>
      </c>
      <c r="AB6" s="35">
        <f t="shared" si="4"/>
        <v>113.6</v>
      </c>
      <c r="AC6" s="35">
        <f t="shared" si="4"/>
        <v>113.14</v>
      </c>
      <c r="AD6" s="35">
        <f t="shared" si="4"/>
        <v>108.52</v>
      </c>
      <c r="AE6" s="35">
        <f t="shared" si="4"/>
        <v>109.12</v>
      </c>
      <c r="AF6" s="35">
        <f t="shared" si="4"/>
        <v>110.22</v>
      </c>
      <c r="AG6" s="35">
        <f t="shared" si="4"/>
        <v>110.01</v>
      </c>
      <c r="AH6" s="35">
        <f t="shared" si="4"/>
        <v>111.12</v>
      </c>
      <c r="AI6" s="34" t="str">
        <f>IF(AI7="","",IF(AI7="-","【-】","【"&amp;SUBSTITUTE(TEXT(AI7,"#,##0.00"),"-","△")&amp;"】"))</f>
        <v>【108.07】</v>
      </c>
      <c r="AJ6" s="35">
        <f>IF(AJ7="",NA(),AJ7)</f>
        <v>27.59</v>
      </c>
      <c r="AK6" s="35">
        <f t="shared" ref="AK6:AS6" si="5">IF(AK7="",NA(),AK7)</f>
        <v>26.6</v>
      </c>
      <c r="AL6" s="35">
        <f t="shared" si="5"/>
        <v>19.07</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56.05</v>
      </c>
      <c r="AV6" s="35">
        <f t="shared" ref="AV6:BD6" si="6">IF(AV7="",NA(),AV7)</f>
        <v>67.31</v>
      </c>
      <c r="AW6" s="35">
        <f t="shared" si="6"/>
        <v>82.57</v>
      </c>
      <c r="AX6" s="35">
        <f t="shared" si="6"/>
        <v>89.99</v>
      </c>
      <c r="AY6" s="35">
        <f t="shared" si="6"/>
        <v>107.21</v>
      </c>
      <c r="AZ6" s="35">
        <f t="shared" si="6"/>
        <v>47.32</v>
      </c>
      <c r="BA6" s="35">
        <f t="shared" si="6"/>
        <v>49.96</v>
      </c>
      <c r="BB6" s="35">
        <f t="shared" si="6"/>
        <v>58.04</v>
      </c>
      <c r="BC6" s="35">
        <f t="shared" si="6"/>
        <v>62.12</v>
      </c>
      <c r="BD6" s="35">
        <f t="shared" si="6"/>
        <v>61.57</v>
      </c>
      <c r="BE6" s="34" t="str">
        <f>IF(BE7="","",IF(BE7="-","【-】","【"&amp;SUBSTITUTE(TEXT(BE7,"#,##0.00"),"-","△")&amp;"】"))</f>
        <v>【69.54】</v>
      </c>
      <c r="BF6" s="35">
        <f>IF(BF7="",NA(),BF7)</f>
        <v>1645.6</v>
      </c>
      <c r="BG6" s="35">
        <f t="shared" ref="BG6:BO6" si="7">IF(BG7="",NA(),BG7)</f>
        <v>1556.63</v>
      </c>
      <c r="BH6" s="35">
        <f t="shared" si="7"/>
        <v>1423.62</v>
      </c>
      <c r="BI6" s="35">
        <f t="shared" si="7"/>
        <v>1386.16</v>
      </c>
      <c r="BJ6" s="35">
        <f t="shared" si="7"/>
        <v>1376.2</v>
      </c>
      <c r="BK6" s="35">
        <f t="shared" si="7"/>
        <v>1017.47</v>
      </c>
      <c r="BL6" s="35">
        <f t="shared" si="7"/>
        <v>970.35</v>
      </c>
      <c r="BM6" s="35">
        <f t="shared" si="7"/>
        <v>917.29</v>
      </c>
      <c r="BN6" s="35">
        <f t="shared" si="7"/>
        <v>875.53</v>
      </c>
      <c r="BO6" s="35">
        <f t="shared" si="7"/>
        <v>867.39</v>
      </c>
      <c r="BP6" s="34" t="str">
        <f>IF(BP7="","",IF(BP7="-","【-】","【"&amp;SUBSTITUTE(TEXT(BP7,"#,##0.00"),"-","△")&amp;"】"))</f>
        <v>【682.51】</v>
      </c>
      <c r="BQ6" s="35">
        <f>IF(BQ7="",NA(),BQ7)</f>
        <v>108.34</v>
      </c>
      <c r="BR6" s="35">
        <f t="shared" ref="BR6:BZ6" si="8">IF(BR7="",NA(),BR7)</f>
        <v>88.56</v>
      </c>
      <c r="BS6" s="35">
        <f t="shared" si="8"/>
        <v>106.07</v>
      </c>
      <c r="BT6" s="35">
        <f t="shared" si="8"/>
        <v>140.26</v>
      </c>
      <c r="BU6" s="35">
        <f t="shared" si="8"/>
        <v>134.33000000000001</v>
      </c>
      <c r="BV6" s="35">
        <f t="shared" si="8"/>
        <v>96.37</v>
      </c>
      <c r="BW6" s="35">
        <f t="shared" si="8"/>
        <v>99.26</v>
      </c>
      <c r="BX6" s="35">
        <f t="shared" si="8"/>
        <v>99.67</v>
      </c>
      <c r="BY6" s="35">
        <f t="shared" si="8"/>
        <v>99.83</v>
      </c>
      <c r="BZ6" s="35">
        <f t="shared" si="8"/>
        <v>100.91</v>
      </c>
      <c r="CA6" s="34" t="str">
        <f>IF(CA7="","",IF(CA7="-","【-】","【"&amp;SUBSTITUTE(TEXT(CA7,"#,##0.00"),"-","△")&amp;"】"))</f>
        <v>【100.34】</v>
      </c>
      <c r="CB6" s="35">
        <f>IF(CB7="",NA(),CB7)</f>
        <v>135.87</v>
      </c>
      <c r="CC6" s="35">
        <f t="shared" ref="CC6:CK6" si="9">IF(CC7="",NA(),CC7)</f>
        <v>178.95</v>
      </c>
      <c r="CD6" s="35">
        <f t="shared" si="9"/>
        <v>160.05000000000001</v>
      </c>
      <c r="CE6" s="35">
        <f t="shared" si="9"/>
        <v>121.26</v>
      </c>
      <c r="CF6" s="35">
        <f t="shared" si="9"/>
        <v>126.31</v>
      </c>
      <c r="CG6" s="35">
        <f t="shared" si="9"/>
        <v>162.65</v>
      </c>
      <c r="CH6" s="35">
        <f t="shared" si="9"/>
        <v>159.53</v>
      </c>
      <c r="CI6" s="35">
        <f t="shared" si="9"/>
        <v>159.6</v>
      </c>
      <c r="CJ6" s="35">
        <f t="shared" si="9"/>
        <v>158.94</v>
      </c>
      <c r="CK6" s="35">
        <f t="shared" si="9"/>
        <v>158.04</v>
      </c>
      <c r="CL6" s="34" t="str">
        <f>IF(CL7="","",IF(CL7="-","【-】","【"&amp;SUBSTITUTE(TEXT(CL7,"#,##0.00"),"-","△")&amp;"】"))</f>
        <v>【136.15】</v>
      </c>
      <c r="CM6" s="35">
        <f>IF(CM7="",NA(),CM7)</f>
        <v>58.94</v>
      </c>
      <c r="CN6" s="35">
        <f t="shared" ref="CN6:CV6" si="10">IF(CN7="",NA(),CN7)</f>
        <v>62.03</v>
      </c>
      <c r="CO6" s="35">
        <f t="shared" si="10"/>
        <v>64.7</v>
      </c>
      <c r="CP6" s="35">
        <f t="shared" si="10"/>
        <v>63.91</v>
      </c>
      <c r="CQ6" s="35">
        <f t="shared" si="10"/>
        <v>63.88</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97.21</v>
      </c>
      <c r="CY6" s="35">
        <f t="shared" ref="CY6:DG6" si="11">IF(CY7="",NA(),CY7)</f>
        <v>97.56</v>
      </c>
      <c r="CZ6" s="35">
        <f t="shared" si="11"/>
        <v>97.61</v>
      </c>
      <c r="DA6" s="35">
        <f t="shared" si="11"/>
        <v>97.42</v>
      </c>
      <c r="DB6" s="35">
        <f t="shared" si="11"/>
        <v>96.86</v>
      </c>
      <c r="DC6" s="35">
        <f t="shared" si="11"/>
        <v>93.38</v>
      </c>
      <c r="DD6" s="35">
        <f t="shared" si="11"/>
        <v>93.5</v>
      </c>
      <c r="DE6" s="35">
        <f t="shared" si="11"/>
        <v>93.86</v>
      </c>
      <c r="DF6" s="35">
        <f t="shared" si="11"/>
        <v>93.96</v>
      </c>
      <c r="DG6" s="35">
        <f t="shared" si="11"/>
        <v>94.06</v>
      </c>
      <c r="DH6" s="34" t="str">
        <f>IF(DH7="","",IF(DH7="-","【-】","【"&amp;SUBSTITUTE(TEXT(DH7,"#,##0.00"),"-","△")&amp;"】"))</f>
        <v>【95.35】</v>
      </c>
      <c r="DI6" s="35">
        <f>IF(DI7="",NA(),DI7)</f>
        <v>14.38</v>
      </c>
      <c r="DJ6" s="35">
        <f t="shared" ref="DJ6:DR6" si="12">IF(DJ7="",NA(),DJ7)</f>
        <v>17.559999999999999</v>
      </c>
      <c r="DK6" s="35">
        <f t="shared" si="12"/>
        <v>20.77</v>
      </c>
      <c r="DL6" s="35">
        <f t="shared" si="12"/>
        <v>23.6</v>
      </c>
      <c r="DM6" s="35">
        <f t="shared" si="12"/>
        <v>26.34</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2.94</v>
      </c>
      <c r="DU6" s="35">
        <f t="shared" ref="DU6:EC6" si="13">IF(DU7="",NA(),DU7)</f>
        <v>3.14</v>
      </c>
      <c r="DV6" s="35">
        <f t="shared" si="13"/>
        <v>5.59</v>
      </c>
      <c r="DW6" s="35">
        <f t="shared" si="13"/>
        <v>6.07</v>
      </c>
      <c r="DX6" s="35">
        <f t="shared" si="13"/>
        <v>5.96</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7.0000000000000007E-2</v>
      </c>
      <c r="EF6" s="35">
        <f t="shared" ref="EF6:EN6" si="14">IF(EF7="",NA(),EF7)</f>
        <v>0.1</v>
      </c>
      <c r="EG6" s="35">
        <f t="shared" si="14"/>
        <v>0.03</v>
      </c>
      <c r="EH6" s="35">
        <f t="shared" si="14"/>
        <v>0.25</v>
      </c>
      <c r="EI6" s="35">
        <f t="shared" si="14"/>
        <v>0.24</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312011</v>
      </c>
      <c r="D7" s="37">
        <v>46</v>
      </c>
      <c r="E7" s="37">
        <v>17</v>
      </c>
      <c r="F7" s="37">
        <v>1</v>
      </c>
      <c r="G7" s="37">
        <v>0</v>
      </c>
      <c r="H7" s="37" t="s">
        <v>96</v>
      </c>
      <c r="I7" s="37" t="s">
        <v>97</v>
      </c>
      <c r="J7" s="37" t="s">
        <v>98</v>
      </c>
      <c r="K7" s="37" t="s">
        <v>99</v>
      </c>
      <c r="L7" s="37" t="s">
        <v>100</v>
      </c>
      <c r="M7" s="37" t="s">
        <v>101</v>
      </c>
      <c r="N7" s="38" t="s">
        <v>102</v>
      </c>
      <c r="O7" s="38">
        <v>51.32</v>
      </c>
      <c r="P7" s="38">
        <v>72.680000000000007</v>
      </c>
      <c r="Q7" s="38">
        <v>87.01</v>
      </c>
      <c r="R7" s="38">
        <v>2767</v>
      </c>
      <c r="S7" s="38">
        <v>186960</v>
      </c>
      <c r="T7" s="38">
        <v>765.31</v>
      </c>
      <c r="U7" s="38">
        <v>244.29</v>
      </c>
      <c r="V7" s="38">
        <v>135321</v>
      </c>
      <c r="W7" s="38">
        <v>30.64</v>
      </c>
      <c r="X7" s="38">
        <v>4416.4799999999996</v>
      </c>
      <c r="Y7" s="38">
        <v>108.97</v>
      </c>
      <c r="Z7" s="38">
        <v>100.71</v>
      </c>
      <c r="AA7" s="38">
        <v>103.57</v>
      </c>
      <c r="AB7" s="38">
        <v>113.6</v>
      </c>
      <c r="AC7" s="38">
        <v>113.14</v>
      </c>
      <c r="AD7" s="38">
        <v>108.52</v>
      </c>
      <c r="AE7" s="38">
        <v>109.12</v>
      </c>
      <c r="AF7" s="38">
        <v>110.22</v>
      </c>
      <c r="AG7" s="38">
        <v>110.01</v>
      </c>
      <c r="AH7" s="38">
        <v>111.12</v>
      </c>
      <c r="AI7" s="38">
        <v>108.07</v>
      </c>
      <c r="AJ7" s="38">
        <v>27.59</v>
      </c>
      <c r="AK7" s="38">
        <v>26.6</v>
      </c>
      <c r="AL7" s="38">
        <v>19.07</v>
      </c>
      <c r="AM7" s="38">
        <v>0</v>
      </c>
      <c r="AN7" s="38">
        <v>0</v>
      </c>
      <c r="AO7" s="38">
        <v>4.87</v>
      </c>
      <c r="AP7" s="38">
        <v>3.8</v>
      </c>
      <c r="AQ7" s="38">
        <v>3.21</v>
      </c>
      <c r="AR7" s="38">
        <v>2.36</v>
      </c>
      <c r="AS7" s="38">
        <v>2.0699999999999998</v>
      </c>
      <c r="AT7" s="38">
        <v>3.09</v>
      </c>
      <c r="AU7" s="38">
        <v>56.05</v>
      </c>
      <c r="AV7" s="38">
        <v>67.31</v>
      </c>
      <c r="AW7" s="38">
        <v>82.57</v>
      </c>
      <c r="AX7" s="38">
        <v>89.99</v>
      </c>
      <c r="AY7" s="38">
        <v>107.21</v>
      </c>
      <c r="AZ7" s="38">
        <v>47.32</v>
      </c>
      <c r="BA7" s="38">
        <v>49.96</v>
      </c>
      <c r="BB7" s="38">
        <v>58.04</v>
      </c>
      <c r="BC7" s="38">
        <v>62.12</v>
      </c>
      <c r="BD7" s="38">
        <v>61.57</v>
      </c>
      <c r="BE7" s="38">
        <v>69.540000000000006</v>
      </c>
      <c r="BF7" s="38">
        <v>1645.6</v>
      </c>
      <c r="BG7" s="38">
        <v>1556.63</v>
      </c>
      <c r="BH7" s="38">
        <v>1423.62</v>
      </c>
      <c r="BI7" s="38">
        <v>1386.16</v>
      </c>
      <c r="BJ7" s="38">
        <v>1376.2</v>
      </c>
      <c r="BK7" s="38">
        <v>1017.47</v>
      </c>
      <c r="BL7" s="38">
        <v>970.35</v>
      </c>
      <c r="BM7" s="38">
        <v>917.29</v>
      </c>
      <c r="BN7" s="38">
        <v>875.53</v>
      </c>
      <c r="BO7" s="38">
        <v>867.39</v>
      </c>
      <c r="BP7" s="38">
        <v>682.51</v>
      </c>
      <c r="BQ7" s="38">
        <v>108.34</v>
      </c>
      <c r="BR7" s="38">
        <v>88.56</v>
      </c>
      <c r="BS7" s="38">
        <v>106.07</v>
      </c>
      <c r="BT7" s="38">
        <v>140.26</v>
      </c>
      <c r="BU7" s="38">
        <v>134.33000000000001</v>
      </c>
      <c r="BV7" s="38">
        <v>96.37</v>
      </c>
      <c r="BW7" s="38">
        <v>99.26</v>
      </c>
      <c r="BX7" s="38">
        <v>99.67</v>
      </c>
      <c r="BY7" s="38">
        <v>99.83</v>
      </c>
      <c r="BZ7" s="38">
        <v>100.91</v>
      </c>
      <c r="CA7" s="38">
        <v>100.34</v>
      </c>
      <c r="CB7" s="38">
        <v>135.87</v>
      </c>
      <c r="CC7" s="38">
        <v>178.95</v>
      </c>
      <c r="CD7" s="38">
        <v>160.05000000000001</v>
      </c>
      <c r="CE7" s="38">
        <v>121.26</v>
      </c>
      <c r="CF7" s="38">
        <v>126.31</v>
      </c>
      <c r="CG7" s="38">
        <v>162.65</v>
      </c>
      <c r="CH7" s="38">
        <v>159.53</v>
      </c>
      <c r="CI7" s="38">
        <v>159.6</v>
      </c>
      <c r="CJ7" s="38">
        <v>158.94</v>
      </c>
      <c r="CK7" s="38">
        <v>158.04</v>
      </c>
      <c r="CL7" s="38">
        <v>136.15</v>
      </c>
      <c r="CM7" s="38">
        <v>58.94</v>
      </c>
      <c r="CN7" s="38">
        <v>62.03</v>
      </c>
      <c r="CO7" s="38">
        <v>64.7</v>
      </c>
      <c r="CP7" s="38">
        <v>63.91</v>
      </c>
      <c r="CQ7" s="38">
        <v>63.88</v>
      </c>
      <c r="CR7" s="38">
        <v>66.63</v>
      </c>
      <c r="CS7" s="38">
        <v>67.040000000000006</v>
      </c>
      <c r="CT7" s="38">
        <v>66.34</v>
      </c>
      <c r="CU7" s="38">
        <v>67.069999999999993</v>
      </c>
      <c r="CV7" s="38">
        <v>66.78</v>
      </c>
      <c r="CW7" s="38">
        <v>59.64</v>
      </c>
      <c r="CX7" s="38">
        <v>97.21</v>
      </c>
      <c r="CY7" s="38">
        <v>97.56</v>
      </c>
      <c r="CZ7" s="38">
        <v>97.61</v>
      </c>
      <c r="DA7" s="38">
        <v>97.42</v>
      </c>
      <c r="DB7" s="38">
        <v>96.86</v>
      </c>
      <c r="DC7" s="38">
        <v>93.38</v>
      </c>
      <c r="DD7" s="38">
        <v>93.5</v>
      </c>
      <c r="DE7" s="38">
        <v>93.86</v>
      </c>
      <c r="DF7" s="38">
        <v>93.96</v>
      </c>
      <c r="DG7" s="38">
        <v>94.06</v>
      </c>
      <c r="DH7" s="38">
        <v>95.35</v>
      </c>
      <c r="DI7" s="38">
        <v>14.38</v>
      </c>
      <c r="DJ7" s="38">
        <v>17.559999999999999</v>
      </c>
      <c r="DK7" s="38">
        <v>20.77</v>
      </c>
      <c r="DL7" s="38">
        <v>23.6</v>
      </c>
      <c r="DM7" s="38">
        <v>26.34</v>
      </c>
      <c r="DN7" s="38">
        <v>27.96</v>
      </c>
      <c r="DO7" s="38">
        <v>28.81</v>
      </c>
      <c r="DP7" s="38">
        <v>31.19</v>
      </c>
      <c r="DQ7" s="38">
        <v>33.090000000000003</v>
      </c>
      <c r="DR7" s="38">
        <v>34.33</v>
      </c>
      <c r="DS7" s="38">
        <v>38.57</v>
      </c>
      <c r="DT7" s="38">
        <v>2.94</v>
      </c>
      <c r="DU7" s="38">
        <v>3.14</v>
      </c>
      <c r="DV7" s="38">
        <v>5.59</v>
      </c>
      <c r="DW7" s="38">
        <v>6.07</v>
      </c>
      <c r="DX7" s="38">
        <v>5.96</v>
      </c>
      <c r="DY7" s="38">
        <v>3.4</v>
      </c>
      <c r="DZ7" s="38">
        <v>3.84</v>
      </c>
      <c r="EA7" s="38">
        <v>4.3099999999999996</v>
      </c>
      <c r="EB7" s="38">
        <v>5.04</v>
      </c>
      <c r="EC7" s="38">
        <v>5.1100000000000003</v>
      </c>
      <c r="ED7" s="38">
        <v>5.9</v>
      </c>
      <c r="EE7" s="38">
        <v>7.0000000000000007E-2</v>
      </c>
      <c r="EF7" s="38">
        <v>0.1</v>
      </c>
      <c r="EG7" s="38">
        <v>0.03</v>
      </c>
      <c r="EH7" s="38">
        <v>0.25</v>
      </c>
      <c r="EI7" s="38">
        <v>0.24</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2021-03-01T00:41:16Z</cp:lastPrinted>
  <dcterms:created xsi:type="dcterms:W3CDTF">2020-12-04T02:29:24Z</dcterms:created>
  <dcterms:modified xsi:type="dcterms:W3CDTF">2021-03-01T00:41:25Z</dcterms:modified>
  <cp:category/>
</cp:coreProperties>
</file>