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wm-n-file\共有フォルダ\財政共有\財政一般\各種照会（県等）\Ｒ02県照会（一般）\R02.07.14〆　地方公営企業の抜本的な改革等の取組状況調査\【岩美町】提出\"/>
    </mc:Choice>
  </mc:AlternateContent>
  <bookViews>
    <workbookView xWindow="1620" yWindow="885" windowWidth="16305" windowHeight="4725" tabRatio="771" activeTab="6"/>
  </bookViews>
  <sheets>
    <sheet name="公共" sheetId="31" r:id="rId1"/>
    <sheet name="漁集" sheetId="27" r:id="rId2"/>
    <sheet name="農集" sheetId="30" r:id="rId3"/>
    <sheet name="個別" sheetId="26" r:id="rId4"/>
    <sheet name="水道" sheetId="29" r:id="rId5"/>
    <sheet name="病院" sheetId="28" r:id="rId6"/>
    <sheet name="訪看" sheetId="12"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xlnm.Criteria" localSheetId="1">漁集!#REF!</definedName>
    <definedName name="_xlnm.Criteria" localSheetId="3">個別!#REF!</definedName>
    <definedName name="_xlnm.Criteria" localSheetId="0">公共!#REF!</definedName>
    <definedName name="_xlnm.Criteria" localSheetId="4">水道!#REF!</definedName>
    <definedName name="_xlnm.Criteria" localSheetId="2">農集!#REF!</definedName>
    <definedName name="_xlnm.Criteria" localSheetId="5">病院!#REF!</definedName>
    <definedName name="_xlnm.Criteria" localSheetId="6">訪看!#REF!</definedName>
    <definedName name="_xlnm.Print_Area" localSheetId="1">漁集!#REF!</definedName>
    <definedName name="_xlnm.Print_Area" localSheetId="3">個別!#REF!</definedName>
    <definedName name="_xlnm.Print_Area" localSheetId="0">公共!#REF!</definedName>
    <definedName name="_xlnm.Print_Area" localSheetId="4">水道!#REF!</definedName>
    <definedName name="_xlnm.Print_Area" localSheetId="2">農集!#REF!</definedName>
    <definedName name="_xlnm.Print_Area" localSheetId="5">病院!#REF!</definedName>
    <definedName name="_xlnm.Print_Area" localSheetId="6">訪看!#REF!</definedName>
    <definedName name="業種名">[1]選択肢!$K$2:$K$19</definedName>
  </definedNames>
  <calcPr calcId="162913"/>
</workbook>
</file>

<file path=xl/calcChain.xml><?xml version="1.0" encoding="utf-8"?>
<calcChain xmlns="http://schemas.openxmlformats.org/spreadsheetml/2006/main">
  <c r="AM52" i="12" l="1"/>
  <c r="U52" i="12"/>
  <c r="N52" i="12"/>
  <c r="AM48" i="12"/>
  <c r="AM47" i="12"/>
  <c r="AM46" i="12"/>
  <c r="AM45" i="12"/>
  <c r="AM44" i="12"/>
  <c r="N44" i="12"/>
  <c r="AM43" i="12"/>
  <c r="AM42" i="12"/>
  <c r="BM39" i="12"/>
  <c r="BI39" i="12"/>
  <c r="BE39" i="12"/>
  <c r="AU38" i="12"/>
  <c r="AM38" i="12"/>
  <c r="BE36" i="12"/>
  <c r="U36" i="12"/>
  <c r="N36" i="12"/>
  <c r="BB24" i="12"/>
  <c r="AT24" i="12"/>
  <c r="AM24" i="12"/>
  <c r="AF24" i="12"/>
  <c r="Y24" i="12"/>
  <c r="R24" i="12"/>
  <c r="K24" i="12"/>
  <c r="D24" i="12"/>
  <c r="D35" i="28" l="1"/>
  <c r="BB24" i="28"/>
  <c r="AT24" i="28"/>
  <c r="AM24" i="28"/>
  <c r="AF24" i="28"/>
  <c r="Y24" i="28"/>
  <c r="R24" i="28"/>
  <c r="K24" i="28"/>
  <c r="D24" i="28"/>
  <c r="AM50" i="30" l="1"/>
  <c r="U50" i="30"/>
  <c r="N50" i="30"/>
  <c r="AC45" i="30"/>
  <c r="U45" i="30"/>
  <c r="N44" i="30"/>
  <c r="BM41" i="30"/>
  <c r="BI41" i="30"/>
  <c r="BE41" i="30"/>
  <c r="AC40" i="30"/>
  <c r="U40" i="30"/>
  <c r="BE38" i="30"/>
  <c r="AM38" i="30"/>
  <c r="N38" i="30"/>
  <c r="BB24" i="30"/>
  <c r="AT24" i="30"/>
  <c r="AM24" i="30"/>
  <c r="AF24" i="30"/>
  <c r="Y24" i="30"/>
  <c r="R24" i="30"/>
  <c r="K24" i="30"/>
  <c r="D24" i="30"/>
  <c r="AM49" i="29" l="1"/>
  <c r="U49" i="29"/>
  <c r="N49" i="29"/>
  <c r="AC44" i="29"/>
  <c r="U44" i="29"/>
  <c r="N43" i="29"/>
  <c r="BM40" i="29"/>
  <c r="BI40" i="29"/>
  <c r="BE40" i="29"/>
  <c r="AC39" i="29"/>
  <c r="U39" i="29"/>
  <c r="BE37" i="29"/>
  <c r="AM37" i="29"/>
  <c r="N37" i="29"/>
  <c r="BB24" i="29"/>
  <c r="AT24" i="29"/>
  <c r="AM24" i="29"/>
  <c r="AF24" i="29"/>
  <c r="Y24" i="29"/>
  <c r="R24" i="29"/>
  <c r="K24" i="29"/>
  <c r="D24" i="29"/>
  <c r="AO11" i="29"/>
  <c r="AM49" i="31" l="1"/>
  <c r="U49" i="31"/>
  <c r="N49" i="31"/>
  <c r="AC44" i="31"/>
  <c r="U44" i="31"/>
  <c r="N43" i="31"/>
  <c r="BM40" i="31"/>
  <c r="BI40" i="31"/>
  <c r="BE40" i="31"/>
  <c r="AC39" i="31"/>
  <c r="U39" i="31"/>
  <c r="BE37" i="31"/>
  <c r="AM37" i="31"/>
  <c r="N37" i="31"/>
  <c r="BB24" i="31"/>
  <c r="AT24" i="31"/>
  <c r="AM24" i="31"/>
  <c r="AF24" i="31"/>
  <c r="Y24" i="31"/>
  <c r="R24" i="31"/>
  <c r="K24" i="31"/>
  <c r="D24" i="31"/>
  <c r="AM50" i="26" l="1"/>
  <c r="U50" i="26"/>
  <c r="N50" i="26"/>
  <c r="AC45" i="26"/>
  <c r="U45" i="26"/>
  <c r="N44" i="26"/>
  <c r="BM41" i="26"/>
  <c r="BI41" i="26"/>
  <c r="BE41" i="26"/>
  <c r="AC40" i="26"/>
  <c r="U40" i="26"/>
  <c r="BE38" i="26"/>
  <c r="AM38" i="26"/>
  <c r="N38" i="26"/>
  <c r="BB24" i="26"/>
  <c r="AT24" i="26"/>
  <c r="AM24" i="26"/>
  <c r="AF24" i="26"/>
  <c r="Y24" i="26"/>
  <c r="R24" i="26"/>
  <c r="K24" i="26"/>
  <c r="D24" i="26"/>
  <c r="AM50" i="27" l="1"/>
  <c r="U50" i="27"/>
  <c r="N50" i="27"/>
  <c r="AC45" i="27"/>
  <c r="U45" i="27"/>
  <c r="N44" i="27"/>
  <c r="BM41" i="27"/>
  <c r="BI41" i="27"/>
  <c r="BE41" i="27"/>
  <c r="AC40" i="27"/>
  <c r="U40" i="27"/>
  <c r="BE38" i="27"/>
  <c r="AM38" i="27"/>
  <c r="N38" i="27"/>
  <c r="BB24" i="27"/>
  <c r="AT24" i="27"/>
  <c r="AM24" i="27"/>
  <c r="AF24" i="27"/>
  <c r="Y24" i="27"/>
  <c r="R24" i="27"/>
  <c r="K24" i="27"/>
  <c r="D24" i="27"/>
</calcChain>
</file>

<file path=xl/sharedStrings.xml><?xml version="1.0" encoding="utf-8"?>
<sst xmlns="http://schemas.openxmlformats.org/spreadsheetml/2006/main" count="233" uniqueCount="63">
  <si>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</si>
  <si>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</si>
  <si>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</si>
  <si>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</si>
  <si>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</si>
  <si>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</si>
  <si>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</si>
  <si>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</si>
  <si>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</si>
  <si>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</si>
  <si>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</si>
  <si>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</si>
  <si>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</si>
  <si>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</si>
  <si>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</si>
  <si>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</si>
  <si>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</si>
  <si>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</si>
  <si>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</si>
  <si>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</si>
  <si>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</si>
  <si>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</si>
  <si>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</si>
  <si>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</si>
  <si>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</si>
  <si>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</si>
  <si>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</si>
  <si>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</si>
  <si>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</si>
  <si>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</si>
  <si>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</si>
  <si>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水道事業</t>
    <rPh sb="0" eb="2">
      <t>スイドウ</t>
    </rPh>
    <rPh sb="2" eb="4">
      <t>ジギョウ</t>
    </rPh>
    <phoneticPr fontId="2"/>
  </si>
  <si>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</si>
  <si>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</si>
  <si>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</si>
  <si>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</si>
  <si>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</si>
  <si>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</si>
  <si>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</si>
  <si>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</si>
  <si>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</si>
  <si>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</si>
  <si>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</si>
  <si>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</si>
  <si>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</si>
  <si>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</si>
  <si>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</si>
  <si>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</si>
  <si>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</si>
  <si>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岩美町</t>
  </si>
  <si>
    <t>下水道事業</t>
  </si>
  <si>
    <t>下水道事業</t>
    <rPh sb="0" eb="3">
      <t>ゲスイドウ</t>
    </rPh>
    <rPh sb="3" eb="5">
      <t>ジギョウ</t>
    </rPh>
    <phoneticPr fontId="2"/>
  </si>
  <si>
    <t>漁業集落排水施設</t>
  </si>
  <si>
    <t>個別排水処理施設</t>
  </si>
  <si>
    <t>岩美町</t>
    <rPh sb="0" eb="3">
      <t>イワミチョウ</t>
    </rPh>
    <phoneticPr fontId="2"/>
  </si>
  <si>
    <t>公共下水道</t>
    <rPh sb="0" eb="2">
      <t>コウキョウ</t>
    </rPh>
    <rPh sb="2" eb="5">
      <t>ゲスイドウ</t>
    </rPh>
    <phoneticPr fontId="2"/>
  </si>
  <si>
    <t>農業集落排水施設</t>
    <rPh sb="0" eb="6">
      <t>ノウギョウシュウラクハイスイ</t>
    </rPh>
    <rPh sb="6" eb="8">
      <t>シセツ</t>
    </rPh>
    <phoneticPr fontId="2"/>
  </si>
  <si>
    <t>病院事業</t>
    <rPh sb="0" eb="2">
      <t>ビョウイン</t>
    </rPh>
    <rPh sb="2" eb="4">
      <t>ジギョウ</t>
    </rPh>
    <phoneticPr fontId="2"/>
  </si>
  <si>
    <t>－</t>
    <phoneticPr fontId="2"/>
  </si>
  <si>
    <t>岩美町</t>
    <rPh sb="0" eb="3">
      <t>イワミチョウ</t>
    </rPh>
    <phoneticPr fontId="2"/>
  </si>
  <si>
    <t>介護サービス事業</t>
    <rPh sb="0" eb="2">
      <t>カイゴ</t>
    </rPh>
    <rPh sb="6" eb="8">
      <t>ジギョウ</t>
    </rPh>
    <phoneticPr fontId="2"/>
  </si>
  <si>
    <t>指定訪問看護ステーション</t>
    <rPh sb="0" eb="2">
      <t>シテイ</t>
    </rPh>
    <rPh sb="2" eb="4">
      <t>ホウモン</t>
    </rPh>
    <rPh sb="4" eb="6">
      <t>カンゴ</t>
    </rPh>
    <phoneticPr fontId="2"/>
  </si>
  <si>
    <t>指定訪問看護ステーション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</si>
</sst>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4453248"/>
          <a:ext cx="8458200" cy="3785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wm-n-file\&#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wm-n-file\&#20849;&#26377;&#12501;&#12457;&#12523;&#12480;\i&#20225;&#30011;&#36001;&#25919;&#35506;\&#12304;&#12501;&#12449;&#12452;&#12523;&#21463;&#28193;&#12375;&#29992;&#12501;&#12457;&#12523;&#12480;&#12540;&#12305;\&#12304;7.14&#12294;&#12288;&#22320;&#26041;&#20844;&#21942;&#20225;&#26989;&#12398;&#25244;&#26412;&#30340;&#12394;&#25913;&#38761;&#31561;&#12398;&#21462;&#32068;&#29366;&#27841;&#35519;&#26619;&#12305;\&#22238;&#31572;\03%20&#35519;&#26619;&#31080;&#65288;R2&#25244;&#26412;&#25913;&#38761;&#35519;&#26619;&#65289;&#20844;&#20849;&#19979;&#27700;&#3694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wm-n-file\&#20849;&#26377;&#12501;&#12457;&#12523;&#12480;\i&#20225;&#30011;&#36001;&#25919;&#35506;\&#12304;&#12501;&#12449;&#12452;&#12523;&#21463;&#28193;&#12375;&#29992;&#12501;&#12457;&#12523;&#12480;&#12540;&#12305;\&#12304;7.14&#12294;&#12288;&#22320;&#26041;&#20844;&#21942;&#20225;&#26989;&#12398;&#25244;&#26412;&#30340;&#12394;&#25913;&#38761;&#31561;&#12398;&#21462;&#32068;&#29366;&#27841;&#35519;&#26619;&#12305;\&#22238;&#31572;\03%20&#35519;&#26619;&#31080;&#65288;R2&#25244;&#26412;&#25913;&#38761;&#35519;&#26619;&#65289;&#28417;&#26989;&#38598;&#33853;&#25490;&#277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wm-n-file\&#20849;&#26377;&#12501;&#12457;&#12523;&#12480;\i&#20225;&#30011;&#36001;&#25919;&#35506;\&#12304;&#12501;&#12449;&#12452;&#12523;&#21463;&#28193;&#12375;&#29992;&#12501;&#12457;&#12523;&#12480;&#12540;&#12305;\&#12304;7.14&#12294;&#12288;&#22320;&#26041;&#20844;&#21942;&#20225;&#26989;&#12398;&#25244;&#26412;&#30340;&#12394;&#25913;&#38761;&#31561;&#12398;&#21462;&#32068;&#29366;&#27841;&#35519;&#26619;&#12305;\&#22238;&#31572;\03%20&#35519;&#26619;&#31080;&#65288;R2&#25244;&#26412;&#25913;&#38761;&#35519;&#26619;&#65289;&#36786;&#26989;&#38598;&#33853;&#25490;&#2770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wm-n-file\&#20849;&#26377;&#12501;&#12457;&#12523;&#12480;\i&#20225;&#30011;&#36001;&#25919;&#35506;\&#12304;&#12501;&#12449;&#12452;&#12523;&#21463;&#28193;&#12375;&#29992;&#12501;&#12457;&#12523;&#12480;&#12540;&#12305;\&#12304;7.14&#12294;&#12288;&#22320;&#26041;&#20844;&#21942;&#20225;&#26989;&#12398;&#25244;&#26412;&#30340;&#12394;&#25913;&#38761;&#31561;&#12398;&#21462;&#32068;&#29366;&#27841;&#35519;&#26619;&#12305;\&#22238;&#31572;\03%20&#35519;&#26619;&#31080;&#65288;R2&#25244;&#26412;&#25913;&#38761;&#35519;&#26619;&#65289;&#20491;&#21029;&#25490;&#27700;&#20966;&#297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wm-n-file\&#20849;&#26377;&#12501;&#12457;&#12523;&#12480;\i&#20225;&#30011;&#36001;&#25919;&#35506;\&#12304;&#12501;&#12449;&#12452;&#12523;&#21463;&#28193;&#12375;&#29992;&#12501;&#12457;&#12523;&#12480;&#12540;&#12305;\&#12304;7.14&#12294;&#12288;&#22320;&#26041;&#20844;&#21942;&#20225;&#26989;&#12398;&#25244;&#26412;&#30340;&#12394;&#25913;&#38761;&#31561;&#12398;&#21462;&#32068;&#29366;&#27841;&#35519;&#26619;&#12305;\&#22238;&#31572;\03%20&#35519;&#26619;&#31080;&#65288;R2&#25244;&#26412;&#25913;&#38761;&#35519;&#26619;&#65289;&#27700;&#36947;&#20107;&#269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wm-n-file\&#20849;&#26377;&#12501;&#12457;&#12523;&#12480;\i&#20225;&#30011;&#36001;&#25919;&#35506;\&#12304;&#12501;&#12449;&#12452;&#12523;&#21463;&#28193;&#12375;&#29992;&#12501;&#12457;&#12523;&#12480;&#12540;&#12305;\&#12304;7.14&#12294;&#12288;&#22320;&#26041;&#20844;&#21942;&#20225;&#26989;&#12398;&#25244;&#26412;&#30340;&#12394;&#25913;&#38761;&#31561;&#12398;&#21462;&#32068;&#29366;&#27841;&#35519;&#26619;&#12305;\&#22238;&#31572;\03%20&#35519;&#26619;&#31080;&#65288;R2&#25244;&#26412;&#25913;&#38761;&#35519;&#26619;&#65289;&#30149;&#3849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wm-n-file\&#20849;&#26377;&#12501;&#12457;&#12523;&#12480;\i&#20225;&#30011;&#36001;&#25919;&#35506;\&#12304;&#12501;&#12449;&#12452;&#12523;&#21463;&#28193;&#12375;&#29992;&#12501;&#12457;&#12523;&#12480;&#12540;&#12305;\&#12304;7.14&#12294;&#12288;&#22320;&#26041;&#20844;&#21942;&#20225;&#26989;&#12398;&#25244;&#26412;&#30340;&#12394;&#25913;&#38761;&#31561;&#12398;&#21462;&#32068;&#29366;&#27841;&#35519;&#26619;&#12305;\&#22238;&#31572;\03%20&#35519;&#26619;&#31080;&#65288;R2&#25244;&#26412;&#25913;&#38761;&#35519;&#26619;&#65289;&#35370;&#21839;&#30475;&#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7">
          <cell r="F17" t="str">
            <v>下水道事業</v>
          </cell>
        </row>
        <row r="43">
          <cell r="R43" t="str">
            <v>○</v>
          </cell>
          <cell r="AD43" t="str">
            <v>○</v>
          </cell>
        </row>
        <row r="48">
          <cell r="R48" t="str">
            <v xml:space="preserve"> </v>
          </cell>
        </row>
        <row r="249">
          <cell r="B249" t="str">
            <v>県主導の「上下水道に係る広域化・共同化等の検討会」にて検討中。</v>
          </cell>
        </row>
      </sheetData>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7">
          <cell r="F17" t="str">
            <v>下水道事業</v>
          </cell>
        </row>
        <row r="43">
          <cell r="R43" t="str">
            <v>○</v>
          </cell>
          <cell r="AD43" t="str">
            <v>○</v>
          </cell>
        </row>
        <row r="48">
          <cell r="R48" t="str">
            <v xml:space="preserve"> </v>
          </cell>
        </row>
        <row r="249">
          <cell r="B249" t="str">
            <v>県主導の「上下水道に係る広域化・共同化等の検討会」にて検討中。</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7">
          <cell r="F17" t="str">
            <v>下水道事業</v>
          </cell>
        </row>
        <row r="43">
          <cell r="R43" t="str">
            <v>○</v>
          </cell>
          <cell r="AD43" t="str">
            <v>○</v>
          </cell>
        </row>
        <row r="48">
          <cell r="R48" t="str">
            <v xml:space="preserve"> </v>
          </cell>
        </row>
        <row r="249">
          <cell r="B249" t="str">
            <v>県主導の「上下水道に係る広域化・共同化等の検討会」にて検討中。</v>
          </cell>
        </row>
      </sheetData>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7">
          <cell r="F17" t="str">
            <v>下水道事業</v>
          </cell>
        </row>
        <row r="43">
          <cell r="R43" t="str">
            <v>○</v>
          </cell>
          <cell r="AD43" t="str">
            <v>○</v>
          </cell>
        </row>
        <row r="48">
          <cell r="R48" t="str">
            <v xml:space="preserve"> </v>
          </cell>
        </row>
        <row r="249">
          <cell r="B249" t="str">
            <v>県主導の「上下水道に係る広域化・共同化等の検討会」にて検討中。</v>
          </cell>
        </row>
      </sheetData>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7">
          <cell r="F17" t="str">
            <v>水道事業</v>
          </cell>
          <cell r="W17" t="str">
            <v>―</v>
          </cell>
        </row>
        <row r="43">
          <cell r="R43" t="str">
            <v>○</v>
          </cell>
          <cell r="AD43" t="str">
            <v>○</v>
          </cell>
        </row>
        <row r="249">
          <cell r="B249" t="str">
            <v>県主導の「上下水道に係る広域化・共同化等の検討会」にて検討中。</v>
          </cell>
        </row>
      </sheetData>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48">
          <cell r="R48" t="str">
            <v>○</v>
          </cell>
        </row>
        <row r="467">
          <cell r="B467" t="str">
            <v>新改革プランを策定し中長期的な目標を定めて病院運営を行っている。また、毎年度今後5年間の財政計画を立て将来の経営状況についてシュミレーションを行いっている。その結果、経営体制・手法の変更を行わなくても、現行の体制で事業運営に支障をきたしていないため。</v>
          </cell>
        </row>
      </sheetData>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41">
          <cell r="R41" t="str">
            <v>○</v>
          </cell>
          <cell r="X41" t="str">
            <v>○</v>
          </cell>
        </row>
        <row r="56">
          <cell r="B56" t="str">
            <v>在宅医療の充実を図るため、訪問看護事業を岩美病院に移管した。</v>
          </cell>
        </row>
        <row r="62">
          <cell r="G62" t="str">
            <v>○</v>
          </cell>
          <cell r="S62" t="str">
            <v>平成</v>
          </cell>
          <cell r="V62">
            <v>27</v>
          </cell>
        </row>
        <row r="63">
          <cell r="V63">
            <v>3</v>
          </cell>
        </row>
        <row r="64">
          <cell r="V64">
            <v>31</v>
          </cell>
        </row>
        <row r="70">
          <cell r="AG70" t="str">
            <v>○</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view="pageBreakPreview" zoomScale="55" zoomScaleNormal="70" zoomScaleSheetLayoutView="55" zoomScalePageLayoutView="40" workbookViewId="0">
      <selection activeCell="BF14" sqref="BF14"/>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3" t="s">
        <v>16</v>
      </c>
      <c r="D8" s="184"/>
      <c r="E8" s="184"/>
      <c r="F8" s="184"/>
      <c r="G8" s="184"/>
      <c r="H8" s="184"/>
      <c r="I8" s="184"/>
      <c r="J8" s="184"/>
      <c r="K8" s="184"/>
      <c r="L8" s="184"/>
      <c r="M8" s="184"/>
      <c r="N8" s="184"/>
      <c r="O8" s="184"/>
      <c r="P8" s="184"/>
      <c r="Q8" s="184"/>
      <c r="R8" s="184"/>
      <c r="S8" s="184"/>
      <c r="T8" s="184"/>
      <c r="U8" s="185" t="s">
        <v>28</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29</v>
      </c>
      <c r="BG8" s="196"/>
      <c r="BH8" s="196"/>
      <c r="BI8" s="196"/>
      <c r="BJ8" s="196"/>
      <c r="BK8" s="196"/>
      <c r="BL8" s="196"/>
      <c r="BM8" s="196"/>
      <c r="BN8" s="196"/>
      <c r="BO8" s="196"/>
      <c r="BP8" s="196"/>
      <c r="BQ8" s="6"/>
      <c r="BR8" s="4"/>
    </row>
    <row r="9" spans="1:70" ht="12.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2.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1:70" ht="12.6" customHeight="1">
      <c r="A11" s="2"/>
      <c r="B11" s="2"/>
      <c r="C11" s="197" t="s">
        <v>54</v>
      </c>
      <c r="D11" s="184"/>
      <c r="E11" s="184"/>
      <c r="F11" s="184"/>
      <c r="G11" s="184"/>
      <c r="H11" s="184"/>
      <c r="I11" s="184"/>
      <c r="J11" s="184"/>
      <c r="K11" s="184"/>
      <c r="L11" s="184"/>
      <c r="M11" s="184"/>
      <c r="N11" s="184"/>
      <c r="O11" s="184"/>
      <c r="P11" s="184"/>
      <c r="Q11" s="184"/>
      <c r="R11" s="184"/>
      <c r="S11" s="184"/>
      <c r="T11" s="184"/>
      <c r="U11" s="198" t="s">
        <v>51</v>
      </c>
      <c r="V11" s="199"/>
      <c r="W11" s="199"/>
      <c r="X11" s="199"/>
      <c r="Y11" s="199"/>
      <c r="Z11" s="199"/>
      <c r="AA11" s="199"/>
      <c r="AB11" s="199"/>
      <c r="AC11" s="199"/>
      <c r="AD11" s="199"/>
      <c r="AE11" s="199"/>
      <c r="AF11" s="186"/>
      <c r="AG11" s="186"/>
      <c r="AH11" s="186"/>
      <c r="AI11" s="186"/>
      <c r="AJ11" s="186"/>
      <c r="AK11" s="186"/>
      <c r="AL11" s="186"/>
      <c r="AM11" s="186"/>
      <c r="AN11" s="187"/>
      <c r="AO11" s="204" t="s">
        <v>55</v>
      </c>
      <c r="AP11" s="186"/>
      <c r="AQ11" s="186"/>
      <c r="AR11" s="186"/>
      <c r="AS11" s="186"/>
      <c r="AT11" s="186"/>
      <c r="AU11" s="186"/>
      <c r="AV11" s="186"/>
      <c r="AW11" s="186"/>
      <c r="AX11" s="186"/>
      <c r="AY11" s="186"/>
      <c r="AZ11" s="186"/>
      <c r="BA11" s="186"/>
      <c r="BB11" s="186"/>
      <c r="BC11" s="186"/>
      <c r="BD11" s="186"/>
      <c r="BE11" s="187"/>
      <c r="BF11" s="197" t="s">
        <v>58</v>
      </c>
      <c r="BG11" s="205"/>
      <c r="BH11" s="205"/>
      <c r="BI11" s="205"/>
      <c r="BJ11" s="205"/>
      <c r="BK11" s="205"/>
      <c r="BL11" s="205"/>
      <c r="BM11" s="205"/>
      <c r="BN11" s="205"/>
      <c r="BO11" s="205"/>
      <c r="BP11" s="205"/>
      <c r="BQ11" s="7"/>
      <c r="BR11"/>
    </row>
    <row r="12" spans="1:70" ht="12.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1:70" ht="12.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50" t="s">
        <v>30</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L18"/>
      <c r="BM18"/>
      <c r="BN18"/>
      <c r="BO18"/>
      <c r="BP18"/>
      <c r="BQ18"/>
      <c r="BR18" s="18"/>
    </row>
    <row r="19" spans="1:70" ht="12.6" customHeight="1">
      <c r="A19"/>
      <c r="B19"/>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L19"/>
      <c r="BM19"/>
      <c r="BN19"/>
      <c r="BO19"/>
      <c r="BP19"/>
      <c r="BQ19"/>
      <c r="BR19" s="18"/>
    </row>
    <row r="20" spans="1:70" ht="12.6"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L20"/>
      <c r="BM20"/>
      <c r="BN20"/>
      <c r="BO20"/>
      <c r="BP20"/>
      <c r="BQ20"/>
      <c r="BR20" s="36"/>
    </row>
    <row r="21" spans="1:70" ht="12.6"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L21"/>
      <c r="BM21"/>
      <c r="BN21"/>
      <c r="BO21"/>
      <c r="BP21"/>
      <c r="BQ21"/>
      <c r="BR21" s="36"/>
    </row>
    <row r="22" spans="1:70" ht="12.6"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L22"/>
      <c r="BM22"/>
      <c r="BN22"/>
      <c r="BO22"/>
      <c r="BP22"/>
      <c r="BQ22"/>
      <c r="BR22" s="36"/>
    </row>
    <row r="23" spans="1:70" ht="12.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37"/>
      <c r="BB23" s="178"/>
      <c r="BC23" s="179"/>
      <c r="BD23" s="179"/>
      <c r="BE23" s="179"/>
      <c r="BF23" s="179"/>
      <c r="BG23" s="179"/>
      <c r="BH23" s="179"/>
      <c r="BI23" s="148"/>
      <c r="BJ23" s="149"/>
      <c r="BK23" s="65"/>
      <c r="BL23"/>
      <c r="BM23"/>
      <c r="BN23"/>
      <c r="BO23"/>
      <c r="BP23"/>
      <c r="BQ23"/>
      <c r="BR23" s="36"/>
    </row>
    <row r="24" spans="1:70" ht="12.6" customHeight="1">
      <c r="A24" s="2"/>
      <c r="B24" s="2"/>
      <c r="C24" s="19"/>
      <c r="D24" s="82" t="str">
        <f>IF([2]回答表!R41="○","○","")</f>
        <v/>
      </c>
      <c r="E24" s="83"/>
      <c r="F24" s="83"/>
      <c r="G24" s="83"/>
      <c r="H24" s="83"/>
      <c r="I24" s="83"/>
      <c r="J24" s="84"/>
      <c r="K24" s="82" t="str">
        <f>IF([2]回答表!R42="○","○","")</f>
        <v/>
      </c>
      <c r="L24" s="83"/>
      <c r="M24" s="83"/>
      <c r="N24" s="83"/>
      <c r="O24" s="83"/>
      <c r="P24" s="83"/>
      <c r="Q24" s="84"/>
      <c r="R24" s="82" t="str">
        <f>IF([2]回答表!R43="○","○","")</f>
        <v>○</v>
      </c>
      <c r="S24" s="83"/>
      <c r="T24" s="83"/>
      <c r="U24" s="83"/>
      <c r="V24" s="83"/>
      <c r="W24" s="83"/>
      <c r="X24" s="84"/>
      <c r="Y24" s="82" t="str">
        <f>IF([2]回答表!R44="○","○","")</f>
        <v/>
      </c>
      <c r="Z24" s="83"/>
      <c r="AA24" s="83"/>
      <c r="AB24" s="83"/>
      <c r="AC24" s="83"/>
      <c r="AD24" s="83"/>
      <c r="AE24" s="84"/>
      <c r="AF24" s="82" t="str">
        <f>IF([2]回答表!R45="○","○","")</f>
        <v/>
      </c>
      <c r="AG24" s="83"/>
      <c r="AH24" s="83"/>
      <c r="AI24" s="83"/>
      <c r="AJ24" s="83"/>
      <c r="AK24" s="83"/>
      <c r="AL24" s="84"/>
      <c r="AM24" s="82" t="str">
        <f>IF([2]回答表!R46="○","○","")</f>
        <v/>
      </c>
      <c r="AN24" s="83"/>
      <c r="AO24" s="83"/>
      <c r="AP24" s="83"/>
      <c r="AQ24" s="83"/>
      <c r="AR24" s="83"/>
      <c r="AS24" s="84"/>
      <c r="AT24" s="82" t="str">
        <f>IF([2]回答表!R47="○","○","")</f>
        <v/>
      </c>
      <c r="AU24" s="83"/>
      <c r="AV24" s="83"/>
      <c r="AW24" s="83"/>
      <c r="AX24" s="83"/>
      <c r="AY24" s="83"/>
      <c r="AZ24" s="84"/>
      <c r="BA24" s="37"/>
      <c r="BB24" s="79" t="str">
        <f>IF([2]回答表!R48="○","○","")</f>
        <v/>
      </c>
      <c r="BC24" s="80"/>
      <c r="BD24" s="80"/>
      <c r="BE24" s="80"/>
      <c r="BF24" s="80"/>
      <c r="BG24" s="80"/>
      <c r="BH24" s="80"/>
      <c r="BI24" s="144"/>
      <c r="BJ24" s="145"/>
      <c r="BK24" s="65"/>
      <c r="BL24"/>
      <c r="BM24"/>
      <c r="BN24"/>
      <c r="BO24"/>
      <c r="BP24"/>
      <c r="BQ24"/>
      <c r="BR24" s="36"/>
    </row>
    <row r="25" spans="1:70" ht="12.6" customHeight="1">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8"/>
      <c r="BB25" s="82"/>
      <c r="BC25" s="83"/>
      <c r="BD25" s="83"/>
      <c r="BE25" s="83"/>
      <c r="BF25" s="83"/>
      <c r="BG25" s="83"/>
      <c r="BH25" s="83"/>
      <c r="BI25" s="146"/>
      <c r="BJ25" s="147"/>
      <c r="BK25" s="65"/>
      <c r="BL25"/>
      <c r="BM25"/>
      <c r="BN25"/>
      <c r="BO25"/>
      <c r="BP25"/>
      <c r="BQ25"/>
      <c r="BR25" s="36"/>
    </row>
    <row r="26" spans="1:70" ht="12.6" customHeight="1">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8"/>
      <c r="BB26" s="85"/>
      <c r="BC26" s="86"/>
      <c r="BD26" s="86"/>
      <c r="BE26" s="86"/>
      <c r="BF26" s="86"/>
      <c r="BG26" s="86"/>
      <c r="BH26" s="86"/>
      <c r="BI26" s="148"/>
      <c r="BJ26" s="149"/>
      <c r="BK26" s="65"/>
      <c r="BL26"/>
      <c r="BM26"/>
      <c r="BN26"/>
      <c r="BO26"/>
      <c r="BP26"/>
      <c r="BQ26"/>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L27"/>
      <c r="BM27"/>
      <c r="BN27"/>
      <c r="BO27"/>
      <c r="BP27"/>
      <c r="BQ27"/>
      <c r="BR27" s="36"/>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7"/>
      <c r="AS31" s="127"/>
      <c r="AT31" s="127"/>
      <c r="AU31" s="127"/>
      <c r="AV31" s="127"/>
      <c r="AW31" s="127"/>
      <c r="AX31" s="127"/>
      <c r="AY31" s="127"/>
      <c r="AZ31" s="127"/>
      <c r="BA31" s="127"/>
      <c r="BB31" s="127"/>
      <c r="BC31" s="45"/>
      <c r="BD31" s="46"/>
      <c r="BE31" s="46"/>
      <c r="BF31" s="46"/>
      <c r="BG31" s="46"/>
      <c r="BH31" s="46"/>
      <c r="BI31" s="46"/>
      <c r="BJ31" s="46"/>
      <c r="BK31" s="46"/>
      <c r="BL31" s="46"/>
      <c r="BM31" s="46"/>
      <c r="BN31" s="46"/>
      <c r="BO31" s="46"/>
      <c r="BP31" s="46"/>
      <c r="BQ31" s="47"/>
      <c r="BR31" s="2"/>
    </row>
    <row r="32" spans="1:70" ht="12.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8"/>
      <c r="AS32" s="128"/>
      <c r="AT32" s="128"/>
      <c r="AU32" s="128"/>
      <c r="AV32" s="128"/>
      <c r="AW32" s="128"/>
      <c r="AX32" s="128"/>
      <c r="AY32" s="128"/>
      <c r="AZ32" s="128"/>
      <c r="BA32" s="128"/>
      <c r="BB32" s="128"/>
      <c r="BC32" s="49"/>
      <c r="BD32" s="21"/>
      <c r="BE32" s="21"/>
      <c r="BF32" s="21"/>
      <c r="BG32" s="21"/>
      <c r="BH32" s="21"/>
      <c r="BI32" s="21"/>
      <c r="BJ32" s="21"/>
      <c r="BK32" s="21"/>
      <c r="BL32" s="21"/>
      <c r="BM32" s="25"/>
      <c r="BN32" s="25"/>
      <c r="BO32" s="25"/>
      <c r="BP32" s="50"/>
      <c r="BQ32" s="51"/>
      <c r="BR32" s="2"/>
    </row>
    <row r="33" spans="1:70" ht="12.6" customHeight="1">
      <c r="A33" s="2"/>
      <c r="B33" s="2"/>
      <c r="C33" s="48"/>
      <c r="D33" s="129" t="s">
        <v>6</v>
      </c>
      <c r="E33" s="130"/>
      <c r="F33" s="130"/>
      <c r="G33" s="130"/>
      <c r="H33" s="130"/>
      <c r="I33" s="130"/>
      <c r="J33" s="130"/>
      <c r="K33" s="130"/>
      <c r="L33" s="130"/>
      <c r="M33" s="130"/>
      <c r="N33" s="130"/>
      <c r="O33" s="130"/>
      <c r="P33" s="130"/>
      <c r="Q33" s="131"/>
      <c r="R33" s="135" t="s">
        <v>44</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9"/>
      <c r="BD33" s="21"/>
      <c r="BE33" s="21"/>
      <c r="BF33" s="21"/>
      <c r="BG33" s="21"/>
      <c r="BH33" s="21"/>
      <c r="BI33" s="21"/>
      <c r="BJ33" s="21"/>
      <c r="BK33" s="21"/>
      <c r="BL33" s="21"/>
      <c r="BM33" s="25"/>
      <c r="BN33" s="25"/>
      <c r="BO33" s="25"/>
      <c r="BP33" s="50"/>
      <c r="BQ33" s="51"/>
      <c r="BR33" s="2"/>
    </row>
    <row r="34" spans="1:70" ht="12.6" customHeight="1">
      <c r="A34" s="2"/>
      <c r="B34" s="2"/>
      <c r="C34" s="48"/>
      <c r="D34" s="132"/>
      <c r="E34" s="133"/>
      <c r="F34" s="133"/>
      <c r="G34" s="133"/>
      <c r="H34" s="133"/>
      <c r="I34" s="133"/>
      <c r="J34" s="133"/>
      <c r="K34" s="133"/>
      <c r="L34" s="133"/>
      <c r="M34" s="133"/>
      <c r="N34" s="133"/>
      <c r="O34" s="133"/>
      <c r="P34" s="133"/>
      <c r="Q34" s="13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9"/>
      <c r="BD34" s="21"/>
      <c r="BE34" s="21"/>
      <c r="BF34" s="21"/>
      <c r="BG34" s="21"/>
      <c r="BH34" s="21"/>
      <c r="BI34" s="21"/>
      <c r="BJ34" s="21"/>
      <c r="BK34" s="21"/>
      <c r="BL34" s="21"/>
      <c r="BM34" s="25"/>
      <c r="BN34" s="25"/>
      <c r="BO34" s="25"/>
      <c r="BP34" s="50"/>
      <c r="BQ34" s="51"/>
      <c r="BR34" s="2"/>
    </row>
    <row r="35" spans="1:70" ht="12.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5"/>
      <c r="BN35" s="25"/>
      <c r="BO35" s="25"/>
      <c r="BP35" s="50"/>
      <c r="BQ35" s="51"/>
      <c r="BR35" s="2"/>
    </row>
    <row r="36" spans="1:70" ht="12.6" customHeight="1">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2.6" customHeight="1">
      <c r="A37" s="2"/>
      <c r="B37" s="2"/>
      <c r="C37" s="48"/>
      <c r="D37" s="94" t="s">
        <v>9</v>
      </c>
      <c r="E37" s="94"/>
      <c r="F37" s="94"/>
      <c r="G37" s="94"/>
      <c r="H37" s="94"/>
      <c r="I37" s="94"/>
      <c r="J37" s="94"/>
      <c r="K37" s="94"/>
      <c r="L37" s="94"/>
      <c r="M37" s="94"/>
      <c r="N37" s="96" t="str">
        <f>IF([2]回答表!F17="下水道事業",IF([2]回答表!X43="○","○",""),"")</f>
        <v/>
      </c>
      <c r="O37" s="97"/>
      <c r="P37" s="97"/>
      <c r="Q37" s="98"/>
      <c r="R37" s="23"/>
      <c r="S37" s="23"/>
      <c r="T37" s="23"/>
      <c r="U37" s="117" t="s">
        <v>45</v>
      </c>
      <c r="V37" s="118"/>
      <c r="W37" s="118"/>
      <c r="X37" s="118"/>
      <c r="Y37" s="118"/>
      <c r="Z37" s="118"/>
      <c r="AA37" s="118"/>
      <c r="AB37" s="118"/>
      <c r="AC37" s="117" t="s">
        <v>46</v>
      </c>
      <c r="AD37" s="118"/>
      <c r="AE37" s="118"/>
      <c r="AF37" s="118"/>
      <c r="AG37" s="118"/>
      <c r="AH37" s="118"/>
      <c r="AI37" s="118"/>
      <c r="AJ37" s="141"/>
      <c r="AK37" s="55"/>
      <c r="AL37" s="55"/>
      <c r="AM37" s="105" t="str">
        <f>IF([2]回答表!F17="下水道事業",IF([2]回答表!X43="○",[2]回答表!B154,IF([2]回答表!AA43="○",[2]回答表!B201,"")),"")</f>
        <v/>
      </c>
      <c r="AN37" s="106"/>
      <c r="AO37" s="106"/>
      <c r="AP37" s="106"/>
      <c r="AQ37" s="106"/>
      <c r="AR37" s="106"/>
      <c r="AS37" s="106"/>
      <c r="AT37" s="106"/>
      <c r="AU37" s="106"/>
      <c r="AV37" s="106"/>
      <c r="AW37" s="106"/>
      <c r="AX37" s="106"/>
      <c r="AY37" s="106"/>
      <c r="AZ37" s="106"/>
      <c r="BA37" s="106"/>
      <c r="BB37" s="107"/>
      <c r="BC37" s="52"/>
      <c r="BD37" s="21"/>
      <c r="BE37" s="114" t="str">
        <f>IF([2]回答表!F17="下水道事業",IF([2]回答表!X43="○",[2]回答表!B190,IF([2]回答表!AA43="○",[2]回答表!B238,"")),"")</f>
        <v/>
      </c>
      <c r="BF37" s="115"/>
      <c r="BG37" s="115"/>
      <c r="BH37" s="115"/>
      <c r="BI37" s="114"/>
      <c r="BJ37" s="115"/>
      <c r="BK37" s="115"/>
      <c r="BL37" s="115"/>
      <c r="BM37" s="114"/>
      <c r="BN37" s="115"/>
      <c r="BO37" s="115"/>
      <c r="BP37" s="116"/>
      <c r="BQ37" s="51"/>
      <c r="BR37" s="2"/>
    </row>
    <row r="38" spans="1:70" ht="12.6" customHeight="1">
      <c r="A38" s="2"/>
      <c r="B38" s="2"/>
      <c r="C38" s="48"/>
      <c r="D38" s="94"/>
      <c r="E38" s="94"/>
      <c r="F38" s="94"/>
      <c r="G38" s="94"/>
      <c r="H38" s="94"/>
      <c r="I38" s="94"/>
      <c r="J38" s="94"/>
      <c r="K38" s="94"/>
      <c r="L38" s="94"/>
      <c r="M38" s="94"/>
      <c r="N38" s="99"/>
      <c r="O38" s="100"/>
      <c r="P38" s="100"/>
      <c r="Q38" s="101"/>
      <c r="R38" s="23"/>
      <c r="S38" s="23"/>
      <c r="T38" s="23"/>
      <c r="U38" s="119"/>
      <c r="V38" s="120"/>
      <c r="W38" s="120"/>
      <c r="X38" s="120"/>
      <c r="Y38" s="120"/>
      <c r="Z38" s="120"/>
      <c r="AA38" s="120"/>
      <c r="AB38" s="120"/>
      <c r="AC38" s="119"/>
      <c r="AD38" s="120"/>
      <c r="AE38" s="120"/>
      <c r="AF38" s="120"/>
      <c r="AG38" s="120"/>
      <c r="AH38" s="120"/>
      <c r="AI38" s="120"/>
      <c r="AJ38" s="142"/>
      <c r="AK38" s="55"/>
      <c r="AL38" s="55"/>
      <c r="AM38" s="108"/>
      <c r="AN38" s="109"/>
      <c r="AO38" s="109"/>
      <c r="AP38" s="109"/>
      <c r="AQ38" s="109"/>
      <c r="AR38" s="109"/>
      <c r="AS38" s="109"/>
      <c r="AT38" s="109"/>
      <c r="AU38" s="109"/>
      <c r="AV38" s="109"/>
      <c r="AW38" s="109"/>
      <c r="AX38" s="109"/>
      <c r="AY38" s="109"/>
      <c r="AZ38" s="109"/>
      <c r="BA38" s="109"/>
      <c r="BB38" s="110"/>
      <c r="BC38" s="52"/>
      <c r="BD38" s="21"/>
      <c r="BE38" s="88"/>
      <c r="BF38" s="89"/>
      <c r="BG38" s="89"/>
      <c r="BH38" s="89"/>
      <c r="BI38" s="88"/>
      <c r="BJ38" s="89"/>
      <c r="BK38" s="89"/>
      <c r="BL38" s="89"/>
      <c r="BM38" s="88"/>
      <c r="BN38" s="89"/>
      <c r="BO38" s="89"/>
      <c r="BP38" s="92"/>
      <c r="BQ38" s="51"/>
      <c r="BR38" s="2"/>
    </row>
    <row r="39" spans="1:70" ht="12.6" customHeight="1">
      <c r="A39" s="2"/>
      <c r="B39" s="2"/>
      <c r="C39" s="48"/>
      <c r="D39" s="94"/>
      <c r="E39" s="94"/>
      <c r="F39" s="94"/>
      <c r="G39" s="94"/>
      <c r="H39" s="94"/>
      <c r="I39" s="94"/>
      <c r="J39" s="94"/>
      <c r="K39" s="94"/>
      <c r="L39" s="94"/>
      <c r="M39" s="94"/>
      <c r="N39" s="99"/>
      <c r="O39" s="100"/>
      <c r="P39" s="100"/>
      <c r="Q39" s="101"/>
      <c r="R39" s="23"/>
      <c r="S39" s="23"/>
      <c r="T39" s="23"/>
      <c r="U39" s="79" t="str">
        <f>IF([2]回答表!F17="下水道事業",IF([2]回答表!X43="○",[2]回答表!Y184,IF([2]回答表!AA43="○",[2]回答表!Y232,"")),"")</f>
        <v/>
      </c>
      <c r="V39" s="80"/>
      <c r="W39" s="80"/>
      <c r="X39" s="80"/>
      <c r="Y39" s="80"/>
      <c r="Z39" s="80"/>
      <c r="AA39" s="80"/>
      <c r="AB39" s="81"/>
      <c r="AC39" s="79" t="str">
        <f>IF([2]回答表!F17="下水道事業",IF([2]回答表!X43="○",[2]回答表!Y185,IF([2]回答表!AA43="○",[2]回答表!Y233,"")),"")</f>
        <v/>
      </c>
      <c r="AD39" s="80"/>
      <c r="AE39" s="80"/>
      <c r="AF39" s="80"/>
      <c r="AG39" s="80"/>
      <c r="AH39" s="80"/>
      <c r="AI39" s="80"/>
      <c r="AJ39" s="81"/>
      <c r="AK39" s="55"/>
      <c r="AL39" s="55"/>
      <c r="AM39" s="108"/>
      <c r="AN39" s="109"/>
      <c r="AO39" s="109"/>
      <c r="AP39" s="109"/>
      <c r="AQ39" s="109"/>
      <c r="AR39" s="109"/>
      <c r="AS39" s="109"/>
      <c r="AT39" s="109"/>
      <c r="AU39" s="109"/>
      <c r="AV39" s="109"/>
      <c r="AW39" s="109"/>
      <c r="AX39" s="109"/>
      <c r="AY39" s="109"/>
      <c r="AZ39" s="109"/>
      <c r="BA39" s="109"/>
      <c r="BB39" s="110"/>
      <c r="BC39" s="52"/>
      <c r="BD39" s="21"/>
      <c r="BE39" s="88"/>
      <c r="BF39" s="89"/>
      <c r="BG39" s="89"/>
      <c r="BH39" s="89"/>
      <c r="BI39" s="88"/>
      <c r="BJ39" s="89"/>
      <c r="BK39" s="89"/>
      <c r="BL39" s="89"/>
      <c r="BM39" s="88"/>
      <c r="BN39" s="89"/>
      <c r="BO39" s="89"/>
      <c r="BP39" s="92"/>
      <c r="BQ39" s="51"/>
      <c r="BR39" s="2"/>
    </row>
    <row r="40" spans="1:70" ht="12.6" customHeight="1">
      <c r="A40" s="2"/>
      <c r="B40" s="2"/>
      <c r="C40" s="48"/>
      <c r="D40" s="94"/>
      <c r="E40" s="94"/>
      <c r="F40" s="94"/>
      <c r="G40" s="94"/>
      <c r="H40" s="94"/>
      <c r="I40" s="94"/>
      <c r="J40" s="94"/>
      <c r="K40" s="94"/>
      <c r="L40" s="94"/>
      <c r="M40" s="94"/>
      <c r="N40" s="102"/>
      <c r="O40" s="103"/>
      <c r="P40" s="103"/>
      <c r="Q40" s="104"/>
      <c r="R40" s="23"/>
      <c r="S40" s="23"/>
      <c r="T40" s="23"/>
      <c r="U40" s="82"/>
      <c r="V40" s="83"/>
      <c r="W40" s="83"/>
      <c r="X40" s="83"/>
      <c r="Y40" s="83"/>
      <c r="Z40" s="83"/>
      <c r="AA40" s="83"/>
      <c r="AB40" s="84"/>
      <c r="AC40" s="82"/>
      <c r="AD40" s="83"/>
      <c r="AE40" s="83"/>
      <c r="AF40" s="83"/>
      <c r="AG40" s="83"/>
      <c r="AH40" s="83"/>
      <c r="AI40" s="83"/>
      <c r="AJ40" s="84"/>
      <c r="AK40" s="55"/>
      <c r="AL40" s="55"/>
      <c r="AM40" s="108"/>
      <c r="AN40" s="109"/>
      <c r="AO40" s="109"/>
      <c r="AP40" s="109"/>
      <c r="AQ40" s="109"/>
      <c r="AR40" s="109"/>
      <c r="AS40" s="109"/>
      <c r="AT40" s="109"/>
      <c r="AU40" s="109"/>
      <c r="AV40" s="109"/>
      <c r="AW40" s="109"/>
      <c r="AX40" s="109"/>
      <c r="AY40" s="109"/>
      <c r="AZ40" s="109"/>
      <c r="BA40" s="109"/>
      <c r="BB40" s="110"/>
      <c r="BC40" s="52"/>
      <c r="BD40" s="21"/>
      <c r="BE40" s="88" t="str">
        <f>IF([2]回答表!F17="下水道事業",IF([2]回答表!X43="○",[2]回答表!E190,IF([2]回答表!AA43="○",[2]回答表!E238,"")),"")</f>
        <v/>
      </c>
      <c r="BF40" s="89"/>
      <c r="BG40" s="89"/>
      <c r="BH40" s="89"/>
      <c r="BI40" s="88" t="str">
        <f>IF([2]回答表!F17="下水道事業",IF([2]回答表!X43="○",[2]回答表!E191,IF([2]回答表!AA43="○",[2]回答表!E239,"")),"")</f>
        <v/>
      </c>
      <c r="BJ40" s="89"/>
      <c r="BK40" s="89"/>
      <c r="BL40" s="89"/>
      <c r="BM40" s="88" t="str">
        <f>IF([2]回答表!F17="下水道事業",IF([2]回答表!X43="○",[2]回答表!E192,IF([2]回答表!AA43="○",[2]回答表!E240,"")),"")</f>
        <v/>
      </c>
      <c r="BN40" s="89"/>
      <c r="BO40" s="89"/>
      <c r="BP40" s="92"/>
      <c r="BQ40" s="51"/>
      <c r="BR40" s="2"/>
    </row>
    <row r="41" spans="1:70" ht="12.6" customHeight="1">
      <c r="A41" s="2"/>
      <c r="B41" s="2"/>
      <c r="C41" s="48"/>
      <c r="D41" s="32"/>
      <c r="E41" s="32"/>
      <c r="F41" s="32"/>
      <c r="G41" s="32"/>
      <c r="H41" s="32"/>
      <c r="I41" s="32"/>
      <c r="J41" s="32"/>
      <c r="K41" s="32"/>
      <c r="L41" s="32"/>
      <c r="M41" s="32"/>
      <c r="N41" s="56"/>
      <c r="O41" s="56"/>
      <c r="P41" s="56"/>
      <c r="Q41" s="56"/>
      <c r="R41" s="57"/>
      <c r="S41" s="57"/>
      <c r="T41" s="57"/>
      <c r="U41" s="85"/>
      <c r="V41" s="86"/>
      <c r="W41" s="86"/>
      <c r="X41" s="86"/>
      <c r="Y41" s="86"/>
      <c r="Z41" s="86"/>
      <c r="AA41" s="86"/>
      <c r="AB41" s="87"/>
      <c r="AC41" s="85"/>
      <c r="AD41" s="86"/>
      <c r="AE41" s="86"/>
      <c r="AF41" s="86"/>
      <c r="AG41" s="86"/>
      <c r="AH41" s="86"/>
      <c r="AI41" s="86"/>
      <c r="AJ41" s="87"/>
      <c r="AK41" s="55"/>
      <c r="AL41" s="55"/>
      <c r="AM41" s="108"/>
      <c r="AN41" s="109"/>
      <c r="AO41" s="109"/>
      <c r="AP41" s="109"/>
      <c r="AQ41" s="109"/>
      <c r="AR41" s="109"/>
      <c r="AS41" s="109"/>
      <c r="AT41" s="109"/>
      <c r="AU41" s="109"/>
      <c r="AV41" s="109"/>
      <c r="AW41" s="109"/>
      <c r="AX41" s="109"/>
      <c r="AY41" s="109"/>
      <c r="AZ41" s="109"/>
      <c r="BA41" s="109"/>
      <c r="BB41" s="110"/>
      <c r="BC41" s="52"/>
      <c r="BD41" s="52"/>
      <c r="BE41" s="88"/>
      <c r="BF41" s="89"/>
      <c r="BG41" s="89"/>
      <c r="BH41" s="89"/>
      <c r="BI41" s="88"/>
      <c r="BJ41" s="89"/>
      <c r="BK41" s="89"/>
      <c r="BL41" s="89"/>
      <c r="BM41" s="88"/>
      <c r="BN41" s="89"/>
      <c r="BO41" s="89"/>
      <c r="BP41" s="92"/>
      <c r="BQ41" s="51"/>
      <c r="BR41" s="2"/>
    </row>
    <row r="42" spans="1:70" ht="12.6" customHeight="1">
      <c r="A42" s="2"/>
      <c r="B42" s="2"/>
      <c r="C42" s="48"/>
      <c r="D42" s="32"/>
      <c r="E42" s="32"/>
      <c r="F42" s="32"/>
      <c r="G42" s="32"/>
      <c r="H42" s="32"/>
      <c r="I42" s="32"/>
      <c r="J42" s="32"/>
      <c r="K42" s="32"/>
      <c r="L42" s="32"/>
      <c r="M42" s="32"/>
      <c r="N42" s="56"/>
      <c r="O42" s="56"/>
      <c r="P42" s="56"/>
      <c r="Q42" s="56"/>
      <c r="R42" s="57"/>
      <c r="S42" s="57"/>
      <c r="T42" s="57"/>
      <c r="U42" s="117" t="s">
        <v>47</v>
      </c>
      <c r="V42" s="118"/>
      <c r="W42" s="118"/>
      <c r="X42" s="118"/>
      <c r="Y42" s="118"/>
      <c r="Z42" s="118"/>
      <c r="AA42" s="118"/>
      <c r="AB42" s="118"/>
      <c r="AC42" s="121" t="s">
        <v>48</v>
      </c>
      <c r="AD42" s="122"/>
      <c r="AE42" s="122"/>
      <c r="AF42" s="122"/>
      <c r="AG42" s="122"/>
      <c r="AH42" s="122"/>
      <c r="AI42" s="122"/>
      <c r="AJ42" s="123"/>
      <c r="AK42" s="55"/>
      <c r="AL42" s="55"/>
      <c r="AM42" s="108"/>
      <c r="AN42" s="109"/>
      <c r="AO42" s="109"/>
      <c r="AP42" s="109"/>
      <c r="AQ42" s="109"/>
      <c r="AR42" s="109"/>
      <c r="AS42" s="109"/>
      <c r="AT42" s="109"/>
      <c r="AU42" s="109"/>
      <c r="AV42" s="109"/>
      <c r="AW42" s="109"/>
      <c r="AX42" s="109"/>
      <c r="AY42" s="109"/>
      <c r="AZ42" s="109"/>
      <c r="BA42" s="109"/>
      <c r="BB42" s="110"/>
      <c r="BC42" s="52"/>
      <c r="BD42" s="21"/>
      <c r="BE42" s="88"/>
      <c r="BF42" s="89"/>
      <c r="BG42" s="89"/>
      <c r="BH42" s="89"/>
      <c r="BI42" s="88"/>
      <c r="BJ42" s="89"/>
      <c r="BK42" s="89"/>
      <c r="BL42" s="89"/>
      <c r="BM42" s="88"/>
      <c r="BN42" s="89"/>
      <c r="BO42" s="89"/>
      <c r="BP42" s="92"/>
      <c r="BQ42" s="51"/>
      <c r="BR42" s="2"/>
    </row>
    <row r="43" spans="1:70" ht="12.6" customHeight="1">
      <c r="A43" s="2"/>
      <c r="B43" s="2"/>
      <c r="C43" s="48"/>
      <c r="D43" s="143" t="s">
        <v>10</v>
      </c>
      <c r="E43" s="94"/>
      <c r="F43" s="94"/>
      <c r="G43" s="94"/>
      <c r="H43" s="94"/>
      <c r="I43" s="94"/>
      <c r="J43" s="94"/>
      <c r="K43" s="94"/>
      <c r="L43" s="94"/>
      <c r="M43" s="95"/>
      <c r="N43" s="96" t="str">
        <f>IF([2]回答表!F17="下水道事業",IF([2]回答表!AA43="○","○",""),"")</f>
        <v/>
      </c>
      <c r="O43" s="97"/>
      <c r="P43" s="97"/>
      <c r="Q43" s="98"/>
      <c r="R43" s="23"/>
      <c r="S43" s="23"/>
      <c r="T43" s="23"/>
      <c r="U43" s="119"/>
      <c r="V43" s="120"/>
      <c r="W43" s="120"/>
      <c r="X43" s="120"/>
      <c r="Y43" s="120"/>
      <c r="Z43" s="120"/>
      <c r="AA43" s="120"/>
      <c r="AB43" s="120"/>
      <c r="AC43" s="124"/>
      <c r="AD43" s="125"/>
      <c r="AE43" s="125"/>
      <c r="AF43" s="125"/>
      <c r="AG43" s="125"/>
      <c r="AH43" s="125"/>
      <c r="AI43" s="125"/>
      <c r="AJ43" s="126"/>
      <c r="AK43" s="55"/>
      <c r="AL43" s="55"/>
      <c r="AM43" s="108"/>
      <c r="AN43" s="109"/>
      <c r="AO43" s="109"/>
      <c r="AP43" s="109"/>
      <c r="AQ43" s="109"/>
      <c r="AR43" s="109"/>
      <c r="AS43" s="109"/>
      <c r="AT43" s="109"/>
      <c r="AU43" s="109"/>
      <c r="AV43" s="109"/>
      <c r="AW43" s="109"/>
      <c r="AX43" s="109"/>
      <c r="AY43" s="109"/>
      <c r="AZ43" s="109"/>
      <c r="BA43" s="109"/>
      <c r="BB43" s="110"/>
      <c r="BC43" s="52"/>
      <c r="BD43" s="58"/>
      <c r="BE43" s="88"/>
      <c r="BF43" s="89"/>
      <c r="BG43" s="89"/>
      <c r="BH43" s="89"/>
      <c r="BI43" s="88"/>
      <c r="BJ43" s="89"/>
      <c r="BK43" s="89"/>
      <c r="BL43" s="89"/>
      <c r="BM43" s="88"/>
      <c r="BN43" s="89"/>
      <c r="BO43" s="89"/>
      <c r="BP43" s="92"/>
      <c r="BQ43" s="51"/>
      <c r="BR43" s="2"/>
    </row>
    <row r="44" spans="1:70" ht="12.6" customHeight="1">
      <c r="A44" s="2"/>
      <c r="B44" s="2"/>
      <c r="C44" s="48"/>
      <c r="D44" s="94"/>
      <c r="E44" s="94"/>
      <c r="F44" s="94"/>
      <c r="G44" s="94"/>
      <c r="H44" s="94"/>
      <c r="I44" s="94"/>
      <c r="J44" s="94"/>
      <c r="K44" s="94"/>
      <c r="L44" s="94"/>
      <c r="M44" s="95"/>
      <c r="N44" s="99"/>
      <c r="O44" s="100"/>
      <c r="P44" s="100"/>
      <c r="Q44" s="101"/>
      <c r="R44" s="23"/>
      <c r="S44" s="23"/>
      <c r="T44" s="23"/>
      <c r="U44" s="79" t="str">
        <f>IF([2]回答表!F17="下水道事業",IF([2]回答表!X43="○",[2]回答表!Y186,IF([2]回答表!AA43="○",[2]回答表!Y234,"")),"")</f>
        <v/>
      </c>
      <c r="V44" s="80"/>
      <c r="W44" s="80"/>
      <c r="X44" s="80"/>
      <c r="Y44" s="80"/>
      <c r="Z44" s="80"/>
      <c r="AA44" s="80"/>
      <c r="AB44" s="81"/>
      <c r="AC44" s="79" t="str">
        <f>IF([2]回答表!F17="下水道事業",IF([2]回答表!X43="○",[2]回答表!Y187,IF([2]回答表!AA43="○",[2]回答表!Y235,"")),"")</f>
        <v/>
      </c>
      <c r="AD44" s="80"/>
      <c r="AE44" s="80"/>
      <c r="AF44" s="80"/>
      <c r="AG44" s="80"/>
      <c r="AH44" s="80"/>
      <c r="AI44" s="80"/>
      <c r="AJ44" s="81"/>
      <c r="AK44" s="55"/>
      <c r="AL44" s="55"/>
      <c r="AM44" s="108"/>
      <c r="AN44" s="109"/>
      <c r="AO44" s="109"/>
      <c r="AP44" s="109"/>
      <c r="AQ44" s="109"/>
      <c r="AR44" s="109"/>
      <c r="AS44" s="109"/>
      <c r="AT44" s="109"/>
      <c r="AU44" s="109"/>
      <c r="AV44" s="109"/>
      <c r="AW44" s="109"/>
      <c r="AX44" s="109"/>
      <c r="AY44" s="109"/>
      <c r="AZ44" s="109"/>
      <c r="BA44" s="109"/>
      <c r="BB44" s="110"/>
      <c r="BC44" s="52"/>
      <c r="BD44" s="58"/>
      <c r="BE44" s="88" t="s">
        <v>11</v>
      </c>
      <c r="BF44" s="89"/>
      <c r="BG44" s="89"/>
      <c r="BH44" s="89"/>
      <c r="BI44" s="88" t="s">
        <v>12</v>
      </c>
      <c r="BJ44" s="89"/>
      <c r="BK44" s="89"/>
      <c r="BL44" s="89"/>
      <c r="BM44" s="88" t="s">
        <v>13</v>
      </c>
      <c r="BN44" s="89"/>
      <c r="BO44" s="89"/>
      <c r="BP44" s="92"/>
      <c r="BQ44" s="51"/>
      <c r="BR44" s="2"/>
    </row>
    <row r="45" spans="1:70" ht="12.6" customHeight="1">
      <c r="A45" s="2"/>
      <c r="B45" s="2"/>
      <c r="C45" s="48"/>
      <c r="D45" s="94"/>
      <c r="E45" s="94"/>
      <c r="F45" s="94"/>
      <c r="G45" s="94"/>
      <c r="H45" s="94"/>
      <c r="I45" s="94"/>
      <c r="J45" s="94"/>
      <c r="K45" s="94"/>
      <c r="L45" s="94"/>
      <c r="M45" s="95"/>
      <c r="N45" s="99"/>
      <c r="O45" s="100"/>
      <c r="P45" s="100"/>
      <c r="Q45" s="101"/>
      <c r="R45" s="23"/>
      <c r="S45" s="23"/>
      <c r="T45" s="23"/>
      <c r="U45" s="82"/>
      <c r="V45" s="83"/>
      <c r="W45" s="83"/>
      <c r="X45" s="83"/>
      <c r="Y45" s="83"/>
      <c r="Z45" s="83"/>
      <c r="AA45" s="83"/>
      <c r="AB45" s="84"/>
      <c r="AC45" s="82"/>
      <c r="AD45" s="83"/>
      <c r="AE45" s="83"/>
      <c r="AF45" s="83"/>
      <c r="AG45" s="83"/>
      <c r="AH45" s="83"/>
      <c r="AI45" s="83"/>
      <c r="AJ45" s="84"/>
      <c r="AK45" s="55"/>
      <c r="AL45" s="55"/>
      <c r="AM45" s="108"/>
      <c r="AN45" s="109"/>
      <c r="AO45" s="109"/>
      <c r="AP45" s="109"/>
      <c r="AQ45" s="109"/>
      <c r="AR45" s="109"/>
      <c r="AS45" s="109"/>
      <c r="AT45" s="109"/>
      <c r="AU45" s="109"/>
      <c r="AV45" s="109"/>
      <c r="AW45" s="109"/>
      <c r="AX45" s="109"/>
      <c r="AY45" s="109"/>
      <c r="AZ45" s="109"/>
      <c r="BA45" s="109"/>
      <c r="BB45" s="110"/>
      <c r="BC45" s="52"/>
      <c r="BD45" s="58"/>
      <c r="BE45" s="88"/>
      <c r="BF45" s="89"/>
      <c r="BG45" s="89"/>
      <c r="BH45" s="89"/>
      <c r="BI45" s="88"/>
      <c r="BJ45" s="89"/>
      <c r="BK45" s="89"/>
      <c r="BL45" s="89"/>
      <c r="BM45" s="88"/>
      <c r="BN45" s="89"/>
      <c r="BO45" s="89"/>
      <c r="BP45" s="92"/>
      <c r="BQ45" s="51"/>
      <c r="BR45" s="2"/>
    </row>
    <row r="46" spans="1:70" ht="12.6" customHeight="1">
      <c r="A46" s="2"/>
      <c r="B46" s="2"/>
      <c r="C46" s="48"/>
      <c r="D46" s="94"/>
      <c r="E46" s="94"/>
      <c r="F46" s="94"/>
      <c r="G46" s="94"/>
      <c r="H46" s="94"/>
      <c r="I46" s="94"/>
      <c r="J46" s="94"/>
      <c r="K46" s="94"/>
      <c r="L46" s="94"/>
      <c r="M46" s="95"/>
      <c r="N46" s="102"/>
      <c r="O46" s="103"/>
      <c r="P46" s="103"/>
      <c r="Q46" s="104"/>
      <c r="R46" s="23"/>
      <c r="S46" s="23"/>
      <c r="T46" s="23"/>
      <c r="U46" s="85"/>
      <c r="V46" s="86"/>
      <c r="W46" s="86"/>
      <c r="X46" s="86"/>
      <c r="Y46" s="86"/>
      <c r="Z46" s="86"/>
      <c r="AA46" s="86"/>
      <c r="AB46" s="87"/>
      <c r="AC46" s="85"/>
      <c r="AD46" s="86"/>
      <c r="AE46" s="86"/>
      <c r="AF46" s="86"/>
      <c r="AG46" s="86"/>
      <c r="AH46" s="86"/>
      <c r="AI46" s="86"/>
      <c r="AJ46" s="87"/>
      <c r="AK46" s="55"/>
      <c r="AL46" s="55"/>
      <c r="AM46" s="111"/>
      <c r="AN46" s="112"/>
      <c r="AO46" s="112"/>
      <c r="AP46" s="112"/>
      <c r="AQ46" s="112"/>
      <c r="AR46" s="112"/>
      <c r="AS46" s="112"/>
      <c r="AT46" s="112"/>
      <c r="AU46" s="112"/>
      <c r="AV46" s="112"/>
      <c r="AW46" s="112"/>
      <c r="AX46" s="112"/>
      <c r="AY46" s="112"/>
      <c r="AZ46" s="112"/>
      <c r="BA46" s="112"/>
      <c r="BB46" s="113"/>
      <c r="BC46" s="52"/>
      <c r="BD46" s="58"/>
      <c r="BE46" s="90"/>
      <c r="BF46" s="91"/>
      <c r="BG46" s="91"/>
      <c r="BH46" s="91"/>
      <c r="BI46" s="90"/>
      <c r="BJ46" s="91"/>
      <c r="BK46" s="91"/>
      <c r="BL46" s="91"/>
      <c r="BM46" s="90"/>
      <c r="BN46" s="91"/>
      <c r="BO46" s="91"/>
      <c r="BP46" s="93"/>
      <c r="BQ46" s="51"/>
      <c r="BR46" s="2"/>
    </row>
    <row r="47" spans="1:70" ht="12.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2.6" customHeight="1">
      <c r="A48" s="2"/>
      <c r="B48" s="2"/>
      <c r="C48" s="48"/>
      <c r="D48" s="32"/>
      <c r="E48" s="32"/>
      <c r="F48" s="32"/>
      <c r="G48" s="32"/>
      <c r="H48" s="32"/>
      <c r="I48" s="32"/>
      <c r="J48" s="32"/>
      <c r="K48" s="32"/>
      <c r="L48" s="32"/>
      <c r="M48" s="32"/>
      <c r="N48" s="59"/>
      <c r="O48" s="59"/>
      <c r="P48" s="59"/>
      <c r="Q48" s="59"/>
      <c r="R48" s="23"/>
      <c r="S48" s="23"/>
      <c r="T48" s="23"/>
      <c r="U48" s="22" t="s">
        <v>21</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2.6" customHeight="1">
      <c r="A49" s="2"/>
      <c r="B49" s="2"/>
      <c r="C49" s="48"/>
      <c r="D49" s="94" t="s">
        <v>15</v>
      </c>
      <c r="E49" s="94"/>
      <c r="F49" s="94"/>
      <c r="G49" s="94"/>
      <c r="H49" s="94"/>
      <c r="I49" s="94"/>
      <c r="J49" s="94"/>
      <c r="K49" s="94"/>
      <c r="L49" s="94"/>
      <c r="M49" s="95"/>
      <c r="N49" s="96" t="str">
        <f>IF([2]回答表!F17="下水道事業",IF([2]回答表!AD43="○","○",""),"")</f>
        <v>○</v>
      </c>
      <c r="O49" s="97"/>
      <c r="P49" s="97"/>
      <c r="Q49" s="98"/>
      <c r="R49" s="23"/>
      <c r="S49" s="23"/>
      <c r="T49" s="23"/>
      <c r="U49" s="105" t="str">
        <f>IF([2]回答表!F17="下水道事業",IF([2]回答表!AD43="○",[2]回答表!B249,""),"")</f>
        <v>県主導の「上下水道に係る広域化・共同化等の検討会」にて検討中。</v>
      </c>
      <c r="V49" s="106"/>
      <c r="W49" s="106"/>
      <c r="X49" s="106"/>
      <c r="Y49" s="106"/>
      <c r="Z49" s="106"/>
      <c r="AA49" s="106"/>
      <c r="AB49" s="106"/>
      <c r="AC49" s="106"/>
      <c r="AD49" s="106"/>
      <c r="AE49" s="106"/>
      <c r="AF49" s="106"/>
      <c r="AG49" s="106"/>
      <c r="AH49" s="106"/>
      <c r="AI49" s="106"/>
      <c r="AJ49" s="107"/>
      <c r="AK49" s="60"/>
      <c r="AL49" s="60"/>
      <c r="AM49" s="105">
        <f>IF([2]回答表!F17="下水道事業",IF([2]回答表!AD43="○",[2]回答表!B255,""),"")</f>
        <v>0</v>
      </c>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51"/>
      <c r="BR49" s="2"/>
    </row>
    <row r="50" spans="1:70" ht="12.6" customHeight="1">
      <c r="A50" s="2"/>
      <c r="B50" s="2"/>
      <c r="C50" s="48"/>
      <c r="D50" s="94"/>
      <c r="E50" s="94"/>
      <c r="F50" s="94"/>
      <c r="G50" s="94"/>
      <c r="H50" s="94"/>
      <c r="I50" s="94"/>
      <c r="J50" s="94"/>
      <c r="K50" s="94"/>
      <c r="L50" s="94"/>
      <c r="M50" s="95"/>
      <c r="N50" s="99"/>
      <c r="O50" s="100"/>
      <c r="P50" s="100"/>
      <c r="Q50" s="101"/>
      <c r="R50" s="23"/>
      <c r="S50" s="23"/>
      <c r="T50" s="23"/>
      <c r="U50" s="108"/>
      <c r="V50" s="109"/>
      <c r="W50" s="109"/>
      <c r="X50" s="109"/>
      <c r="Y50" s="109"/>
      <c r="Z50" s="109"/>
      <c r="AA50" s="109"/>
      <c r="AB50" s="109"/>
      <c r="AC50" s="109"/>
      <c r="AD50" s="109"/>
      <c r="AE50" s="109"/>
      <c r="AF50" s="109"/>
      <c r="AG50" s="109"/>
      <c r="AH50" s="109"/>
      <c r="AI50" s="109"/>
      <c r="AJ50" s="110"/>
      <c r="AK50" s="60"/>
      <c r="AL50" s="60"/>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1"/>
      <c r="BR50" s="2"/>
    </row>
    <row r="51" spans="1:70" ht="12.6" customHeight="1">
      <c r="A51" s="2"/>
      <c r="B51" s="2"/>
      <c r="C51" s="48"/>
      <c r="D51" s="94"/>
      <c r="E51" s="94"/>
      <c r="F51" s="94"/>
      <c r="G51" s="94"/>
      <c r="H51" s="94"/>
      <c r="I51" s="94"/>
      <c r="J51" s="94"/>
      <c r="K51" s="94"/>
      <c r="L51" s="94"/>
      <c r="M51" s="95"/>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60"/>
      <c r="AL51" s="60"/>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1"/>
      <c r="BR51" s="2"/>
    </row>
    <row r="52" spans="1:70" ht="12.6" customHeight="1">
      <c r="A52" s="2"/>
      <c r="B52" s="2"/>
      <c r="C52" s="48"/>
      <c r="D52" s="94"/>
      <c r="E52" s="94"/>
      <c r="F52" s="94"/>
      <c r="G52" s="94"/>
      <c r="H52" s="94"/>
      <c r="I52" s="94"/>
      <c r="J52" s="94"/>
      <c r="K52" s="94"/>
      <c r="L52" s="94"/>
      <c r="M52" s="95"/>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60"/>
      <c r="AL52" s="60"/>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1"/>
      <c r="BR52" s="2"/>
    </row>
    <row r="53" spans="1:70" ht="12.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2.6" customHeight="1">
      <c r="A54" s="4"/>
      <c r="B54" s="4"/>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BR30 A28:BI28 BR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showGridLines="0" view="pageBreakPreview" topLeftCell="A8" zoomScale="55" zoomScaleNormal="70" zoomScaleSheetLayoutView="55" zoomScalePageLayoutView="40" workbookViewId="0">
      <selection activeCell="A43" sqref="A43:XFD44"/>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3" t="s">
        <v>16</v>
      </c>
      <c r="D8" s="184"/>
      <c r="E8" s="184"/>
      <c r="F8" s="184"/>
      <c r="G8" s="184"/>
      <c r="H8" s="184"/>
      <c r="I8" s="184"/>
      <c r="J8" s="184"/>
      <c r="K8" s="184"/>
      <c r="L8" s="184"/>
      <c r="M8" s="184"/>
      <c r="N8" s="184"/>
      <c r="O8" s="184"/>
      <c r="P8" s="184"/>
      <c r="Q8" s="184"/>
      <c r="R8" s="184"/>
      <c r="S8" s="184"/>
      <c r="T8" s="184"/>
      <c r="U8" s="185" t="s">
        <v>28</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29</v>
      </c>
      <c r="BG8" s="196"/>
      <c r="BH8" s="196"/>
      <c r="BI8" s="196"/>
      <c r="BJ8" s="196"/>
      <c r="BK8" s="196"/>
      <c r="BL8" s="196"/>
      <c r="BM8" s="196"/>
      <c r="BN8" s="196"/>
      <c r="BO8" s="196"/>
      <c r="BP8" s="196"/>
      <c r="BQ8" s="6"/>
      <c r="BR8" s="4"/>
    </row>
    <row r="9" spans="1:70" ht="12.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2.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1:70" ht="12.6" customHeight="1">
      <c r="A11" s="2"/>
      <c r="B11" s="2"/>
      <c r="C11" s="197" t="s">
        <v>49</v>
      </c>
      <c r="D11" s="184"/>
      <c r="E11" s="184"/>
      <c r="F11" s="184"/>
      <c r="G11" s="184"/>
      <c r="H11" s="184"/>
      <c r="I11" s="184"/>
      <c r="J11" s="184"/>
      <c r="K11" s="184"/>
      <c r="L11" s="184"/>
      <c r="M11" s="184"/>
      <c r="N11" s="184"/>
      <c r="O11" s="184"/>
      <c r="P11" s="184"/>
      <c r="Q11" s="184"/>
      <c r="R11" s="184"/>
      <c r="S11" s="184"/>
      <c r="T11" s="184"/>
      <c r="U11" s="198" t="s">
        <v>51</v>
      </c>
      <c r="V11" s="199"/>
      <c r="W11" s="199"/>
      <c r="X11" s="199"/>
      <c r="Y11" s="199"/>
      <c r="Z11" s="199"/>
      <c r="AA11" s="199"/>
      <c r="AB11" s="199"/>
      <c r="AC11" s="199"/>
      <c r="AD11" s="199"/>
      <c r="AE11" s="199"/>
      <c r="AF11" s="186"/>
      <c r="AG11" s="186"/>
      <c r="AH11" s="186"/>
      <c r="AI11" s="186"/>
      <c r="AJ11" s="186"/>
      <c r="AK11" s="186"/>
      <c r="AL11" s="186"/>
      <c r="AM11" s="186"/>
      <c r="AN11" s="187"/>
      <c r="AO11" s="204" t="s">
        <v>52</v>
      </c>
      <c r="AP11" s="186"/>
      <c r="AQ11" s="186"/>
      <c r="AR11" s="186"/>
      <c r="AS11" s="186"/>
      <c r="AT11" s="186"/>
      <c r="AU11" s="186"/>
      <c r="AV11" s="186"/>
      <c r="AW11" s="186"/>
      <c r="AX11" s="186"/>
      <c r="AY11" s="186"/>
      <c r="AZ11" s="186"/>
      <c r="BA11" s="186"/>
      <c r="BB11" s="186"/>
      <c r="BC11" s="186"/>
      <c r="BD11" s="186"/>
      <c r="BE11" s="187"/>
      <c r="BF11" s="197" t="s">
        <v>58</v>
      </c>
      <c r="BG11" s="205"/>
      <c r="BH11" s="205"/>
      <c r="BI11" s="205"/>
      <c r="BJ11" s="205"/>
      <c r="BK11" s="205"/>
      <c r="BL11" s="205"/>
      <c r="BM11" s="205"/>
      <c r="BN11" s="205"/>
      <c r="BO11" s="205"/>
      <c r="BP11" s="205"/>
      <c r="BQ11" s="7"/>
      <c r="BR11"/>
    </row>
    <row r="12" spans="1:70" ht="12.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1:70" ht="12.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50" t="s">
        <v>30</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L18"/>
      <c r="BM18"/>
      <c r="BN18"/>
      <c r="BO18"/>
      <c r="BP18"/>
      <c r="BQ18"/>
      <c r="BR18" s="18"/>
    </row>
    <row r="19" spans="1:70" ht="12.6" customHeight="1">
      <c r="A19"/>
      <c r="B19"/>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L19"/>
      <c r="BM19"/>
      <c r="BN19"/>
      <c r="BO19"/>
      <c r="BP19"/>
      <c r="BQ19"/>
      <c r="BR19" s="18"/>
    </row>
    <row r="20" spans="1:70" ht="12.6"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L20"/>
      <c r="BM20"/>
      <c r="BN20"/>
      <c r="BO20"/>
      <c r="BP20"/>
      <c r="BQ20"/>
      <c r="BR20" s="36"/>
    </row>
    <row r="21" spans="1:70" ht="12.6"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L21"/>
      <c r="BM21"/>
      <c r="BN21"/>
      <c r="BO21"/>
      <c r="BP21"/>
      <c r="BQ21"/>
      <c r="BR21" s="36"/>
    </row>
    <row r="22" spans="1:70" ht="12.6"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L22"/>
      <c r="BM22"/>
      <c r="BN22"/>
      <c r="BO22"/>
      <c r="BP22"/>
      <c r="BQ22"/>
      <c r="BR22" s="36"/>
    </row>
    <row r="23" spans="1:70" ht="12.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37"/>
      <c r="BB23" s="178"/>
      <c r="BC23" s="179"/>
      <c r="BD23" s="179"/>
      <c r="BE23" s="179"/>
      <c r="BF23" s="179"/>
      <c r="BG23" s="179"/>
      <c r="BH23" s="179"/>
      <c r="BI23" s="148"/>
      <c r="BJ23" s="149"/>
      <c r="BK23" s="65"/>
      <c r="BL23"/>
      <c r="BM23"/>
      <c r="BN23"/>
      <c r="BO23"/>
      <c r="BP23"/>
      <c r="BQ23"/>
      <c r="BR23" s="36"/>
    </row>
    <row r="24" spans="1:70" ht="12.6" customHeight="1">
      <c r="A24" s="2"/>
      <c r="B24" s="2"/>
      <c r="C24" s="19"/>
      <c r="D24" s="82" t="str">
        <f>IF([3]回答表!R41="○","○","")</f>
        <v/>
      </c>
      <c r="E24" s="83"/>
      <c r="F24" s="83"/>
      <c r="G24" s="83"/>
      <c r="H24" s="83"/>
      <c r="I24" s="83"/>
      <c r="J24" s="84"/>
      <c r="K24" s="82" t="str">
        <f>IF([3]回答表!R42="○","○","")</f>
        <v/>
      </c>
      <c r="L24" s="83"/>
      <c r="M24" s="83"/>
      <c r="N24" s="83"/>
      <c r="O24" s="83"/>
      <c r="P24" s="83"/>
      <c r="Q24" s="84"/>
      <c r="R24" s="82" t="str">
        <f>IF([3]回答表!R43="○","○","")</f>
        <v>○</v>
      </c>
      <c r="S24" s="83"/>
      <c r="T24" s="83"/>
      <c r="U24" s="83"/>
      <c r="V24" s="83"/>
      <c r="W24" s="83"/>
      <c r="X24" s="84"/>
      <c r="Y24" s="82" t="str">
        <f>IF([3]回答表!R44="○","○","")</f>
        <v/>
      </c>
      <c r="Z24" s="83"/>
      <c r="AA24" s="83"/>
      <c r="AB24" s="83"/>
      <c r="AC24" s="83"/>
      <c r="AD24" s="83"/>
      <c r="AE24" s="84"/>
      <c r="AF24" s="82" t="str">
        <f>IF([3]回答表!R45="○","○","")</f>
        <v/>
      </c>
      <c r="AG24" s="83"/>
      <c r="AH24" s="83"/>
      <c r="AI24" s="83"/>
      <c r="AJ24" s="83"/>
      <c r="AK24" s="83"/>
      <c r="AL24" s="84"/>
      <c r="AM24" s="82" t="str">
        <f>IF([3]回答表!R46="○","○","")</f>
        <v/>
      </c>
      <c r="AN24" s="83"/>
      <c r="AO24" s="83"/>
      <c r="AP24" s="83"/>
      <c r="AQ24" s="83"/>
      <c r="AR24" s="83"/>
      <c r="AS24" s="84"/>
      <c r="AT24" s="82" t="str">
        <f>IF([3]回答表!R47="○","○","")</f>
        <v/>
      </c>
      <c r="AU24" s="83"/>
      <c r="AV24" s="83"/>
      <c r="AW24" s="83"/>
      <c r="AX24" s="83"/>
      <c r="AY24" s="83"/>
      <c r="AZ24" s="84"/>
      <c r="BA24" s="37"/>
      <c r="BB24" s="79" t="str">
        <f>IF([3]回答表!R48="○","○","")</f>
        <v/>
      </c>
      <c r="BC24" s="80"/>
      <c r="BD24" s="80"/>
      <c r="BE24" s="80"/>
      <c r="BF24" s="80"/>
      <c r="BG24" s="80"/>
      <c r="BH24" s="80"/>
      <c r="BI24" s="144"/>
      <c r="BJ24" s="145"/>
      <c r="BK24" s="65"/>
      <c r="BL24"/>
      <c r="BM24"/>
      <c r="BN24"/>
      <c r="BO24"/>
      <c r="BP24"/>
      <c r="BQ24"/>
      <c r="BR24" s="36"/>
    </row>
    <row r="25" spans="1:70" ht="12.6" customHeight="1">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8"/>
      <c r="BB25" s="82"/>
      <c r="BC25" s="83"/>
      <c r="BD25" s="83"/>
      <c r="BE25" s="83"/>
      <c r="BF25" s="83"/>
      <c r="BG25" s="83"/>
      <c r="BH25" s="83"/>
      <c r="BI25" s="146"/>
      <c r="BJ25" s="147"/>
      <c r="BK25" s="65"/>
      <c r="BL25"/>
      <c r="BM25"/>
      <c r="BN25"/>
      <c r="BO25"/>
      <c r="BP25"/>
      <c r="BQ25"/>
      <c r="BR25" s="36"/>
    </row>
    <row r="26" spans="1:70" ht="12.6" customHeight="1">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8"/>
      <c r="BB26" s="85"/>
      <c r="BC26" s="86"/>
      <c r="BD26" s="86"/>
      <c r="BE26" s="86"/>
      <c r="BF26" s="86"/>
      <c r="BG26" s="86"/>
      <c r="BH26" s="86"/>
      <c r="BI26" s="148"/>
      <c r="BJ26" s="149"/>
      <c r="BK26" s="65"/>
      <c r="BL26"/>
      <c r="BM26"/>
      <c r="BN26"/>
      <c r="BO26"/>
      <c r="BP26"/>
      <c r="BQ26"/>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L27"/>
      <c r="BM27"/>
      <c r="BN27"/>
      <c r="BO27"/>
      <c r="BP27"/>
      <c r="BQ27"/>
      <c r="BR27" s="36"/>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4"/>
      <c r="B31" s="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
    </row>
    <row r="32" spans="1:70"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7"/>
      <c r="AS32" s="127"/>
      <c r="AT32" s="127"/>
      <c r="AU32" s="127"/>
      <c r="AV32" s="127"/>
      <c r="AW32" s="127"/>
      <c r="AX32" s="127"/>
      <c r="AY32" s="127"/>
      <c r="AZ32" s="127"/>
      <c r="BA32" s="127"/>
      <c r="BB32" s="127"/>
      <c r="BC32" s="45"/>
      <c r="BD32" s="46"/>
      <c r="BE32" s="46"/>
      <c r="BF32" s="46"/>
      <c r="BG32" s="46"/>
      <c r="BH32" s="46"/>
      <c r="BI32" s="46"/>
      <c r="BJ32" s="46"/>
      <c r="BK32" s="46"/>
      <c r="BL32" s="46"/>
      <c r="BM32" s="46"/>
      <c r="BN32" s="46"/>
      <c r="BO32" s="46"/>
      <c r="BP32" s="46"/>
      <c r="BQ32" s="47"/>
      <c r="BR32" s="2"/>
    </row>
    <row r="33" spans="1:70" ht="12.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8"/>
      <c r="AS33" s="128"/>
      <c r="AT33" s="128"/>
      <c r="AU33" s="128"/>
      <c r="AV33" s="128"/>
      <c r="AW33" s="128"/>
      <c r="AX33" s="128"/>
      <c r="AY33" s="128"/>
      <c r="AZ33" s="128"/>
      <c r="BA33" s="128"/>
      <c r="BB33" s="128"/>
      <c r="BC33" s="49"/>
      <c r="BD33" s="21"/>
      <c r="BE33" s="21"/>
      <c r="BF33" s="21"/>
      <c r="BG33" s="21"/>
      <c r="BH33" s="21"/>
      <c r="BI33" s="21"/>
      <c r="BJ33" s="21"/>
      <c r="BK33" s="21"/>
      <c r="BL33" s="21"/>
      <c r="BM33" s="25"/>
      <c r="BN33" s="25"/>
      <c r="BO33" s="25"/>
      <c r="BP33" s="50"/>
      <c r="BQ33" s="51"/>
      <c r="BR33" s="2"/>
    </row>
    <row r="34" spans="1:70" ht="12.6" customHeight="1">
      <c r="A34" s="2"/>
      <c r="B34" s="2"/>
      <c r="C34" s="48"/>
      <c r="D34" s="129" t="s">
        <v>6</v>
      </c>
      <c r="E34" s="130"/>
      <c r="F34" s="130"/>
      <c r="G34" s="130"/>
      <c r="H34" s="130"/>
      <c r="I34" s="130"/>
      <c r="J34" s="130"/>
      <c r="K34" s="130"/>
      <c r="L34" s="130"/>
      <c r="M34" s="130"/>
      <c r="N34" s="130"/>
      <c r="O34" s="130"/>
      <c r="P34" s="130"/>
      <c r="Q34" s="131"/>
      <c r="R34" s="135" t="s">
        <v>44</v>
      </c>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9"/>
      <c r="BD34" s="21"/>
      <c r="BE34" s="21"/>
      <c r="BF34" s="21"/>
      <c r="BG34" s="21"/>
      <c r="BH34" s="21"/>
      <c r="BI34" s="21"/>
      <c r="BJ34" s="21"/>
      <c r="BK34" s="21"/>
      <c r="BL34" s="21"/>
      <c r="BM34" s="25"/>
      <c r="BN34" s="25"/>
      <c r="BO34" s="25"/>
      <c r="BP34" s="50"/>
      <c r="BQ34" s="51"/>
      <c r="BR34" s="2"/>
    </row>
    <row r="35" spans="1:70" ht="12.6" customHeight="1">
      <c r="A35" s="2"/>
      <c r="B35" s="2"/>
      <c r="C35" s="48"/>
      <c r="D35" s="132"/>
      <c r="E35" s="133"/>
      <c r="F35" s="133"/>
      <c r="G35" s="133"/>
      <c r="H35" s="133"/>
      <c r="I35" s="133"/>
      <c r="J35" s="133"/>
      <c r="K35" s="133"/>
      <c r="L35" s="133"/>
      <c r="M35" s="133"/>
      <c r="N35" s="133"/>
      <c r="O35" s="133"/>
      <c r="P35" s="133"/>
      <c r="Q35" s="134"/>
      <c r="R35" s="138"/>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40"/>
      <c r="BC35" s="49"/>
      <c r="BD35" s="21"/>
      <c r="BE35" s="21"/>
      <c r="BF35" s="21"/>
      <c r="BG35" s="21"/>
      <c r="BH35" s="21"/>
      <c r="BI35" s="21"/>
      <c r="BJ35" s="21"/>
      <c r="BK35" s="21"/>
      <c r="BL35" s="21"/>
      <c r="BM35" s="25"/>
      <c r="BN35" s="25"/>
      <c r="BO35" s="25"/>
      <c r="BP35" s="50"/>
      <c r="BQ35" s="51"/>
      <c r="BR35" s="2"/>
    </row>
    <row r="36" spans="1:70" ht="12.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5"/>
      <c r="BN36" s="25"/>
      <c r="BO36" s="25"/>
      <c r="BP36" s="50"/>
      <c r="BQ36" s="51"/>
      <c r="BR36" s="2"/>
    </row>
    <row r="37" spans="1:70" ht="12.6" customHeight="1">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21.75" customHeight="1">
      <c r="A38" s="2"/>
      <c r="B38" s="2"/>
      <c r="C38" s="48"/>
      <c r="D38" s="94" t="s">
        <v>9</v>
      </c>
      <c r="E38" s="94"/>
      <c r="F38" s="94"/>
      <c r="G38" s="94"/>
      <c r="H38" s="94"/>
      <c r="I38" s="94"/>
      <c r="J38" s="94"/>
      <c r="K38" s="94"/>
      <c r="L38" s="94"/>
      <c r="M38" s="94"/>
      <c r="N38" s="96" t="str">
        <f>IF([3]回答表!F17="下水道事業",IF([3]回答表!X43="○","○",""),"")</f>
        <v/>
      </c>
      <c r="O38" s="97"/>
      <c r="P38" s="97"/>
      <c r="Q38" s="98"/>
      <c r="R38" s="23"/>
      <c r="S38" s="23"/>
      <c r="T38" s="23"/>
      <c r="U38" s="117" t="s">
        <v>45</v>
      </c>
      <c r="V38" s="118"/>
      <c r="W38" s="118"/>
      <c r="X38" s="118"/>
      <c r="Y38" s="118"/>
      <c r="Z38" s="118"/>
      <c r="AA38" s="118"/>
      <c r="AB38" s="118"/>
      <c r="AC38" s="117" t="s">
        <v>46</v>
      </c>
      <c r="AD38" s="118"/>
      <c r="AE38" s="118"/>
      <c r="AF38" s="118"/>
      <c r="AG38" s="118"/>
      <c r="AH38" s="118"/>
      <c r="AI38" s="118"/>
      <c r="AJ38" s="141"/>
      <c r="AK38" s="55"/>
      <c r="AL38" s="55"/>
      <c r="AM38" s="105" t="str">
        <f>IF([3]回答表!F17="下水道事業",IF([3]回答表!X43="○",[3]回答表!B154,IF([3]回答表!AA43="○",[3]回答表!B201,"")),"")</f>
        <v/>
      </c>
      <c r="AN38" s="106"/>
      <c r="AO38" s="106"/>
      <c r="AP38" s="106"/>
      <c r="AQ38" s="106"/>
      <c r="AR38" s="106"/>
      <c r="AS38" s="106"/>
      <c r="AT38" s="106"/>
      <c r="AU38" s="106"/>
      <c r="AV38" s="106"/>
      <c r="AW38" s="106"/>
      <c r="AX38" s="106"/>
      <c r="AY38" s="106"/>
      <c r="AZ38" s="106"/>
      <c r="BA38" s="106"/>
      <c r="BB38" s="107"/>
      <c r="BC38" s="52"/>
      <c r="BD38" s="21"/>
      <c r="BE38" s="114" t="str">
        <f>IF([3]回答表!F17="下水道事業",IF([3]回答表!X43="○",[3]回答表!B190,IF([3]回答表!AA43="○",[3]回答表!B238,"")),"")</f>
        <v/>
      </c>
      <c r="BF38" s="115"/>
      <c r="BG38" s="115"/>
      <c r="BH38" s="115"/>
      <c r="BI38" s="114"/>
      <c r="BJ38" s="115"/>
      <c r="BK38" s="115"/>
      <c r="BL38" s="115"/>
      <c r="BM38" s="114"/>
      <c r="BN38" s="115"/>
      <c r="BO38" s="115"/>
      <c r="BP38" s="116"/>
      <c r="BQ38" s="51"/>
      <c r="BR38" s="2"/>
    </row>
    <row r="39" spans="1:70" ht="21.75" customHeight="1">
      <c r="A39" s="2"/>
      <c r="B39" s="2"/>
      <c r="C39" s="48"/>
      <c r="D39" s="94"/>
      <c r="E39" s="94"/>
      <c r="F39" s="94"/>
      <c r="G39" s="94"/>
      <c r="H39" s="94"/>
      <c r="I39" s="94"/>
      <c r="J39" s="94"/>
      <c r="K39" s="94"/>
      <c r="L39" s="94"/>
      <c r="M39" s="94"/>
      <c r="N39" s="99"/>
      <c r="O39" s="100"/>
      <c r="P39" s="100"/>
      <c r="Q39" s="101"/>
      <c r="R39" s="23"/>
      <c r="S39" s="23"/>
      <c r="T39" s="23"/>
      <c r="U39" s="119"/>
      <c r="V39" s="120"/>
      <c r="W39" s="120"/>
      <c r="X39" s="120"/>
      <c r="Y39" s="120"/>
      <c r="Z39" s="120"/>
      <c r="AA39" s="120"/>
      <c r="AB39" s="120"/>
      <c r="AC39" s="119"/>
      <c r="AD39" s="120"/>
      <c r="AE39" s="120"/>
      <c r="AF39" s="120"/>
      <c r="AG39" s="120"/>
      <c r="AH39" s="120"/>
      <c r="AI39" s="120"/>
      <c r="AJ39" s="142"/>
      <c r="AK39" s="55"/>
      <c r="AL39" s="55"/>
      <c r="AM39" s="108"/>
      <c r="AN39" s="109"/>
      <c r="AO39" s="109"/>
      <c r="AP39" s="109"/>
      <c r="AQ39" s="109"/>
      <c r="AR39" s="109"/>
      <c r="AS39" s="109"/>
      <c r="AT39" s="109"/>
      <c r="AU39" s="109"/>
      <c r="AV39" s="109"/>
      <c r="AW39" s="109"/>
      <c r="AX39" s="109"/>
      <c r="AY39" s="109"/>
      <c r="AZ39" s="109"/>
      <c r="BA39" s="109"/>
      <c r="BB39" s="110"/>
      <c r="BC39" s="52"/>
      <c r="BD39" s="21"/>
      <c r="BE39" s="88"/>
      <c r="BF39" s="89"/>
      <c r="BG39" s="89"/>
      <c r="BH39" s="89"/>
      <c r="BI39" s="88"/>
      <c r="BJ39" s="89"/>
      <c r="BK39" s="89"/>
      <c r="BL39" s="89"/>
      <c r="BM39" s="88"/>
      <c r="BN39" s="89"/>
      <c r="BO39" s="89"/>
      <c r="BP39" s="92"/>
      <c r="BQ39" s="51"/>
      <c r="BR39" s="2"/>
    </row>
    <row r="40" spans="1:70" ht="12.6" customHeight="1">
      <c r="A40" s="2"/>
      <c r="B40" s="2"/>
      <c r="C40" s="48"/>
      <c r="D40" s="94"/>
      <c r="E40" s="94"/>
      <c r="F40" s="94"/>
      <c r="G40" s="94"/>
      <c r="H40" s="94"/>
      <c r="I40" s="94"/>
      <c r="J40" s="94"/>
      <c r="K40" s="94"/>
      <c r="L40" s="94"/>
      <c r="M40" s="94"/>
      <c r="N40" s="99"/>
      <c r="O40" s="100"/>
      <c r="P40" s="100"/>
      <c r="Q40" s="101"/>
      <c r="R40" s="23"/>
      <c r="S40" s="23"/>
      <c r="T40" s="23"/>
      <c r="U40" s="79" t="str">
        <f>IF([3]回答表!F17="下水道事業",IF([3]回答表!X43="○",[3]回答表!Y184,IF([3]回答表!AA43="○",[3]回答表!Y232,"")),"")</f>
        <v/>
      </c>
      <c r="V40" s="80"/>
      <c r="W40" s="80"/>
      <c r="X40" s="80"/>
      <c r="Y40" s="80"/>
      <c r="Z40" s="80"/>
      <c r="AA40" s="80"/>
      <c r="AB40" s="81"/>
      <c r="AC40" s="79" t="str">
        <f>IF([3]回答表!F17="下水道事業",IF([3]回答表!X43="○",[3]回答表!Y185,IF([3]回答表!AA43="○",[3]回答表!Y233,"")),"")</f>
        <v/>
      </c>
      <c r="AD40" s="80"/>
      <c r="AE40" s="80"/>
      <c r="AF40" s="80"/>
      <c r="AG40" s="80"/>
      <c r="AH40" s="80"/>
      <c r="AI40" s="80"/>
      <c r="AJ40" s="81"/>
      <c r="AK40" s="55"/>
      <c r="AL40" s="55"/>
      <c r="AM40" s="108"/>
      <c r="AN40" s="109"/>
      <c r="AO40" s="109"/>
      <c r="AP40" s="109"/>
      <c r="AQ40" s="109"/>
      <c r="AR40" s="109"/>
      <c r="AS40" s="109"/>
      <c r="AT40" s="109"/>
      <c r="AU40" s="109"/>
      <c r="AV40" s="109"/>
      <c r="AW40" s="109"/>
      <c r="AX40" s="109"/>
      <c r="AY40" s="109"/>
      <c r="AZ40" s="109"/>
      <c r="BA40" s="109"/>
      <c r="BB40" s="110"/>
      <c r="BC40" s="52"/>
      <c r="BD40" s="21"/>
      <c r="BE40" s="88"/>
      <c r="BF40" s="89"/>
      <c r="BG40" s="89"/>
      <c r="BH40" s="89"/>
      <c r="BI40" s="88"/>
      <c r="BJ40" s="89"/>
      <c r="BK40" s="89"/>
      <c r="BL40" s="89"/>
      <c r="BM40" s="88"/>
      <c r="BN40" s="89"/>
      <c r="BO40" s="89"/>
      <c r="BP40" s="92"/>
      <c r="BQ40" s="51"/>
      <c r="BR40" s="2"/>
    </row>
    <row r="41" spans="1:70" ht="12.6" customHeight="1">
      <c r="A41" s="2"/>
      <c r="B41" s="2"/>
      <c r="C41" s="48"/>
      <c r="D41" s="94"/>
      <c r="E41" s="94"/>
      <c r="F41" s="94"/>
      <c r="G41" s="94"/>
      <c r="H41" s="94"/>
      <c r="I41" s="94"/>
      <c r="J41" s="94"/>
      <c r="K41" s="94"/>
      <c r="L41" s="94"/>
      <c r="M41" s="94"/>
      <c r="N41" s="102"/>
      <c r="O41" s="103"/>
      <c r="P41" s="103"/>
      <c r="Q41" s="104"/>
      <c r="R41" s="23"/>
      <c r="S41" s="23"/>
      <c r="T41" s="23"/>
      <c r="U41" s="82"/>
      <c r="V41" s="83"/>
      <c r="W41" s="83"/>
      <c r="X41" s="83"/>
      <c r="Y41" s="83"/>
      <c r="Z41" s="83"/>
      <c r="AA41" s="83"/>
      <c r="AB41" s="84"/>
      <c r="AC41" s="82"/>
      <c r="AD41" s="83"/>
      <c r="AE41" s="83"/>
      <c r="AF41" s="83"/>
      <c r="AG41" s="83"/>
      <c r="AH41" s="83"/>
      <c r="AI41" s="83"/>
      <c r="AJ41" s="84"/>
      <c r="AK41" s="55"/>
      <c r="AL41" s="55"/>
      <c r="AM41" s="108"/>
      <c r="AN41" s="109"/>
      <c r="AO41" s="109"/>
      <c r="AP41" s="109"/>
      <c r="AQ41" s="109"/>
      <c r="AR41" s="109"/>
      <c r="AS41" s="109"/>
      <c r="AT41" s="109"/>
      <c r="AU41" s="109"/>
      <c r="AV41" s="109"/>
      <c r="AW41" s="109"/>
      <c r="AX41" s="109"/>
      <c r="AY41" s="109"/>
      <c r="AZ41" s="109"/>
      <c r="BA41" s="109"/>
      <c r="BB41" s="110"/>
      <c r="BC41" s="52"/>
      <c r="BD41" s="21"/>
      <c r="BE41" s="88" t="str">
        <f>IF([3]回答表!F17="下水道事業",IF([3]回答表!X43="○",[3]回答表!E190,IF([3]回答表!AA43="○",[3]回答表!E238,"")),"")</f>
        <v/>
      </c>
      <c r="BF41" s="89"/>
      <c r="BG41" s="89"/>
      <c r="BH41" s="89"/>
      <c r="BI41" s="88" t="str">
        <f>IF([3]回答表!F17="下水道事業",IF([3]回答表!X43="○",[3]回答表!E191,IF([3]回答表!AA43="○",[3]回答表!E239,"")),"")</f>
        <v/>
      </c>
      <c r="BJ41" s="89"/>
      <c r="BK41" s="89"/>
      <c r="BL41" s="89"/>
      <c r="BM41" s="88" t="str">
        <f>IF([3]回答表!F17="下水道事業",IF([3]回答表!X43="○",[3]回答表!E192,IF([3]回答表!AA43="○",[3]回答表!E240,"")),"")</f>
        <v/>
      </c>
      <c r="BN41" s="89"/>
      <c r="BO41" s="89"/>
      <c r="BP41" s="92"/>
      <c r="BQ41" s="51"/>
      <c r="BR41" s="2"/>
    </row>
    <row r="42" spans="1:70" ht="12.6" customHeight="1">
      <c r="A42" s="2"/>
      <c r="B42" s="2"/>
      <c r="C42" s="48"/>
      <c r="D42" s="32"/>
      <c r="E42" s="32"/>
      <c r="F42" s="32"/>
      <c r="G42" s="32"/>
      <c r="H42" s="32"/>
      <c r="I42" s="32"/>
      <c r="J42" s="32"/>
      <c r="K42" s="32"/>
      <c r="L42" s="32"/>
      <c r="M42" s="32"/>
      <c r="N42" s="56"/>
      <c r="O42" s="56"/>
      <c r="P42" s="56"/>
      <c r="Q42" s="56"/>
      <c r="R42" s="57"/>
      <c r="S42" s="57"/>
      <c r="T42" s="57"/>
      <c r="U42" s="85"/>
      <c r="V42" s="86"/>
      <c r="W42" s="86"/>
      <c r="X42" s="86"/>
      <c r="Y42" s="86"/>
      <c r="Z42" s="86"/>
      <c r="AA42" s="86"/>
      <c r="AB42" s="87"/>
      <c r="AC42" s="85"/>
      <c r="AD42" s="86"/>
      <c r="AE42" s="86"/>
      <c r="AF42" s="86"/>
      <c r="AG42" s="86"/>
      <c r="AH42" s="86"/>
      <c r="AI42" s="86"/>
      <c r="AJ42" s="87"/>
      <c r="AK42" s="55"/>
      <c r="AL42" s="55"/>
      <c r="AM42" s="108"/>
      <c r="AN42" s="109"/>
      <c r="AO42" s="109"/>
      <c r="AP42" s="109"/>
      <c r="AQ42" s="109"/>
      <c r="AR42" s="109"/>
      <c r="AS42" s="109"/>
      <c r="AT42" s="109"/>
      <c r="AU42" s="109"/>
      <c r="AV42" s="109"/>
      <c r="AW42" s="109"/>
      <c r="AX42" s="109"/>
      <c r="AY42" s="109"/>
      <c r="AZ42" s="109"/>
      <c r="BA42" s="109"/>
      <c r="BB42" s="110"/>
      <c r="BC42" s="52"/>
      <c r="BD42" s="52"/>
      <c r="BE42" s="88"/>
      <c r="BF42" s="89"/>
      <c r="BG42" s="89"/>
      <c r="BH42" s="89"/>
      <c r="BI42" s="88"/>
      <c r="BJ42" s="89"/>
      <c r="BK42" s="89"/>
      <c r="BL42" s="89"/>
      <c r="BM42" s="88"/>
      <c r="BN42" s="89"/>
      <c r="BO42" s="89"/>
      <c r="BP42" s="92"/>
      <c r="BQ42" s="51"/>
      <c r="BR42" s="2"/>
    </row>
    <row r="43" spans="1:70" ht="24" customHeight="1">
      <c r="A43" s="2"/>
      <c r="B43" s="2"/>
      <c r="C43" s="48"/>
      <c r="D43" s="32"/>
      <c r="E43" s="32"/>
      <c r="F43" s="32"/>
      <c r="G43" s="32"/>
      <c r="H43" s="32"/>
      <c r="I43" s="32"/>
      <c r="J43" s="32"/>
      <c r="K43" s="32"/>
      <c r="L43" s="32"/>
      <c r="M43" s="32"/>
      <c r="N43" s="56"/>
      <c r="O43" s="56"/>
      <c r="P43" s="56"/>
      <c r="Q43" s="56"/>
      <c r="R43" s="57"/>
      <c r="S43" s="57"/>
      <c r="T43" s="57"/>
      <c r="U43" s="117" t="s">
        <v>47</v>
      </c>
      <c r="V43" s="118"/>
      <c r="W43" s="118"/>
      <c r="X43" s="118"/>
      <c r="Y43" s="118"/>
      <c r="Z43" s="118"/>
      <c r="AA43" s="118"/>
      <c r="AB43" s="118"/>
      <c r="AC43" s="121" t="s">
        <v>48</v>
      </c>
      <c r="AD43" s="122"/>
      <c r="AE43" s="122"/>
      <c r="AF43" s="122"/>
      <c r="AG43" s="122"/>
      <c r="AH43" s="122"/>
      <c r="AI43" s="122"/>
      <c r="AJ43" s="123"/>
      <c r="AK43" s="55"/>
      <c r="AL43" s="55"/>
      <c r="AM43" s="108"/>
      <c r="AN43" s="109"/>
      <c r="AO43" s="109"/>
      <c r="AP43" s="109"/>
      <c r="AQ43" s="109"/>
      <c r="AR43" s="109"/>
      <c r="AS43" s="109"/>
      <c r="AT43" s="109"/>
      <c r="AU43" s="109"/>
      <c r="AV43" s="109"/>
      <c r="AW43" s="109"/>
      <c r="AX43" s="109"/>
      <c r="AY43" s="109"/>
      <c r="AZ43" s="109"/>
      <c r="BA43" s="109"/>
      <c r="BB43" s="110"/>
      <c r="BC43" s="52"/>
      <c r="BD43" s="21"/>
      <c r="BE43" s="88"/>
      <c r="BF43" s="89"/>
      <c r="BG43" s="89"/>
      <c r="BH43" s="89"/>
      <c r="BI43" s="88"/>
      <c r="BJ43" s="89"/>
      <c r="BK43" s="89"/>
      <c r="BL43" s="89"/>
      <c r="BM43" s="88"/>
      <c r="BN43" s="89"/>
      <c r="BO43" s="89"/>
      <c r="BP43" s="92"/>
      <c r="BQ43" s="51"/>
      <c r="BR43" s="2"/>
    </row>
    <row r="44" spans="1:70" ht="24" customHeight="1">
      <c r="A44" s="2"/>
      <c r="B44" s="2"/>
      <c r="C44" s="48"/>
      <c r="D44" s="143" t="s">
        <v>10</v>
      </c>
      <c r="E44" s="94"/>
      <c r="F44" s="94"/>
      <c r="G44" s="94"/>
      <c r="H44" s="94"/>
      <c r="I44" s="94"/>
      <c r="J44" s="94"/>
      <c r="K44" s="94"/>
      <c r="L44" s="94"/>
      <c r="M44" s="95"/>
      <c r="N44" s="96" t="str">
        <f>IF([3]回答表!F17="下水道事業",IF([3]回答表!AA43="○","○",""),"")</f>
        <v/>
      </c>
      <c r="O44" s="97"/>
      <c r="P44" s="97"/>
      <c r="Q44" s="98"/>
      <c r="R44" s="23"/>
      <c r="S44" s="23"/>
      <c r="T44" s="23"/>
      <c r="U44" s="119"/>
      <c r="V44" s="120"/>
      <c r="W44" s="120"/>
      <c r="X44" s="120"/>
      <c r="Y44" s="120"/>
      <c r="Z44" s="120"/>
      <c r="AA44" s="120"/>
      <c r="AB44" s="120"/>
      <c r="AC44" s="124"/>
      <c r="AD44" s="125"/>
      <c r="AE44" s="125"/>
      <c r="AF44" s="125"/>
      <c r="AG44" s="125"/>
      <c r="AH44" s="125"/>
      <c r="AI44" s="125"/>
      <c r="AJ44" s="126"/>
      <c r="AK44" s="55"/>
      <c r="AL44" s="55"/>
      <c r="AM44" s="108"/>
      <c r="AN44" s="109"/>
      <c r="AO44" s="109"/>
      <c r="AP44" s="109"/>
      <c r="AQ44" s="109"/>
      <c r="AR44" s="109"/>
      <c r="AS44" s="109"/>
      <c r="AT44" s="109"/>
      <c r="AU44" s="109"/>
      <c r="AV44" s="109"/>
      <c r="AW44" s="109"/>
      <c r="AX44" s="109"/>
      <c r="AY44" s="109"/>
      <c r="AZ44" s="109"/>
      <c r="BA44" s="109"/>
      <c r="BB44" s="110"/>
      <c r="BC44" s="52"/>
      <c r="BD44" s="58"/>
      <c r="BE44" s="88"/>
      <c r="BF44" s="89"/>
      <c r="BG44" s="89"/>
      <c r="BH44" s="89"/>
      <c r="BI44" s="88"/>
      <c r="BJ44" s="89"/>
      <c r="BK44" s="89"/>
      <c r="BL44" s="89"/>
      <c r="BM44" s="88"/>
      <c r="BN44" s="89"/>
      <c r="BO44" s="89"/>
      <c r="BP44" s="92"/>
      <c r="BQ44" s="51"/>
      <c r="BR44" s="2"/>
    </row>
    <row r="45" spans="1:70" ht="12.6" customHeight="1">
      <c r="A45" s="2"/>
      <c r="B45" s="2"/>
      <c r="C45" s="48"/>
      <c r="D45" s="94"/>
      <c r="E45" s="94"/>
      <c r="F45" s="94"/>
      <c r="G45" s="94"/>
      <c r="H45" s="94"/>
      <c r="I45" s="94"/>
      <c r="J45" s="94"/>
      <c r="K45" s="94"/>
      <c r="L45" s="94"/>
      <c r="M45" s="95"/>
      <c r="N45" s="99"/>
      <c r="O45" s="100"/>
      <c r="P45" s="100"/>
      <c r="Q45" s="101"/>
      <c r="R45" s="23"/>
      <c r="S45" s="23"/>
      <c r="T45" s="23"/>
      <c r="U45" s="79" t="str">
        <f>IF([3]回答表!F17="下水道事業",IF([3]回答表!X43="○",[3]回答表!Y186,IF([3]回答表!AA43="○",[3]回答表!Y234,"")),"")</f>
        <v/>
      </c>
      <c r="V45" s="80"/>
      <c r="W45" s="80"/>
      <c r="X45" s="80"/>
      <c r="Y45" s="80"/>
      <c r="Z45" s="80"/>
      <c r="AA45" s="80"/>
      <c r="AB45" s="81"/>
      <c r="AC45" s="79" t="str">
        <f>IF([3]回答表!F17="下水道事業",IF([3]回答表!X43="○",[3]回答表!Y187,IF([3]回答表!AA43="○",[3]回答表!Y235,"")),"")</f>
        <v/>
      </c>
      <c r="AD45" s="80"/>
      <c r="AE45" s="80"/>
      <c r="AF45" s="80"/>
      <c r="AG45" s="80"/>
      <c r="AH45" s="80"/>
      <c r="AI45" s="80"/>
      <c r="AJ45" s="81"/>
      <c r="AK45" s="55"/>
      <c r="AL45" s="55"/>
      <c r="AM45" s="108"/>
      <c r="AN45" s="109"/>
      <c r="AO45" s="109"/>
      <c r="AP45" s="109"/>
      <c r="AQ45" s="109"/>
      <c r="AR45" s="109"/>
      <c r="AS45" s="109"/>
      <c r="AT45" s="109"/>
      <c r="AU45" s="109"/>
      <c r="AV45" s="109"/>
      <c r="AW45" s="109"/>
      <c r="AX45" s="109"/>
      <c r="AY45" s="109"/>
      <c r="AZ45" s="109"/>
      <c r="BA45" s="109"/>
      <c r="BB45" s="110"/>
      <c r="BC45" s="52"/>
      <c r="BD45" s="58"/>
      <c r="BE45" s="88" t="s">
        <v>11</v>
      </c>
      <c r="BF45" s="89"/>
      <c r="BG45" s="89"/>
      <c r="BH45" s="89"/>
      <c r="BI45" s="88" t="s">
        <v>12</v>
      </c>
      <c r="BJ45" s="89"/>
      <c r="BK45" s="89"/>
      <c r="BL45" s="89"/>
      <c r="BM45" s="88" t="s">
        <v>13</v>
      </c>
      <c r="BN45" s="89"/>
      <c r="BO45" s="89"/>
      <c r="BP45" s="92"/>
      <c r="BQ45" s="51"/>
      <c r="BR45" s="2"/>
    </row>
    <row r="46" spans="1:70" ht="12.6" customHeight="1">
      <c r="A46" s="2"/>
      <c r="B46" s="2"/>
      <c r="C46" s="48"/>
      <c r="D46" s="94"/>
      <c r="E46" s="94"/>
      <c r="F46" s="94"/>
      <c r="G46" s="94"/>
      <c r="H46" s="94"/>
      <c r="I46" s="94"/>
      <c r="J46" s="94"/>
      <c r="K46" s="94"/>
      <c r="L46" s="94"/>
      <c r="M46" s="95"/>
      <c r="N46" s="99"/>
      <c r="O46" s="100"/>
      <c r="P46" s="100"/>
      <c r="Q46" s="101"/>
      <c r="R46" s="23"/>
      <c r="S46" s="23"/>
      <c r="T46" s="23"/>
      <c r="U46" s="82"/>
      <c r="V46" s="83"/>
      <c r="W46" s="83"/>
      <c r="X46" s="83"/>
      <c r="Y46" s="83"/>
      <c r="Z46" s="83"/>
      <c r="AA46" s="83"/>
      <c r="AB46" s="84"/>
      <c r="AC46" s="82"/>
      <c r="AD46" s="83"/>
      <c r="AE46" s="83"/>
      <c r="AF46" s="83"/>
      <c r="AG46" s="83"/>
      <c r="AH46" s="83"/>
      <c r="AI46" s="83"/>
      <c r="AJ46" s="84"/>
      <c r="AK46" s="55"/>
      <c r="AL46" s="55"/>
      <c r="AM46" s="108"/>
      <c r="AN46" s="109"/>
      <c r="AO46" s="109"/>
      <c r="AP46" s="109"/>
      <c r="AQ46" s="109"/>
      <c r="AR46" s="109"/>
      <c r="AS46" s="109"/>
      <c r="AT46" s="109"/>
      <c r="AU46" s="109"/>
      <c r="AV46" s="109"/>
      <c r="AW46" s="109"/>
      <c r="AX46" s="109"/>
      <c r="AY46" s="109"/>
      <c r="AZ46" s="109"/>
      <c r="BA46" s="109"/>
      <c r="BB46" s="110"/>
      <c r="BC46" s="52"/>
      <c r="BD46" s="58"/>
      <c r="BE46" s="88"/>
      <c r="BF46" s="89"/>
      <c r="BG46" s="89"/>
      <c r="BH46" s="89"/>
      <c r="BI46" s="88"/>
      <c r="BJ46" s="89"/>
      <c r="BK46" s="89"/>
      <c r="BL46" s="89"/>
      <c r="BM46" s="88"/>
      <c r="BN46" s="89"/>
      <c r="BO46" s="89"/>
      <c r="BP46" s="92"/>
      <c r="BQ46" s="51"/>
      <c r="BR46" s="2"/>
    </row>
    <row r="47" spans="1:70" ht="12.6" customHeight="1">
      <c r="A47" s="2"/>
      <c r="B47" s="2"/>
      <c r="C47" s="48"/>
      <c r="D47" s="94"/>
      <c r="E47" s="94"/>
      <c r="F47" s="94"/>
      <c r="G47" s="94"/>
      <c r="H47" s="94"/>
      <c r="I47" s="94"/>
      <c r="J47" s="94"/>
      <c r="K47" s="94"/>
      <c r="L47" s="94"/>
      <c r="M47" s="95"/>
      <c r="N47" s="102"/>
      <c r="O47" s="103"/>
      <c r="P47" s="103"/>
      <c r="Q47" s="104"/>
      <c r="R47" s="23"/>
      <c r="S47" s="23"/>
      <c r="T47" s="23"/>
      <c r="U47" s="85"/>
      <c r="V47" s="86"/>
      <c r="W47" s="86"/>
      <c r="X47" s="86"/>
      <c r="Y47" s="86"/>
      <c r="Z47" s="86"/>
      <c r="AA47" s="86"/>
      <c r="AB47" s="87"/>
      <c r="AC47" s="85"/>
      <c r="AD47" s="86"/>
      <c r="AE47" s="86"/>
      <c r="AF47" s="86"/>
      <c r="AG47" s="86"/>
      <c r="AH47" s="86"/>
      <c r="AI47" s="86"/>
      <c r="AJ47" s="87"/>
      <c r="AK47" s="55"/>
      <c r="AL47" s="55"/>
      <c r="AM47" s="111"/>
      <c r="AN47" s="112"/>
      <c r="AO47" s="112"/>
      <c r="AP47" s="112"/>
      <c r="AQ47" s="112"/>
      <c r="AR47" s="112"/>
      <c r="AS47" s="112"/>
      <c r="AT47" s="112"/>
      <c r="AU47" s="112"/>
      <c r="AV47" s="112"/>
      <c r="AW47" s="112"/>
      <c r="AX47" s="112"/>
      <c r="AY47" s="112"/>
      <c r="AZ47" s="112"/>
      <c r="BA47" s="112"/>
      <c r="BB47" s="113"/>
      <c r="BC47" s="52"/>
      <c r="BD47" s="58"/>
      <c r="BE47" s="90"/>
      <c r="BF47" s="91"/>
      <c r="BG47" s="91"/>
      <c r="BH47" s="91"/>
      <c r="BI47" s="90"/>
      <c r="BJ47" s="91"/>
      <c r="BK47" s="91"/>
      <c r="BL47" s="91"/>
      <c r="BM47" s="90"/>
      <c r="BN47" s="91"/>
      <c r="BO47" s="91"/>
      <c r="BP47" s="93"/>
      <c r="BQ47" s="51"/>
      <c r="BR47" s="2"/>
    </row>
    <row r="48" spans="1:70" ht="12.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2.6" customHeight="1">
      <c r="A49" s="2"/>
      <c r="B49" s="2"/>
      <c r="C49" s="48"/>
      <c r="D49" s="32"/>
      <c r="E49" s="32"/>
      <c r="F49" s="32"/>
      <c r="G49" s="32"/>
      <c r="H49" s="32"/>
      <c r="I49" s="32"/>
      <c r="J49" s="32"/>
      <c r="K49" s="32"/>
      <c r="L49" s="32"/>
      <c r="M49" s="32"/>
      <c r="N49" s="59"/>
      <c r="O49" s="59"/>
      <c r="P49" s="59"/>
      <c r="Q49" s="59"/>
      <c r="R49" s="23"/>
      <c r="S49" s="23"/>
      <c r="T49" s="23"/>
      <c r="U49" s="22" t="s">
        <v>21</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2.6" customHeight="1">
      <c r="A50" s="2"/>
      <c r="B50" s="2"/>
      <c r="C50" s="48"/>
      <c r="D50" s="94" t="s">
        <v>15</v>
      </c>
      <c r="E50" s="94"/>
      <c r="F50" s="94"/>
      <c r="G50" s="94"/>
      <c r="H50" s="94"/>
      <c r="I50" s="94"/>
      <c r="J50" s="94"/>
      <c r="K50" s="94"/>
      <c r="L50" s="94"/>
      <c r="M50" s="95"/>
      <c r="N50" s="96" t="str">
        <f>IF([3]回答表!F17="下水道事業",IF([3]回答表!AD43="○","○",""),"")</f>
        <v>○</v>
      </c>
      <c r="O50" s="97"/>
      <c r="P50" s="97"/>
      <c r="Q50" s="98"/>
      <c r="R50" s="23"/>
      <c r="S50" s="23"/>
      <c r="T50" s="23"/>
      <c r="U50" s="105" t="str">
        <f>IF([3]回答表!F17="下水道事業",IF([3]回答表!AD43="○",[3]回答表!B249,""),"")</f>
        <v>県主導の「上下水道に係る広域化・共同化等の検討会」にて検討中。</v>
      </c>
      <c r="V50" s="106"/>
      <c r="W50" s="106"/>
      <c r="X50" s="106"/>
      <c r="Y50" s="106"/>
      <c r="Z50" s="106"/>
      <c r="AA50" s="106"/>
      <c r="AB50" s="106"/>
      <c r="AC50" s="106"/>
      <c r="AD50" s="106"/>
      <c r="AE50" s="106"/>
      <c r="AF50" s="106"/>
      <c r="AG50" s="106"/>
      <c r="AH50" s="106"/>
      <c r="AI50" s="106"/>
      <c r="AJ50" s="107"/>
      <c r="AK50" s="60"/>
      <c r="AL50" s="60"/>
      <c r="AM50" s="105">
        <f>IF([3]回答表!F17="下水道事業",IF([3]回答表!AD43="○",[3]回答表!B255,""),"")</f>
        <v>0</v>
      </c>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2"/>
    </row>
    <row r="51" spans="1:70" ht="12.6" customHeight="1">
      <c r="A51" s="2"/>
      <c r="B51" s="2"/>
      <c r="C51" s="48"/>
      <c r="D51" s="94"/>
      <c r="E51" s="94"/>
      <c r="F51" s="94"/>
      <c r="G51" s="94"/>
      <c r="H51" s="94"/>
      <c r="I51" s="94"/>
      <c r="J51" s="94"/>
      <c r="K51" s="94"/>
      <c r="L51" s="94"/>
      <c r="M51" s="95"/>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60"/>
      <c r="AL51" s="60"/>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1"/>
      <c r="BR51" s="2"/>
    </row>
    <row r="52" spans="1:70" ht="12.6" customHeight="1">
      <c r="A52" s="2"/>
      <c r="B52" s="2"/>
      <c r="C52" s="48"/>
      <c r="D52" s="94"/>
      <c r="E52" s="94"/>
      <c r="F52" s="94"/>
      <c r="G52" s="94"/>
      <c r="H52" s="94"/>
      <c r="I52" s="94"/>
      <c r="J52" s="94"/>
      <c r="K52" s="94"/>
      <c r="L52" s="94"/>
      <c r="M52" s="95"/>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60"/>
      <c r="AL52" s="60"/>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1"/>
      <c r="BR52" s="2"/>
    </row>
    <row r="53" spans="1:70" ht="12.6" customHeight="1">
      <c r="A53" s="2"/>
      <c r="B53" s="2"/>
      <c r="C53" s="48"/>
      <c r="D53" s="94"/>
      <c r="E53" s="94"/>
      <c r="F53" s="94"/>
      <c r="G53" s="94"/>
      <c r="H53" s="94"/>
      <c r="I53" s="94"/>
      <c r="J53" s="94"/>
      <c r="K53" s="94"/>
      <c r="L53" s="94"/>
      <c r="M53" s="95"/>
      <c r="N53" s="102"/>
      <c r="O53" s="103"/>
      <c r="P53" s="103"/>
      <c r="Q53" s="104"/>
      <c r="R53" s="23"/>
      <c r="S53" s="23"/>
      <c r="T53" s="23"/>
      <c r="U53" s="111"/>
      <c r="V53" s="112"/>
      <c r="W53" s="112"/>
      <c r="X53" s="112"/>
      <c r="Y53" s="112"/>
      <c r="Z53" s="112"/>
      <c r="AA53" s="112"/>
      <c r="AB53" s="112"/>
      <c r="AC53" s="112"/>
      <c r="AD53" s="112"/>
      <c r="AE53" s="112"/>
      <c r="AF53" s="112"/>
      <c r="AG53" s="112"/>
      <c r="AH53" s="112"/>
      <c r="AI53" s="112"/>
      <c r="AJ53" s="113"/>
      <c r="AK53" s="60"/>
      <c r="AL53" s="60"/>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51"/>
      <c r="BR53" s="2"/>
    </row>
    <row r="54" spans="1:70" ht="12.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2.6" customHeight="1">
      <c r="A55" s="4"/>
      <c r="B55" s="4"/>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
    </row>
    <row r="56" spans="1:70" ht="12.6"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BR30 A28:BI28 BR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4"/>
  <sheetViews>
    <sheetView showGridLines="0" view="pageBreakPreview" zoomScale="55" zoomScaleNormal="70" zoomScaleSheetLayoutView="55" zoomScalePageLayoutView="40" workbookViewId="0">
      <selection activeCell="BF14" sqref="BF14"/>
    </sheetView>
  </sheetViews>
  <sheetFormatPr defaultColWidth="2.875" defaultRowHeight="12.6" customHeight="1"/>
  <cols>
    <col min="1" max="70" width="2.5" customWidth="1"/>
    <col min="71" max="16384" width="2.875" style="4"/>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3" t="s">
        <v>16</v>
      </c>
      <c r="D8" s="184"/>
      <c r="E8" s="184"/>
      <c r="F8" s="184"/>
      <c r="G8" s="184"/>
      <c r="H8" s="184"/>
      <c r="I8" s="184"/>
      <c r="J8" s="184"/>
      <c r="K8" s="184"/>
      <c r="L8" s="184"/>
      <c r="M8" s="184"/>
      <c r="N8" s="184"/>
      <c r="O8" s="184"/>
      <c r="P8" s="184"/>
      <c r="Q8" s="184"/>
      <c r="R8" s="184"/>
      <c r="S8" s="184"/>
      <c r="T8" s="184"/>
      <c r="U8" s="185" t="s">
        <v>28</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29</v>
      </c>
      <c r="BG8" s="196"/>
      <c r="BH8" s="196"/>
      <c r="BI8" s="196"/>
      <c r="BJ8" s="196"/>
      <c r="BK8" s="196"/>
      <c r="BL8" s="196"/>
      <c r="BM8" s="196"/>
      <c r="BN8" s="196"/>
      <c r="BO8" s="196"/>
      <c r="BP8" s="196"/>
      <c r="BQ8" s="6"/>
      <c r="BR8" s="4"/>
    </row>
    <row r="9" spans="1:70" ht="12.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2.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2.6" customHeight="1">
      <c r="A11" s="2"/>
      <c r="B11" s="2"/>
      <c r="C11" s="197" t="s">
        <v>54</v>
      </c>
      <c r="D11" s="184"/>
      <c r="E11" s="184"/>
      <c r="F11" s="184"/>
      <c r="G11" s="184"/>
      <c r="H11" s="184"/>
      <c r="I11" s="184"/>
      <c r="J11" s="184"/>
      <c r="K11" s="184"/>
      <c r="L11" s="184"/>
      <c r="M11" s="184"/>
      <c r="N11" s="184"/>
      <c r="O11" s="184"/>
      <c r="P11" s="184"/>
      <c r="Q11" s="184"/>
      <c r="R11" s="184"/>
      <c r="S11" s="184"/>
      <c r="T11" s="184"/>
      <c r="U11" s="198" t="s">
        <v>51</v>
      </c>
      <c r="V11" s="199"/>
      <c r="W11" s="199"/>
      <c r="X11" s="199"/>
      <c r="Y11" s="199"/>
      <c r="Z11" s="199"/>
      <c r="AA11" s="199"/>
      <c r="AB11" s="199"/>
      <c r="AC11" s="199"/>
      <c r="AD11" s="199"/>
      <c r="AE11" s="199"/>
      <c r="AF11" s="186"/>
      <c r="AG11" s="186"/>
      <c r="AH11" s="186"/>
      <c r="AI11" s="186"/>
      <c r="AJ11" s="186"/>
      <c r="AK11" s="186"/>
      <c r="AL11" s="186"/>
      <c r="AM11" s="186"/>
      <c r="AN11" s="187"/>
      <c r="AO11" s="204" t="s">
        <v>56</v>
      </c>
      <c r="AP11" s="186"/>
      <c r="AQ11" s="186"/>
      <c r="AR11" s="186"/>
      <c r="AS11" s="186"/>
      <c r="AT11" s="186"/>
      <c r="AU11" s="186"/>
      <c r="AV11" s="186"/>
      <c r="AW11" s="186"/>
      <c r="AX11" s="186"/>
      <c r="AY11" s="186"/>
      <c r="AZ11" s="186"/>
      <c r="BA11" s="186"/>
      <c r="BB11" s="186"/>
      <c r="BC11" s="186"/>
      <c r="BD11" s="186"/>
      <c r="BE11" s="187"/>
      <c r="BF11" s="197" t="s">
        <v>58</v>
      </c>
      <c r="BG11" s="205"/>
      <c r="BH11" s="205"/>
      <c r="BI11" s="205"/>
      <c r="BJ11" s="205"/>
      <c r="BK11" s="205"/>
      <c r="BL11" s="205"/>
      <c r="BM11" s="205"/>
      <c r="BN11" s="205"/>
      <c r="BO11" s="205"/>
      <c r="BP11" s="205"/>
      <c r="BQ11" s="7"/>
    </row>
    <row r="12" spans="1:70" ht="12.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2.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2.6" customHeight="1">
      <c r="C18" s="19"/>
      <c r="D18" s="150" t="s">
        <v>30</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2.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2.6"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2.6"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2.6"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12.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37"/>
      <c r="BB23" s="178"/>
      <c r="BC23" s="179"/>
      <c r="BD23" s="179"/>
      <c r="BE23" s="179"/>
      <c r="BF23" s="179"/>
      <c r="BG23" s="179"/>
      <c r="BH23" s="179"/>
      <c r="BI23" s="148"/>
      <c r="BJ23" s="149"/>
      <c r="BK23" s="65"/>
      <c r="BR23" s="36"/>
    </row>
    <row r="24" spans="1:70" ht="12.6" customHeight="1">
      <c r="A24" s="2"/>
      <c r="B24" s="2"/>
      <c r="C24" s="19"/>
      <c r="D24" s="82" t="str">
        <f>IF([4]回答表!R41="○","○","")</f>
        <v/>
      </c>
      <c r="E24" s="83"/>
      <c r="F24" s="83"/>
      <c r="G24" s="83"/>
      <c r="H24" s="83"/>
      <c r="I24" s="83"/>
      <c r="J24" s="84"/>
      <c r="K24" s="82" t="str">
        <f>IF([4]回答表!R42="○","○","")</f>
        <v/>
      </c>
      <c r="L24" s="83"/>
      <c r="M24" s="83"/>
      <c r="N24" s="83"/>
      <c r="O24" s="83"/>
      <c r="P24" s="83"/>
      <c r="Q24" s="84"/>
      <c r="R24" s="82" t="str">
        <f>IF([4]回答表!R43="○","○","")</f>
        <v>○</v>
      </c>
      <c r="S24" s="83"/>
      <c r="T24" s="83"/>
      <c r="U24" s="83"/>
      <c r="V24" s="83"/>
      <c r="W24" s="83"/>
      <c r="X24" s="84"/>
      <c r="Y24" s="82" t="str">
        <f>IF([4]回答表!R44="○","○","")</f>
        <v/>
      </c>
      <c r="Z24" s="83"/>
      <c r="AA24" s="83"/>
      <c r="AB24" s="83"/>
      <c r="AC24" s="83"/>
      <c r="AD24" s="83"/>
      <c r="AE24" s="84"/>
      <c r="AF24" s="82" t="str">
        <f>IF([4]回答表!R45="○","○","")</f>
        <v/>
      </c>
      <c r="AG24" s="83"/>
      <c r="AH24" s="83"/>
      <c r="AI24" s="83"/>
      <c r="AJ24" s="83"/>
      <c r="AK24" s="83"/>
      <c r="AL24" s="84"/>
      <c r="AM24" s="82" t="str">
        <f>IF([4]回答表!R46="○","○","")</f>
        <v/>
      </c>
      <c r="AN24" s="83"/>
      <c r="AO24" s="83"/>
      <c r="AP24" s="83"/>
      <c r="AQ24" s="83"/>
      <c r="AR24" s="83"/>
      <c r="AS24" s="84"/>
      <c r="AT24" s="82" t="str">
        <f>IF([4]回答表!R47="○","○","")</f>
        <v/>
      </c>
      <c r="AU24" s="83"/>
      <c r="AV24" s="83"/>
      <c r="AW24" s="83"/>
      <c r="AX24" s="83"/>
      <c r="AY24" s="83"/>
      <c r="AZ24" s="84"/>
      <c r="BA24" s="37"/>
      <c r="BB24" s="79" t="str">
        <f>IF([4]回答表!R48="○","○","")</f>
        <v/>
      </c>
      <c r="BC24" s="80"/>
      <c r="BD24" s="80"/>
      <c r="BE24" s="80"/>
      <c r="BF24" s="80"/>
      <c r="BG24" s="80"/>
      <c r="BH24" s="80"/>
      <c r="BI24" s="144"/>
      <c r="BJ24" s="145"/>
      <c r="BK24" s="65"/>
      <c r="BR24" s="36"/>
    </row>
    <row r="25" spans="1:70" ht="12.6" customHeight="1">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8"/>
      <c r="BB25" s="82"/>
      <c r="BC25" s="83"/>
      <c r="BD25" s="83"/>
      <c r="BE25" s="83"/>
      <c r="BF25" s="83"/>
      <c r="BG25" s="83"/>
      <c r="BH25" s="83"/>
      <c r="BI25" s="146"/>
      <c r="BJ25" s="147"/>
      <c r="BK25" s="65"/>
      <c r="BR25" s="36"/>
    </row>
    <row r="26" spans="1:70" ht="12.6" customHeight="1">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8"/>
      <c r="BB26" s="85"/>
      <c r="BC26" s="86"/>
      <c r="BD26" s="86"/>
      <c r="BE26" s="86"/>
      <c r="BF26" s="86"/>
      <c r="BG26" s="86"/>
      <c r="BH26" s="86"/>
      <c r="BI26" s="148"/>
      <c r="BJ26" s="149"/>
      <c r="BK26" s="65"/>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4"/>
      <c r="B31" s="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
    </row>
    <row r="32" spans="1:70"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7"/>
      <c r="AS32" s="127"/>
      <c r="AT32" s="127"/>
      <c r="AU32" s="127"/>
      <c r="AV32" s="127"/>
      <c r="AW32" s="127"/>
      <c r="AX32" s="127"/>
      <c r="AY32" s="127"/>
      <c r="AZ32" s="127"/>
      <c r="BA32" s="127"/>
      <c r="BB32" s="127"/>
      <c r="BC32" s="45"/>
      <c r="BD32" s="46"/>
      <c r="BE32" s="46"/>
      <c r="BF32" s="46"/>
      <c r="BG32" s="46"/>
      <c r="BH32" s="46"/>
      <c r="BI32" s="46"/>
      <c r="BJ32" s="46"/>
      <c r="BK32" s="46"/>
      <c r="BL32" s="46"/>
      <c r="BM32" s="46"/>
      <c r="BN32" s="46"/>
      <c r="BO32" s="46"/>
      <c r="BP32" s="46"/>
      <c r="BQ32" s="47"/>
      <c r="BR32" s="2"/>
    </row>
    <row r="33" spans="1:70" ht="12.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8"/>
      <c r="AS33" s="128"/>
      <c r="AT33" s="128"/>
      <c r="AU33" s="128"/>
      <c r="AV33" s="128"/>
      <c r="AW33" s="128"/>
      <c r="AX33" s="128"/>
      <c r="AY33" s="128"/>
      <c r="AZ33" s="128"/>
      <c r="BA33" s="128"/>
      <c r="BB33" s="128"/>
      <c r="BC33" s="49"/>
      <c r="BD33" s="21"/>
      <c r="BE33" s="21"/>
      <c r="BF33" s="21"/>
      <c r="BG33" s="21"/>
      <c r="BH33" s="21"/>
      <c r="BI33" s="21"/>
      <c r="BJ33" s="21"/>
      <c r="BK33" s="21"/>
      <c r="BL33" s="21"/>
      <c r="BM33" s="25"/>
      <c r="BN33" s="25"/>
      <c r="BO33" s="25"/>
      <c r="BP33" s="50"/>
      <c r="BQ33" s="51"/>
      <c r="BR33" s="2"/>
    </row>
    <row r="34" spans="1:70" ht="12.6" customHeight="1">
      <c r="A34" s="2"/>
      <c r="B34" s="2"/>
      <c r="C34" s="48"/>
      <c r="D34" s="129" t="s">
        <v>6</v>
      </c>
      <c r="E34" s="130"/>
      <c r="F34" s="130"/>
      <c r="G34" s="130"/>
      <c r="H34" s="130"/>
      <c r="I34" s="130"/>
      <c r="J34" s="130"/>
      <c r="K34" s="130"/>
      <c r="L34" s="130"/>
      <c r="M34" s="130"/>
      <c r="N34" s="130"/>
      <c r="O34" s="130"/>
      <c r="P34" s="130"/>
      <c r="Q34" s="131"/>
      <c r="R34" s="135" t="s">
        <v>44</v>
      </c>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9"/>
      <c r="BD34" s="21"/>
      <c r="BE34" s="21"/>
      <c r="BF34" s="21"/>
      <c r="BG34" s="21"/>
      <c r="BH34" s="21"/>
      <c r="BI34" s="21"/>
      <c r="BJ34" s="21"/>
      <c r="BK34" s="21"/>
      <c r="BL34" s="21"/>
      <c r="BM34" s="25"/>
      <c r="BN34" s="25"/>
      <c r="BO34" s="25"/>
      <c r="BP34" s="50"/>
      <c r="BQ34" s="51"/>
      <c r="BR34" s="2"/>
    </row>
    <row r="35" spans="1:70" ht="12.6" customHeight="1">
      <c r="A35" s="2"/>
      <c r="B35" s="2"/>
      <c r="C35" s="48"/>
      <c r="D35" s="132"/>
      <c r="E35" s="133"/>
      <c r="F35" s="133"/>
      <c r="G35" s="133"/>
      <c r="H35" s="133"/>
      <c r="I35" s="133"/>
      <c r="J35" s="133"/>
      <c r="K35" s="133"/>
      <c r="L35" s="133"/>
      <c r="M35" s="133"/>
      <c r="N35" s="133"/>
      <c r="O35" s="133"/>
      <c r="P35" s="133"/>
      <c r="Q35" s="134"/>
      <c r="R35" s="138"/>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40"/>
      <c r="BC35" s="49"/>
      <c r="BD35" s="21"/>
      <c r="BE35" s="21"/>
      <c r="BF35" s="21"/>
      <c r="BG35" s="21"/>
      <c r="BH35" s="21"/>
      <c r="BI35" s="21"/>
      <c r="BJ35" s="21"/>
      <c r="BK35" s="21"/>
      <c r="BL35" s="21"/>
      <c r="BM35" s="25"/>
      <c r="BN35" s="25"/>
      <c r="BO35" s="25"/>
      <c r="BP35" s="50"/>
      <c r="BQ35" s="51"/>
      <c r="BR35" s="2"/>
    </row>
    <row r="36" spans="1:70" ht="12.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5"/>
      <c r="BN36" s="25"/>
      <c r="BO36" s="25"/>
      <c r="BP36" s="50"/>
      <c r="BQ36" s="51"/>
      <c r="BR36" s="2"/>
    </row>
    <row r="37" spans="1:70" ht="12.6" customHeight="1">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2.6" customHeight="1">
      <c r="A38" s="2"/>
      <c r="B38" s="2"/>
      <c r="C38" s="48"/>
      <c r="D38" s="94" t="s">
        <v>9</v>
      </c>
      <c r="E38" s="94"/>
      <c r="F38" s="94"/>
      <c r="G38" s="94"/>
      <c r="H38" s="94"/>
      <c r="I38" s="94"/>
      <c r="J38" s="94"/>
      <c r="K38" s="94"/>
      <c r="L38" s="94"/>
      <c r="M38" s="94"/>
      <c r="N38" s="96" t="str">
        <f>IF([4]回答表!F17="下水道事業",IF([4]回答表!X43="○","○",""),"")</f>
        <v/>
      </c>
      <c r="O38" s="97"/>
      <c r="P38" s="97"/>
      <c r="Q38" s="98"/>
      <c r="R38" s="23"/>
      <c r="S38" s="23"/>
      <c r="T38" s="23"/>
      <c r="U38" s="117" t="s">
        <v>45</v>
      </c>
      <c r="V38" s="118"/>
      <c r="W38" s="118"/>
      <c r="X38" s="118"/>
      <c r="Y38" s="118"/>
      <c r="Z38" s="118"/>
      <c r="AA38" s="118"/>
      <c r="AB38" s="118"/>
      <c r="AC38" s="117" t="s">
        <v>46</v>
      </c>
      <c r="AD38" s="118"/>
      <c r="AE38" s="118"/>
      <c r="AF38" s="118"/>
      <c r="AG38" s="118"/>
      <c r="AH38" s="118"/>
      <c r="AI38" s="118"/>
      <c r="AJ38" s="141"/>
      <c r="AK38" s="55"/>
      <c r="AL38" s="55"/>
      <c r="AM38" s="105" t="str">
        <f>IF([4]回答表!F17="下水道事業",IF([4]回答表!X43="○",[4]回答表!B154,IF([4]回答表!AA43="○",[4]回答表!B201,"")),"")</f>
        <v/>
      </c>
      <c r="AN38" s="106"/>
      <c r="AO38" s="106"/>
      <c r="AP38" s="106"/>
      <c r="AQ38" s="106"/>
      <c r="AR38" s="106"/>
      <c r="AS38" s="106"/>
      <c r="AT38" s="106"/>
      <c r="AU38" s="106"/>
      <c r="AV38" s="106"/>
      <c r="AW38" s="106"/>
      <c r="AX38" s="106"/>
      <c r="AY38" s="106"/>
      <c r="AZ38" s="106"/>
      <c r="BA38" s="106"/>
      <c r="BB38" s="107"/>
      <c r="BC38" s="52"/>
      <c r="BD38" s="21"/>
      <c r="BE38" s="114" t="str">
        <f>IF([4]回答表!F17="下水道事業",IF([4]回答表!X43="○",[4]回答表!B190,IF([4]回答表!AA43="○",[4]回答表!B238,"")),"")</f>
        <v/>
      </c>
      <c r="BF38" s="115"/>
      <c r="BG38" s="115"/>
      <c r="BH38" s="115"/>
      <c r="BI38" s="114"/>
      <c r="BJ38" s="115"/>
      <c r="BK38" s="115"/>
      <c r="BL38" s="115"/>
      <c r="BM38" s="114"/>
      <c r="BN38" s="115"/>
      <c r="BO38" s="115"/>
      <c r="BP38" s="116"/>
      <c r="BQ38" s="51"/>
      <c r="BR38" s="2"/>
    </row>
    <row r="39" spans="1:70" ht="12.6" customHeight="1">
      <c r="A39" s="2"/>
      <c r="B39" s="2"/>
      <c r="C39" s="48"/>
      <c r="D39" s="94"/>
      <c r="E39" s="94"/>
      <c r="F39" s="94"/>
      <c r="G39" s="94"/>
      <c r="H39" s="94"/>
      <c r="I39" s="94"/>
      <c r="J39" s="94"/>
      <c r="K39" s="94"/>
      <c r="L39" s="94"/>
      <c r="M39" s="94"/>
      <c r="N39" s="99"/>
      <c r="O39" s="100"/>
      <c r="P39" s="100"/>
      <c r="Q39" s="101"/>
      <c r="R39" s="23"/>
      <c r="S39" s="23"/>
      <c r="T39" s="23"/>
      <c r="U39" s="119"/>
      <c r="V39" s="120"/>
      <c r="W39" s="120"/>
      <c r="X39" s="120"/>
      <c r="Y39" s="120"/>
      <c r="Z39" s="120"/>
      <c r="AA39" s="120"/>
      <c r="AB39" s="120"/>
      <c r="AC39" s="119"/>
      <c r="AD39" s="120"/>
      <c r="AE39" s="120"/>
      <c r="AF39" s="120"/>
      <c r="AG39" s="120"/>
      <c r="AH39" s="120"/>
      <c r="AI39" s="120"/>
      <c r="AJ39" s="142"/>
      <c r="AK39" s="55"/>
      <c r="AL39" s="55"/>
      <c r="AM39" s="108"/>
      <c r="AN39" s="109"/>
      <c r="AO39" s="109"/>
      <c r="AP39" s="109"/>
      <c r="AQ39" s="109"/>
      <c r="AR39" s="109"/>
      <c r="AS39" s="109"/>
      <c r="AT39" s="109"/>
      <c r="AU39" s="109"/>
      <c r="AV39" s="109"/>
      <c r="AW39" s="109"/>
      <c r="AX39" s="109"/>
      <c r="AY39" s="109"/>
      <c r="AZ39" s="109"/>
      <c r="BA39" s="109"/>
      <c r="BB39" s="110"/>
      <c r="BC39" s="52"/>
      <c r="BD39" s="21"/>
      <c r="BE39" s="88"/>
      <c r="BF39" s="89"/>
      <c r="BG39" s="89"/>
      <c r="BH39" s="89"/>
      <c r="BI39" s="88"/>
      <c r="BJ39" s="89"/>
      <c r="BK39" s="89"/>
      <c r="BL39" s="89"/>
      <c r="BM39" s="88"/>
      <c r="BN39" s="89"/>
      <c r="BO39" s="89"/>
      <c r="BP39" s="92"/>
      <c r="BQ39" s="51"/>
      <c r="BR39" s="2"/>
    </row>
    <row r="40" spans="1:70" ht="12.6" customHeight="1">
      <c r="A40" s="2"/>
      <c r="B40" s="2"/>
      <c r="C40" s="48"/>
      <c r="D40" s="94"/>
      <c r="E40" s="94"/>
      <c r="F40" s="94"/>
      <c r="G40" s="94"/>
      <c r="H40" s="94"/>
      <c r="I40" s="94"/>
      <c r="J40" s="94"/>
      <c r="K40" s="94"/>
      <c r="L40" s="94"/>
      <c r="M40" s="94"/>
      <c r="N40" s="99"/>
      <c r="O40" s="100"/>
      <c r="P40" s="100"/>
      <c r="Q40" s="101"/>
      <c r="R40" s="23"/>
      <c r="S40" s="23"/>
      <c r="T40" s="23"/>
      <c r="U40" s="79" t="str">
        <f>IF([4]回答表!F17="下水道事業",IF([4]回答表!X43="○",[4]回答表!Y184,IF([4]回答表!AA43="○",[4]回答表!Y232,"")),"")</f>
        <v/>
      </c>
      <c r="V40" s="80"/>
      <c r="W40" s="80"/>
      <c r="X40" s="80"/>
      <c r="Y40" s="80"/>
      <c r="Z40" s="80"/>
      <c r="AA40" s="80"/>
      <c r="AB40" s="81"/>
      <c r="AC40" s="79" t="str">
        <f>IF([4]回答表!F17="下水道事業",IF([4]回答表!X43="○",[4]回答表!Y185,IF([4]回答表!AA43="○",[4]回答表!Y233,"")),"")</f>
        <v/>
      </c>
      <c r="AD40" s="80"/>
      <c r="AE40" s="80"/>
      <c r="AF40" s="80"/>
      <c r="AG40" s="80"/>
      <c r="AH40" s="80"/>
      <c r="AI40" s="80"/>
      <c r="AJ40" s="81"/>
      <c r="AK40" s="55"/>
      <c r="AL40" s="55"/>
      <c r="AM40" s="108"/>
      <c r="AN40" s="109"/>
      <c r="AO40" s="109"/>
      <c r="AP40" s="109"/>
      <c r="AQ40" s="109"/>
      <c r="AR40" s="109"/>
      <c r="AS40" s="109"/>
      <c r="AT40" s="109"/>
      <c r="AU40" s="109"/>
      <c r="AV40" s="109"/>
      <c r="AW40" s="109"/>
      <c r="AX40" s="109"/>
      <c r="AY40" s="109"/>
      <c r="AZ40" s="109"/>
      <c r="BA40" s="109"/>
      <c r="BB40" s="110"/>
      <c r="BC40" s="52"/>
      <c r="BD40" s="21"/>
      <c r="BE40" s="88"/>
      <c r="BF40" s="89"/>
      <c r="BG40" s="89"/>
      <c r="BH40" s="89"/>
      <c r="BI40" s="88"/>
      <c r="BJ40" s="89"/>
      <c r="BK40" s="89"/>
      <c r="BL40" s="89"/>
      <c r="BM40" s="88"/>
      <c r="BN40" s="89"/>
      <c r="BO40" s="89"/>
      <c r="BP40" s="92"/>
      <c r="BQ40" s="51"/>
      <c r="BR40" s="2"/>
    </row>
    <row r="41" spans="1:70" ht="12.6" customHeight="1">
      <c r="A41" s="2"/>
      <c r="B41" s="2"/>
      <c r="C41" s="48"/>
      <c r="D41" s="94"/>
      <c r="E41" s="94"/>
      <c r="F41" s="94"/>
      <c r="G41" s="94"/>
      <c r="H41" s="94"/>
      <c r="I41" s="94"/>
      <c r="J41" s="94"/>
      <c r="K41" s="94"/>
      <c r="L41" s="94"/>
      <c r="M41" s="94"/>
      <c r="N41" s="102"/>
      <c r="O41" s="103"/>
      <c r="P41" s="103"/>
      <c r="Q41" s="104"/>
      <c r="R41" s="23"/>
      <c r="S41" s="23"/>
      <c r="T41" s="23"/>
      <c r="U41" s="82"/>
      <c r="V41" s="83"/>
      <c r="W41" s="83"/>
      <c r="X41" s="83"/>
      <c r="Y41" s="83"/>
      <c r="Z41" s="83"/>
      <c r="AA41" s="83"/>
      <c r="AB41" s="84"/>
      <c r="AC41" s="82"/>
      <c r="AD41" s="83"/>
      <c r="AE41" s="83"/>
      <c r="AF41" s="83"/>
      <c r="AG41" s="83"/>
      <c r="AH41" s="83"/>
      <c r="AI41" s="83"/>
      <c r="AJ41" s="84"/>
      <c r="AK41" s="55"/>
      <c r="AL41" s="55"/>
      <c r="AM41" s="108"/>
      <c r="AN41" s="109"/>
      <c r="AO41" s="109"/>
      <c r="AP41" s="109"/>
      <c r="AQ41" s="109"/>
      <c r="AR41" s="109"/>
      <c r="AS41" s="109"/>
      <c r="AT41" s="109"/>
      <c r="AU41" s="109"/>
      <c r="AV41" s="109"/>
      <c r="AW41" s="109"/>
      <c r="AX41" s="109"/>
      <c r="AY41" s="109"/>
      <c r="AZ41" s="109"/>
      <c r="BA41" s="109"/>
      <c r="BB41" s="110"/>
      <c r="BC41" s="52"/>
      <c r="BD41" s="21"/>
      <c r="BE41" s="88" t="str">
        <f>IF([4]回答表!F17="下水道事業",IF([4]回答表!X43="○",[4]回答表!E190,IF([4]回答表!AA43="○",[4]回答表!E238,"")),"")</f>
        <v/>
      </c>
      <c r="BF41" s="89"/>
      <c r="BG41" s="89"/>
      <c r="BH41" s="89"/>
      <c r="BI41" s="88" t="str">
        <f>IF([4]回答表!F17="下水道事業",IF([4]回答表!X43="○",[4]回答表!E191,IF([4]回答表!AA43="○",[4]回答表!E239,"")),"")</f>
        <v/>
      </c>
      <c r="BJ41" s="89"/>
      <c r="BK41" s="89"/>
      <c r="BL41" s="89"/>
      <c r="BM41" s="88" t="str">
        <f>IF([4]回答表!F17="下水道事業",IF([4]回答表!X43="○",[4]回答表!E192,IF([4]回答表!AA43="○",[4]回答表!E240,"")),"")</f>
        <v/>
      </c>
      <c r="BN41" s="89"/>
      <c r="BO41" s="89"/>
      <c r="BP41" s="92"/>
      <c r="BQ41" s="51"/>
      <c r="BR41" s="2"/>
    </row>
    <row r="42" spans="1:70" ht="12.6" customHeight="1">
      <c r="A42" s="2"/>
      <c r="B42" s="2"/>
      <c r="C42" s="48"/>
      <c r="D42" s="32"/>
      <c r="E42" s="32"/>
      <c r="F42" s="32"/>
      <c r="G42" s="32"/>
      <c r="H42" s="32"/>
      <c r="I42" s="32"/>
      <c r="J42" s="32"/>
      <c r="K42" s="32"/>
      <c r="L42" s="32"/>
      <c r="M42" s="32"/>
      <c r="N42" s="56"/>
      <c r="O42" s="56"/>
      <c r="P42" s="56"/>
      <c r="Q42" s="56"/>
      <c r="R42" s="57"/>
      <c r="S42" s="57"/>
      <c r="T42" s="57"/>
      <c r="U42" s="85"/>
      <c r="V42" s="86"/>
      <c r="W42" s="86"/>
      <c r="X42" s="86"/>
      <c r="Y42" s="86"/>
      <c r="Z42" s="86"/>
      <c r="AA42" s="86"/>
      <c r="AB42" s="87"/>
      <c r="AC42" s="85"/>
      <c r="AD42" s="86"/>
      <c r="AE42" s="86"/>
      <c r="AF42" s="86"/>
      <c r="AG42" s="86"/>
      <c r="AH42" s="86"/>
      <c r="AI42" s="86"/>
      <c r="AJ42" s="87"/>
      <c r="AK42" s="55"/>
      <c r="AL42" s="55"/>
      <c r="AM42" s="108"/>
      <c r="AN42" s="109"/>
      <c r="AO42" s="109"/>
      <c r="AP42" s="109"/>
      <c r="AQ42" s="109"/>
      <c r="AR42" s="109"/>
      <c r="AS42" s="109"/>
      <c r="AT42" s="109"/>
      <c r="AU42" s="109"/>
      <c r="AV42" s="109"/>
      <c r="AW42" s="109"/>
      <c r="AX42" s="109"/>
      <c r="AY42" s="109"/>
      <c r="AZ42" s="109"/>
      <c r="BA42" s="109"/>
      <c r="BB42" s="110"/>
      <c r="BC42" s="52"/>
      <c r="BD42" s="52"/>
      <c r="BE42" s="88"/>
      <c r="BF42" s="89"/>
      <c r="BG42" s="89"/>
      <c r="BH42" s="89"/>
      <c r="BI42" s="88"/>
      <c r="BJ42" s="89"/>
      <c r="BK42" s="89"/>
      <c r="BL42" s="89"/>
      <c r="BM42" s="88"/>
      <c r="BN42" s="89"/>
      <c r="BO42" s="89"/>
      <c r="BP42" s="92"/>
      <c r="BQ42" s="51"/>
      <c r="BR42" s="2"/>
    </row>
    <row r="43" spans="1:70" ht="12.6" customHeight="1">
      <c r="A43" s="2"/>
      <c r="B43" s="2"/>
      <c r="C43" s="48"/>
      <c r="D43" s="32"/>
      <c r="E43" s="32"/>
      <c r="F43" s="32"/>
      <c r="G43" s="32"/>
      <c r="H43" s="32"/>
      <c r="I43" s="32"/>
      <c r="J43" s="32"/>
      <c r="K43" s="32"/>
      <c r="L43" s="32"/>
      <c r="M43" s="32"/>
      <c r="N43" s="56"/>
      <c r="O43" s="56"/>
      <c r="P43" s="56"/>
      <c r="Q43" s="56"/>
      <c r="R43" s="57"/>
      <c r="S43" s="57"/>
      <c r="T43" s="57"/>
      <c r="U43" s="117" t="s">
        <v>47</v>
      </c>
      <c r="V43" s="118"/>
      <c r="W43" s="118"/>
      <c r="X43" s="118"/>
      <c r="Y43" s="118"/>
      <c r="Z43" s="118"/>
      <c r="AA43" s="118"/>
      <c r="AB43" s="118"/>
      <c r="AC43" s="121" t="s">
        <v>48</v>
      </c>
      <c r="AD43" s="122"/>
      <c r="AE43" s="122"/>
      <c r="AF43" s="122"/>
      <c r="AG43" s="122"/>
      <c r="AH43" s="122"/>
      <c r="AI43" s="122"/>
      <c r="AJ43" s="123"/>
      <c r="AK43" s="55"/>
      <c r="AL43" s="55"/>
      <c r="AM43" s="108"/>
      <c r="AN43" s="109"/>
      <c r="AO43" s="109"/>
      <c r="AP43" s="109"/>
      <c r="AQ43" s="109"/>
      <c r="AR43" s="109"/>
      <c r="AS43" s="109"/>
      <c r="AT43" s="109"/>
      <c r="AU43" s="109"/>
      <c r="AV43" s="109"/>
      <c r="AW43" s="109"/>
      <c r="AX43" s="109"/>
      <c r="AY43" s="109"/>
      <c r="AZ43" s="109"/>
      <c r="BA43" s="109"/>
      <c r="BB43" s="110"/>
      <c r="BC43" s="52"/>
      <c r="BD43" s="21"/>
      <c r="BE43" s="88"/>
      <c r="BF43" s="89"/>
      <c r="BG43" s="89"/>
      <c r="BH43" s="89"/>
      <c r="BI43" s="88"/>
      <c r="BJ43" s="89"/>
      <c r="BK43" s="89"/>
      <c r="BL43" s="89"/>
      <c r="BM43" s="88"/>
      <c r="BN43" s="89"/>
      <c r="BO43" s="89"/>
      <c r="BP43" s="92"/>
      <c r="BQ43" s="51"/>
      <c r="BR43" s="2"/>
    </row>
    <row r="44" spans="1:70" ht="12.6" customHeight="1">
      <c r="A44" s="2"/>
      <c r="B44" s="2"/>
      <c r="C44" s="48"/>
      <c r="D44" s="143" t="s">
        <v>10</v>
      </c>
      <c r="E44" s="94"/>
      <c r="F44" s="94"/>
      <c r="G44" s="94"/>
      <c r="H44" s="94"/>
      <c r="I44" s="94"/>
      <c r="J44" s="94"/>
      <c r="K44" s="94"/>
      <c r="L44" s="94"/>
      <c r="M44" s="95"/>
      <c r="N44" s="96" t="str">
        <f>IF([4]回答表!F17="下水道事業",IF([4]回答表!AA43="○","○",""),"")</f>
        <v/>
      </c>
      <c r="O44" s="97"/>
      <c r="P44" s="97"/>
      <c r="Q44" s="98"/>
      <c r="R44" s="23"/>
      <c r="S44" s="23"/>
      <c r="T44" s="23"/>
      <c r="U44" s="119"/>
      <c r="V44" s="120"/>
      <c r="W44" s="120"/>
      <c r="X44" s="120"/>
      <c r="Y44" s="120"/>
      <c r="Z44" s="120"/>
      <c r="AA44" s="120"/>
      <c r="AB44" s="120"/>
      <c r="AC44" s="124"/>
      <c r="AD44" s="125"/>
      <c r="AE44" s="125"/>
      <c r="AF44" s="125"/>
      <c r="AG44" s="125"/>
      <c r="AH44" s="125"/>
      <c r="AI44" s="125"/>
      <c r="AJ44" s="126"/>
      <c r="AK44" s="55"/>
      <c r="AL44" s="55"/>
      <c r="AM44" s="108"/>
      <c r="AN44" s="109"/>
      <c r="AO44" s="109"/>
      <c r="AP44" s="109"/>
      <c r="AQ44" s="109"/>
      <c r="AR44" s="109"/>
      <c r="AS44" s="109"/>
      <c r="AT44" s="109"/>
      <c r="AU44" s="109"/>
      <c r="AV44" s="109"/>
      <c r="AW44" s="109"/>
      <c r="AX44" s="109"/>
      <c r="AY44" s="109"/>
      <c r="AZ44" s="109"/>
      <c r="BA44" s="109"/>
      <c r="BB44" s="110"/>
      <c r="BC44" s="52"/>
      <c r="BD44" s="58"/>
      <c r="BE44" s="88"/>
      <c r="BF44" s="89"/>
      <c r="BG44" s="89"/>
      <c r="BH44" s="89"/>
      <c r="BI44" s="88"/>
      <c r="BJ44" s="89"/>
      <c r="BK44" s="89"/>
      <c r="BL44" s="89"/>
      <c r="BM44" s="88"/>
      <c r="BN44" s="89"/>
      <c r="BO44" s="89"/>
      <c r="BP44" s="92"/>
      <c r="BQ44" s="51"/>
      <c r="BR44" s="2"/>
    </row>
    <row r="45" spans="1:70" ht="12.6" customHeight="1">
      <c r="A45" s="2"/>
      <c r="B45" s="2"/>
      <c r="C45" s="48"/>
      <c r="D45" s="94"/>
      <c r="E45" s="94"/>
      <c r="F45" s="94"/>
      <c r="G45" s="94"/>
      <c r="H45" s="94"/>
      <c r="I45" s="94"/>
      <c r="J45" s="94"/>
      <c r="K45" s="94"/>
      <c r="L45" s="94"/>
      <c r="M45" s="95"/>
      <c r="N45" s="99"/>
      <c r="O45" s="100"/>
      <c r="P45" s="100"/>
      <c r="Q45" s="101"/>
      <c r="R45" s="23"/>
      <c r="S45" s="23"/>
      <c r="T45" s="23"/>
      <c r="U45" s="79" t="str">
        <f>IF([4]回答表!F17="下水道事業",IF([4]回答表!X43="○",[4]回答表!Y186,IF([4]回答表!AA43="○",[4]回答表!Y234,"")),"")</f>
        <v/>
      </c>
      <c r="V45" s="80"/>
      <c r="W45" s="80"/>
      <c r="X45" s="80"/>
      <c r="Y45" s="80"/>
      <c r="Z45" s="80"/>
      <c r="AA45" s="80"/>
      <c r="AB45" s="81"/>
      <c r="AC45" s="79" t="str">
        <f>IF([4]回答表!F17="下水道事業",IF([4]回答表!X43="○",[4]回答表!Y187,IF([4]回答表!AA43="○",[4]回答表!Y235,"")),"")</f>
        <v/>
      </c>
      <c r="AD45" s="80"/>
      <c r="AE45" s="80"/>
      <c r="AF45" s="80"/>
      <c r="AG45" s="80"/>
      <c r="AH45" s="80"/>
      <c r="AI45" s="80"/>
      <c r="AJ45" s="81"/>
      <c r="AK45" s="55"/>
      <c r="AL45" s="55"/>
      <c r="AM45" s="108"/>
      <c r="AN45" s="109"/>
      <c r="AO45" s="109"/>
      <c r="AP45" s="109"/>
      <c r="AQ45" s="109"/>
      <c r="AR45" s="109"/>
      <c r="AS45" s="109"/>
      <c r="AT45" s="109"/>
      <c r="AU45" s="109"/>
      <c r="AV45" s="109"/>
      <c r="AW45" s="109"/>
      <c r="AX45" s="109"/>
      <c r="AY45" s="109"/>
      <c r="AZ45" s="109"/>
      <c r="BA45" s="109"/>
      <c r="BB45" s="110"/>
      <c r="BC45" s="52"/>
      <c r="BD45" s="58"/>
      <c r="BE45" s="88" t="s">
        <v>11</v>
      </c>
      <c r="BF45" s="89"/>
      <c r="BG45" s="89"/>
      <c r="BH45" s="89"/>
      <c r="BI45" s="88" t="s">
        <v>12</v>
      </c>
      <c r="BJ45" s="89"/>
      <c r="BK45" s="89"/>
      <c r="BL45" s="89"/>
      <c r="BM45" s="88" t="s">
        <v>13</v>
      </c>
      <c r="BN45" s="89"/>
      <c r="BO45" s="89"/>
      <c r="BP45" s="92"/>
      <c r="BQ45" s="51"/>
      <c r="BR45" s="2"/>
    </row>
    <row r="46" spans="1:70" ht="12.6" customHeight="1">
      <c r="A46" s="2"/>
      <c r="B46" s="2"/>
      <c r="C46" s="48"/>
      <c r="D46" s="94"/>
      <c r="E46" s="94"/>
      <c r="F46" s="94"/>
      <c r="G46" s="94"/>
      <c r="H46" s="94"/>
      <c r="I46" s="94"/>
      <c r="J46" s="94"/>
      <c r="K46" s="94"/>
      <c r="L46" s="94"/>
      <c r="M46" s="95"/>
      <c r="N46" s="99"/>
      <c r="O46" s="100"/>
      <c r="P46" s="100"/>
      <c r="Q46" s="101"/>
      <c r="R46" s="23"/>
      <c r="S46" s="23"/>
      <c r="T46" s="23"/>
      <c r="U46" s="82"/>
      <c r="V46" s="83"/>
      <c r="W46" s="83"/>
      <c r="X46" s="83"/>
      <c r="Y46" s="83"/>
      <c r="Z46" s="83"/>
      <c r="AA46" s="83"/>
      <c r="AB46" s="84"/>
      <c r="AC46" s="82"/>
      <c r="AD46" s="83"/>
      <c r="AE46" s="83"/>
      <c r="AF46" s="83"/>
      <c r="AG46" s="83"/>
      <c r="AH46" s="83"/>
      <c r="AI46" s="83"/>
      <c r="AJ46" s="84"/>
      <c r="AK46" s="55"/>
      <c r="AL46" s="55"/>
      <c r="AM46" s="108"/>
      <c r="AN46" s="109"/>
      <c r="AO46" s="109"/>
      <c r="AP46" s="109"/>
      <c r="AQ46" s="109"/>
      <c r="AR46" s="109"/>
      <c r="AS46" s="109"/>
      <c r="AT46" s="109"/>
      <c r="AU46" s="109"/>
      <c r="AV46" s="109"/>
      <c r="AW46" s="109"/>
      <c r="AX46" s="109"/>
      <c r="AY46" s="109"/>
      <c r="AZ46" s="109"/>
      <c r="BA46" s="109"/>
      <c r="BB46" s="110"/>
      <c r="BC46" s="52"/>
      <c r="BD46" s="58"/>
      <c r="BE46" s="88"/>
      <c r="BF46" s="89"/>
      <c r="BG46" s="89"/>
      <c r="BH46" s="89"/>
      <c r="BI46" s="88"/>
      <c r="BJ46" s="89"/>
      <c r="BK46" s="89"/>
      <c r="BL46" s="89"/>
      <c r="BM46" s="88"/>
      <c r="BN46" s="89"/>
      <c r="BO46" s="89"/>
      <c r="BP46" s="92"/>
      <c r="BQ46" s="51"/>
      <c r="BR46" s="2"/>
    </row>
    <row r="47" spans="1:70" ht="12.6" customHeight="1">
      <c r="A47" s="2"/>
      <c r="B47" s="2"/>
      <c r="C47" s="48"/>
      <c r="D47" s="94"/>
      <c r="E47" s="94"/>
      <c r="F47" s="94"/>
      <c r="G47" s="94"/>
      <c r="H47" s="94"/>
      <c r="I47" s="94"/>
      <c r="J47" s="94"/>
      <c r="K47" s="94"/>
      <c r="L47" s="94"/>
      <c r="M47" s="95"/>
      <c r="N47" s="102"/>
      <c r="O47" s="103"/>
      <c r="P47" s="103"/>
      <c r="Q47" s="104"/>
      <c r="R47" s="23"/>
      <c r="S47" s="23"/>
      <c r="T47" s="23"/>
      <c r="U47" s="85"/>
      <c r="V47" s="86"/>
      <c r="W47" s="86"/>
      <c r="X47" s="86"/>
      <c r="Y47" s="86"/>
      <c r="Z47" s="86"/>
      <c r="AA47" s="86"/>
      <c r="AB47" s="87"/>
      <c r="AC47" s="85"/>
      <c r="AD47" s="86"/>
      <c r="AE47" s="86"/>
      <c r="AF47" s="86"/>
      <c r="AG47" s="86"/>
      <c r="AH47" s="86"/>
      <c r="AI47" s="86"/>
      <c r="AJ47" s="87"/>
      <c r="AK47" s="55"/>
      <c r="AL47" s="55"/>
      <c r="AM47" s="111"/>
      <c r="AN47" s="112"/>
      <c r="AO47" s="112"/>
      <c r="AP47" s="112"/>
      <c r="AQ47" s="112"/>
      <c r="AR47" s="112"/>
      <c r="AS47" s="112"/>
      <c r="AT47" s="112"/>
      <c r="AU47" s="112"/>
      <c r="AV47" s="112"/>
      <c r="AW47" s="112"/>
      <c r="AX47" s="112"/>
      <c r="AY47" s="112"/>
      <c r="AZ47" s="112"/>
      <c r="BA47" s="112"/>
      <c r="BB47" s="113"/>
      <c r="BC47" s="52"/>
      <c r="BD47" s="58"/>
      <c r="BE47" s="90"/>
      <c r="BF47" s="91"/>
      <c r="BG47" s="91"/>
      <c r="BH47" s="91"/>
      <c r="BI47" s="90"/>
      <c r="BJ47" s="91"/>
      <c r="BK47" s="91"/>
      <c r="BL47" s="91"/>
      <c r="BM47" s="90"/>
      <c r="BN47" s="91"/>
      <c r="BO47" s="91"/>
      <c r="BP47" s="93"/>
      <c r="BQ47" s="51"/>
      <c r="BR47" s="2"/>
    </row>
    <row r="48" spans="1:70" ht="12.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2.6" customHeight="1">
      <c r="A49" s="2"/>
      <c r="B49" s="2"/>
      <c r="C49" s="48"/>
      <c r="D49" s="32"/>
      <c r="E49" s="32"/>
      <c r="F49" s="32"/>
      <c r="G49" s="32"/>
      <c r="H49" s="32"/>
      <c r="I49" s="32"/>
      <c r="J49" s="32"/>
      <c r="K49" s="32"/>
      <c r="L49" s="32"/>
      <c r="M49" s="32"/>
      <c r="N49" s="59"/>
      <c r="O49" s="59"/>
      <c r="P49" s="59"/>
      <c r="Q49" s="59"/>
      <c r="R49" s="23"/>
      <c r="S49" s="23"/>
      <c r="T49" s="23"/>
      <c r="U49" s="22" t="s">
        <v>21</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2.6" customHeight="1">
      <c r="A50" s="2"/>
      <c r="B50" s="2"/>
      <c r="C50" s="48"/>
      <c r="D50" s="94" t="s">
        <v>15</v>
      </c>
      <c r="E50" s="94"/>
      <c r="F50" s="94"/>
      <c r="G50" s="94"/>
      <c r="H50" s="94"/>
      <c r="I50" s="94"/>
      <c r="J50" s="94"/>
      <c r="K50" s="94"/>
      <c r="L50" s="94"/>
      <c r="M50" s="95"/>
      <c r="N50" s="96" t="str">
        <f>IF([4]回答表!F17="下水道事業",IF([4]回答表!AD43="○","○",""),"")</f>
        <v>○</v>
      </c>
      <c r="O50" s="97"/>
      <c r="P50" s="97"/>
      <c r="Q50" s="98"/>
      <c r="R50" s="23"/>
      <c r="S50" s="23"/>
      <c r="T50" s="23"/>
      <c r="U50" s="105" t="str">
        <f>IF([4]回答表!F17="下水道事業",IF([4]回答表!AD43="○",[4]回答表!B249,""),"")</f>
        <v>県主導の「上下水道に係る広域化・共同化等の検討会」にて検討中。</v>
      </c>
      <c r="V50" s="106"/>
      <c r="W50" s="106"/>
      <c r="X50" s="106"/>
      <c r="Y50" s="106"/>
      <c r="Z50" s="106"/>
      <c r="AA50" s="106"/>
      <c r="AB50" s="106"/>
      <c r="AC50" s="106"/>
      <c r="AD50" s="106"/>
      <c r="AE50" s="106"/>
      <c r="AF50" s="106"/>
      <c r="AG50" s="106"/>
      <c r="AH50" s="106"/>
      <c r="AI50" s="106"/>
      <c r="AJ50" s="107"/>
      <c r="AK50" s="60"/>
      <c r="AL50" s="60"/>
      <c r="AM50" s="105">
        <f>IF([4]回答表!F17="下水道事業",IF([4]回答表!AD43="○",[4]回答表!B255,""),"")</f>
        <v>0</v>
      </c>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2"/>
    </row>
    <row r="51" spans="1:70" ht="12.6" customHeight="1">
      <c r="A51" s="2"/>
      <c r="B51" s="2"/>
      <c r="C51" s="48"/>
      <c r="D51" s="94"/>
      <c r="E51" s="94"/>
      <c r="F51" s="94"/>
      <c r="G51" s="94"/>
      <c r="H51" s="94"/>
      <c r="I51" s="94"/>
      <c r="J51" s="94"/>
      <c r="K51" s="94"/>
      <c r="L51" s="94"/>
      <c r="M51" s="95"/>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60"/>
      <c r="AL51" s="60"/>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1"/>
      <c r="BR51" s="2"/>
    </row>
    <row r="52" spans="1:70" ht="12.6" customHeight="1">
      <c r="A52" s="2"/>
      <c r="B52" s="2"/>
      <c r="C52" s="48"/>
      <c r="D52" s="94"/>
      <c r="E52" s="94"/>
      <c r="F52" s="94"/>
      <c r="G52" s="94"/>
      <c r="H52" s="94"/>
      <c r="I52" s="94"/>
      <c r="J52" s="94"/>
      <c r="K52" s="94"/>
      <c r="L52" s="94"/>
      <c r="M52" s="95"/>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60"/>
      <c r="AL52" s="60"/>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1"/>
      <c r="BR52" s="2"/>
    </row>
    <row r="53" spans="1:70" ht="12.6" customHeight="1">
      <c r="A53" s="2"/>
      <c r="B53" s="2"/>
      <c r="C53" s="48"/>
      <c r="D53" s="94"/>
      <c r="E53" s="94"/>
      <c r="F53" s="94"/>
      <c r="G53" s="94"/>
      <c r="H53" s="94"/>
      <c r="I53" s="94"/>
      <c r="J53" s="94"/>
      <c r="K53" s="94"/>
      <c r="L53" s="94"/>
      <c r="M53" s="95"/>
      <c r="N53" s="102"/>
      <c r="O53" s="103"/>
      <c r="P53" s="103"/>
      <c r="Q53" s="104"/>
      <c r="R53" s="23"/>
      <c r="S53" s="23"/>
      <c r="T53" s="23"/>
      <c r="U53" s="111"/>
      <c r="V53" s="112"/>
      <c r="W53" s="112"/>
      <c r="X53" s="112"/>
      <c r="Y53" s="112"/>
      <c r="Z53" s="112"/>
      <c r="AA53" s="112"/>
      <c r="AB53" s="112"/>
      <c r="AC53" s="112"/>
      <c r="AD53" s="112"/>
      <c r="AE53" s="112"/>
      <c r="AF53" s="112"/>
      <c r="AG53" s="112"/>
      <c r="AH53" s="112"/>
      <c r="AI53" s="112"/>
      <c r="AJ53" s="113"/>
      <c r="AK53" s="60"/>
      <c r="AL53" s="60"/>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51"/>
      <c r="BR53" s="2"/>
    </row>
    <row r="54" spans="1:70" ht="12.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2.6" customHeight="1">
      <c r="A55" s="4"/>
      <c r="B55" s="4"/>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
    </row>
    <row r="58" spans="1:70"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1:70"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row r="60" spans="1:70"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1:70"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row r="62" spans="1:70"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1:70"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row r="64" spans="1:70"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BR30 A28:BI28 BR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showGridLines="0" view="pageBreakPreview" zoomScale="55" zoomScaleNormal="70" zoomScaleSheetLayoutView="55" zoomScalePageLayoutView="40" workbookViewId="0">
      <selection activeCell="AM38" sqref="AM38:BB47"/>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3" t="s">
        <v>16</v>
      </c>
      <c r="D8" s="184"/>
      <c r="E8" s="184"/>
      <c r="F8" s="184"/>
      <c r="G8" s="184"/>
      <c r="H8" s="184"/>
      <c r="I8" s="184"/>
      <c r="J8" s="184"/>
      <c r="K8" s="184"/>
      <c r="L8" s="184"/>
      <c r="M8" s="184"/>
      <c r="N8" s="184"/>
      <c r="O8" s="184"/>
      <c r="P8" s="184"/>
      <c r="Q8" s="184"/>
      <c r="R8" s="184"/>
      <c r="S8" s="184"/>
      <c r="T8" s="184"/>
      <c r="U8" s="185" t="s">
        <v>28</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29</v>
      </c>
      <c r="BG8" s="196"/>
      <c r="BH8" s="196"/>
      <c r="BI8" s="196"/>
      <c r="BJ8" s="196"/>
      <c r="BK8" s="196"/>
      <c r="BL8" s="196"/>
      <c r="BM8" s="196"/>
      <c r="BN8" s="196"/>
      <c r="BO8" s="196"/>
      <c r="BP8" s="196"/>
      <c r="BQ8" s="6"/>
      <c r="BR8" s="4"/>
    </row>
    <row r="9" spans="1:70" ht="12.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2.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1:70" ht="12.6" customHeight="1">
      <c r="A11" s="2"/>
      <c r="B11" s="2"/>
      <c r="C11" s="197" t="s">
        <v>49</v>
      </c>
      <c r="D11" s="184"/>
      <c r="E11" s="184"/>
      <c r="F11" s="184"/>
      <c r="G11" s="184"/>
      <c r="H11" s="184"/>
      <c r="I11" s="184"/>
      <c r="J11" s="184"/>
      <c r="K11" s="184"/>
      <c r="L11" s="184"/>
      <c r="M11" s="184"/>
      <c r="N11" s="184"/>
      <c r="O11" s="184"/>
      <c r="P11" s="184"/>
      <c r="Q11" s="184"/>
      <c r="R11" s="184"/>
      <c r="S11" s="184"/>
      <c r="T11" s="184"/>
      <c r="U11" s="198" t="s">
        <v>50</v>
      </c>
      <c r="V11" s="199"/>
      <c r="W11" s="199"/>
      <c r="X11" s="199"/>
      <c r="Y11" s="199"/>
      <c r="Z11" s="199"/>
      <c r="AA11" s="199"/>
      <c r="AB11" s="199"/>
      <c r="AC11" s="199"/>
      <c r="AD11" s="199"/>
      <c r="AE11" s="199"/>
      <c r="AF11" s="186"/>
      <c r="AG11" s="186"/>
      <c r="AH11" s="186"/>
      <c r="AI11" s="186"/>
      <c r="AJ11" s="186"/>
      <c r="AK11" s="186"/>
      <c r="AL11" s="186"/>
      <c r="AM11" s="186"/>
      <c r="AN11" s="187"/>
      <c r="AO11" s="204" t="s">
        <v>53</v>
      </c>
      <c r="AP11" s="186"/>
      <c r="AQ11" s="186"/>
      <c r="AR11" s="186"/>
      <c r="AS11" s="186"/>
      <c r="AT11" s="186"/>
      <c r="AU11" s="186"/>
      <c r="AV11" s="186"/>
      <c r="AW11" s="186"/>
      <c r="AX11" s="186"/>
      <c r="AY11" s="186"/>
      <c r="AZ11" s="186"/>
      <c r="BA11" s="186"/>
      <c r="BB11" s="186"/>
      <c r="BC11" s="186"/>
      <c r="BD11" s="186"/>
      <c r="BE11" s="187"/>
      <c r="BF11" s="197" t="s">
        <v>58</v>
      </c>
      <c r="BG11" s="205"/>
      <c r="BH11" s="205"/>
      <c r="BI11" s="205"/>
      <c r="BJ11" s="205"/>
      <c r="BK11" s="205"/>
      <c r="BL11" s="205"/>
      <c r="BM11" s="205"/>
      <c r="BN11" s="205"/>
      <c r="BO11" s="205"/>
      <c r="BP11" s="205"/>
      <c r="BQ11" s="7"/>
      <c r="BR11"/>
    </row>
    <row r="12" spans="1:70" ht="12.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1:70" ht="12.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50" t="s">
        <v>30</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L18"/>
      <c r="BM18"/>
      <c r="BN18"/>
      <c r="BO18"/>
      <c r="BP18"/>
      <c r="BQ18"/>
      <c r="BR18" s="18"/>
    </row>
    <row r="19" spans="1:70" ht="12.6" customHeight="1">
      <c r="A19"/>
      <c r="B19"/>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L19"/>
      <c r="BM19"/>
      <c r="BN19"/>
      <c r="BO19"/>
      <c r="BP19"/>
      <c r="BQ19"/>
      <c r="BR19" s="18"/>
    </row>
    <row r="20" spans="1:70" ht="12.6"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L20"/>
      <c r="BM20"/>
      <c r="BN20"/>
      <c r="BO20"/>
      <c r="BP20"/>
      <c r="BQ20"/>
      <c r="BR20" s="36"/>
    </row>
    <row r="21" spans="1:70" ht="12.6"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L21"/>
      <c r="BM21"/>
      <c r="BN21"/>
      <c r="BO21"/>
      <c r="BP21"/>
      <c r="BQ21"/>
      <c r="BR21" s="36"/>
    </row>
    <row r="22" spans="1:70" ht="12.6"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L22"/>
      <c r="BM22"/>
      <c r="BN22"/>
      <c r="BO22"/>
      <c r="BP22"/>
      <c r="BQ22"/>
      <c r="BR22" s="36"/>
    </row>
    <row r="23" spans="1:70" ht="12.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37"/>
      <c r="BB23" s="178"/>
      <c r="BC23" s="179"/>
      <c r="BD23" s="179"/>
      <c r="BE23" s="179"/>
      <c r="BF23" s="179"/>
      <c r="BG23" s="179"/>
      <c r="BH23" s="179"/>
      <c r="BI23" s="148"/>
      <c r="BJ23" s="149"/>
      <c r="BK23" s="65"/>
      <c r="BL23"/>
      <c r="BM23"/>
      <c r="BN23"/>
      <c r="BO23"/>
      <c r="BP23"/>
      <c r="BQ23"/>
      <c r="BR23" s="36"/>
    </row>
    <row r="24" spans="1:70" ht="12.6" customHeight="1">
      <c r="A24" s="2"/>
      <c r="B24" s="2"/>
      <c r="C24" s="19"/>
      <c r="D24" s="82" t="str">
        <f>IF([5]回答表!R41="○","○","")</f>
        <v/>
      </c>
      <c r="E24" s="83"/>
      <c r="F24" s="83"/>
      <c r="G24" s="83"/>
      <c r="H24" s="83"/>
      <c r="I24" s="83"/>
      <c r="J24" s="84"/>
      <c r="K24" s="82" t="str">
        <f>IF([5]回答表!R42="○","○","")</f>
        <v/>
      </c>
      <c r="L24" s="83"/>
      <c r="M24" s="83"/>
      <c r="N24" s="83"/>
      <c r="O24" s="83"/>
      <c r="P24" s="83"/>
      <c r="Q24" s="84"/>
      <c r="R24" s="82" t="str">
        <f>IF([5]回答表!R43="○","○","")</f>
        <v>○</v>
      </c>
      <c r="S24" s="83"/>
      <c r="T24" s="83"/>
      <c r="U24" s="83"/>
      <c r="V24" s="83"/>
      <c r="W24" s="83"/>
      <c r="X24" s="84"/>
      <c r="Y24" s="82" t="str">
        <f>IF([5]回答表!R44="○","○","")</f>
        <v/>
      </c>
      <c r="Z24" s="83"/>
      <c r="AA24" s="83"/>
      <c r="AB24" s="83"/>
      <c r="AC24" s="83"/>
      <c r="AD24" s="83"/>
      <c r="AE24" s="84"/>
      <c r="AF24" s="82" t="str">
        <f>IF([5]回答表!R45="○","○","")</f>
        <v/>
      </c>
      <c r="AG24" s="83"/>
      <c r="AH24" s="83"/>
      <c r="AI24" s="83"/>
      <c r="AJ24" s="83"/>
      <c r="AK24" s="83"/>
      <c r="AL24" s="84"/>
      <c r="AM24" s="82" t="str">
        <f>IF([5]回答表!R46="○","○","")</f>
        <v/>
      </c>
      <c r="AN24" s="83"/>
      <c r="AO24" s="83"/>
      <c r="AP24" s="83"/>
      <c r="AQ24" s="83"/>
      <c r="AR24" s="83"/>
      <c r="AS24" s="84"/>
      <c r="AT24" s="82" t="str">
        <f>IF([5]回答表!R47="○","○","")</f>
        <v/>
      </c>
      <c r="AU24" s="83"/>
      <c r="AV24" s="83"/>
      <c r="AW24" s="83"/>
      <c r="AX24" s="83"/>
      <c r="AY24" s="83"/>
      <c r="AZ24" s="84"/>
      <c r="BA24" s="37"/>
      <c r="BB24" s="79" t="str">
        <f>IF([5]回答表!R48="○","○","")</f>
        <v/>
      </c>
      <c r="BC24" s="80"/>
      <c r="BD24" s="80"/>
      <c r="BE24" s="80"/>
      <c r="BF24" s="80"/>
      <c r="BG24" s="80"/>
      <c r="BH24" s="80"/>
      <c r="BI24" s="144"/>
      <c r="BJ24" s="145"/>
      <c r="BK24" s="65"/>
      <c r="BL24"/>
      <c r="BM24"/>
      <c r="BN24"/>
      <c r="BO24"/>
      <c r="BP24"/>
      <c r="BQ24"/>
      <c r="BR24" s="36"/>
    </row>
    <row r="25" spans="1:70" ht="12.6" customHeight="1">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8"/>
      <c r="BB25" s="82"/>
      <c r="BC25" s="83"/>
      <c r="BD25" s="83"/>
      <c r="BE25" s="83"/>
      <c r="BF25" s="83"/>
      <c r="BG25" s="83"/>
      <c r="BH25" s="83"/>
      <c r="BI25" s="146"/>
      <c r="BJ25" s="147"/>
      <c r="BK25" s="65"/>
      <c r="BL25"/>
      <c r="BM25"/>
      <c r="BN25"/>
      <c r="BO25"/>
      <c r="BP25"/>
      <c r="BQ25"/>
      <c r="BR25" s="36"/>
    </row>
    <row r="26" spans="1:70" ht="12.6" customHeight="1">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8"/>
      <c r="BB26" s="85"/>
      <c r="BC26" s="86"/>
      <c r="BD26" s="86"/>
      <c r="BE26" s="86"/>
      <c r="BF26" s="86"/>
      <c r="BG26" s="86"/>
      <c r="BH26" s="86"/>
      <c r="BI26" s="148"/>
      <c r="BJ26" s="149"/>
      <c r="BK26" s="65"/>
      <c r="BL26"/>
      <c r="BM26"/>
      <c r="BN26"/>
      <c r="BO26"/>
      <c r="BP26"/>
      <c r="BQ26"/>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L27"/>
      <c r="BM27"/>
      <c r="BN27"/>
      <c r="BO27"/>
      <c r="BP27"/>
      <c r="BQ27"/>
      <c r="BR27" s="36"/>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1"/>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4"/>
      <c r="B31" s="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
    </row>
    <row r="32" spans="1:70"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7"/>
      <c r="AS32" s="127"/>
      <c r="AT32" s="127"/>
      <c r="AU32" s="127"/>
      <c r="AV32" s="127"/>
      <c r="AW32" s="127"/>
      <c r="AX32" s="127"/>
      <c r="AY32" s="127"/>
      <c r="AZ32" s="127"/>
      <c r="BA32" s="127"/>
      <c r="BB32" s="127"/>
      <c r="BC32" s="45"/>
      <c r="BD32" s="46"/>
      <c r="BE32" s="46"/>
      <c r="BF32" s="46"/>
      <c r="BG32" s="46"/>
      <c r="BH32" s="46"/>
      <c r="BI32" s="46"/>
      <c r="BJ32" s="46"/>
      <c r="BK32" s="46"/>
      <c r="BL32" s="46"/>
      <c r="BM32" s="46"/>
      <c r="BN32" s="46"/>
      <c r="BO32" s="46"/>
      <c r="BP32" s="46"/>
      <c r="BQ32" s="47"/>
      <c r="BR32" s="2"/>
    </row>
    <row r="33" spans="1:70" ht="12.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8"/>
      <c r="AS33" s="128"/>
      <c r="AT33" s="128"/>
      <c r="AU33" s="128"/>
      <c r="AV33" s="128"/>
      <c r="AW33" s="128"/>
      <c r="AX33" s="128"/>
      <c r="AY33" s="128"/>
      <c r="AZ33" s="128"/>
      <c r="BA33" s="128"/>
      <c r="BB33" s="128"/>
      <c r="BC33" s="49"/>
      <c r="BD33" s="21"/>
      <c r="BE33" s="21"/>
      <c r="BF33" s="21"/>
      <c r="BG33" s="21"/>
      <c r="BH33" s="21"/>
      <c r="BI33" s="21"/>
      <c r="BJ33" s="21"/>
      <c r="BK33" s="21"/>
      <c r="BL33" s="21"/>
      <c r="BM33" s="25"/>
      <c r="BN33" s="25"/>
      <c r="BO33" s="25"/>
      <c r="BP33" s="50"/>
      <c r="BQ33" s="51"/>
      <c r="BR33" s="2"/>
    </row>
    <row r="34" spans="1:70" ht="12.6" customHeight="1">
      <c r="A34" s="2"/>
      <c r="B34" s="2"/>
      <c r="C34" s="48"/>
      <c r="D34" s="129" t="s">
        <v>6</v>
      </c>
      <c r="E34" s="130"/>
      <c r="F34" s="130"/>
      <c r="G34" s="130"/>
      <c r="H34" s="130"/>
      <c r="I34" s="130"/>
      <c r="J34" s="130"/>
      <c r="K34" s="130"/>
      <c r="L34" s="130"/>
      <c r="M34" s="130"/>
      <c r="N34" s="130"/>
      <c r="O34" s="130"/>
      <c r="P34" s="130"/>
      <c r="Q34" s="131"/>
      <c r="R34" s="135" t="s">
        <v>44</v>
      </c>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9"/>
      <c r="BD34" s="21"/>
      <c r="BE34" s="21"/>
      <c r="BF34" s="21"/>
      <c r="BG34" s="21"/>
      <c r="BH34" s="21"/>
      <c r="BI34" s="21"/>
      <c r="BJ34" s="21"/>
      <c r="BK34" s="21"/>
      <c r="BL34" s="21"/>
      <c r="BM34" s="25"/>
      <c r="BN34" s="25"/>
      <c r="BO34" s="25"/>
      <c r="BP34" s="50"/>
      <c r="BQ34" s="51"/>
      <c r="BR34" s="2"/>
    </row>
    <row r="35" spans="1:70" ht="12.6" customHeight="1">
      <c r="A35" s="2"/>
      <c r="B35" s="2"/>
      <c r="C35" s="48"/>
      <c r="D35" s="132"/>
      <c r="E35" s="133"/>
      <c r="F35" s="133"/>
      <c r="G35" s="133"/>
      <c r="H35" s="133"/>
      <c r="I35" s="133"/>
      <c r="J35" s="133"/>
      <c r="K35" s="133"/>
      <c r="L35" s="133"/>
      <c r="M35" s="133"/>
      <c r="N35" s="133"/>
      <c r="O35" s="133"/>
      <c r="P35" s="133"/>
      <c r="Q35" s="134"/>
      <c r="R35" s="138"/>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40"/>
      <c r="BC35" s="49"/>
      <c r="BD35" s="21"/>
      <c r="BE35" s="21"/>
      <c r="BF35" s="21"/>
      <c r="BG35" s="21"/>
      <c r="BH35" s="21"/>
      <c r="BI35" s="21"/>
      <c r="BJ35" s="21"/>
      <c r="BK35" s="21"/>
      <c r="BL35" s="21"/>
      <c r="BM35" s="25"/>
      <c r="BN35" s="25"/>
      <c r="BO35" s="25"/>
      <c r="BP35" s="50"/>
      <c r="BQ35" s="51"/>
      <c r="BR35" s="2"/>
    </row>
    <row r="36" spans="1:70" ht="12.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5"/>
      <c r="BN36" s="25"/>
      <c r="BO36" s="25"/>
      <c r="BP36" s="50"/>
      <c r="BQ36" s="51"/>
      <c r="BR36" s="2"/>
    </row>
    <row r="37" spans="1:70" ht="12.6" customHeight="1">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2.6" customHeight="1">
      <c r="A38" s="2"/>
      <c r="B38" s="2"/>
      <c r="C38" s="48"/>
      <c r="D38" s="94" t="s">
        <v>9</v>
      </c>
      <c r="E38" s="94"/>
      <c r="F38" s="94"/>
      <c r="G38" s="94"/>
      <c r="H38" s="94"/>
      <c r="I38" s="94"/>
      <c r="J38" s="94"/>
      <c r="K38" s="94"/>
      <c r="L38" s="94"/>
      <c r="M38" s="94"/>
      <c r="N38" s="96" t="str">
        <f>IF([5]回答表!F17="下水道事業",IF([5]回答表!X43="○","○",""),"")</f>
        <v/>
      </c>
      <c r="O38" s="97"/>
      <c r="P38" s="97"/>
      <c r="Q38" s="98"/>
      <c r="R38" s="23"/>
      <c r="S38" s="23"/>
      <c r="T38" s="23"/>
      <c r="U38" s="117" t="s">
        <v>45</v>
      </c>
      <c r="V38" s="118"/>
      <c r="W38" s="118"/>
      <c r="X38" s="118"/>
      <c r="Y38" s="118"/>
      <c r="Z38" s="118"/>
      <c r="AA38" s="118"/>
      <c r="AB38" s="118"/>
      <c r="AC38" s="117" t="s">
        <v>46</v>
      </c>
      <c r="AD38" s="118"/>
      <c r="AE38" s="118"/>
      <c r="AF38" s="118"/>
      <c r="AG38" s="118"/>
      <c r="AH38" s="118"/>
      <c r="AI38" s="118"/>
      <c r="AJ38" s="141"/>
      <c r="AK38" s="55"/>
      <c r="AL38" s="55"/>
      <c r="AM38" s="105" t="str">
        <f>IF([5]回答表!F17="下水道事業",IF([5]回答表!X43="○",[5]回答表!B154,IF([5]回答表!AA43="○",[5]回答表!B201,"")),"")</f>
        <v/>
      </c>
      <c r="AN38" s="106"/>
      <c r="AO38" s="106"/>
      <c r="AP38" s="106"/>
      <c r="AQ38" s="106"/>
      <c r="AR38" s="106"/>
      <c r="AS38" s="106"/>
      <c r="AT38" s="106"/>
      <c r="AU38" s="106"/>
      <c r="AV38" s="106"/>
      <c r="AW38" s="106"/>
      <c r="AX38" s="106"/>
      <c r="AY38" s="106"/>
      <c r="AZ38" s="106"/>
      <c r="BA38" s="106"/>
      <c r="BB38" s="107"/>
      <c r="BC38" s="52"/>
      <c r="BD38" s="21"/>
      <c r="BE38" s="114" t="str">
        <f>IF([5]回答表!F17="下水道事業",IF([5]回答表!X43="○",[5]回答表!B190,IF([5]回答表!AA43="○",[5]回答表!B238,"")),"")</f>
        <v/>
      </c>
      <c r="BF38" s="115"/>
      <c r="BG38" s="115"/>
      <c r="BH38" s="115"/>
      <c r="BI38" s="114"/>
      <c r="BJ38" s="115"/>
      <c r="BK38" s="115"/>
      <c r="BL38" s="115"/>
      <c r="BM38" s="114"/>
      <c r="BN38" s="115"/>
      <c r="BO38" s="115"/>
      <c r="BP38" s="116"/>
      <c r="BQ38" s="51"/>
      <c r="BR38" s="2"/>
    </row>
    <row r="39" spans="1:70" ht="12.6" customHeight="1">
      <c r="A39" s="2"/>
      <c r="B39" s="2"/>
      <c r="C39" s="48"/>
      <c r="D39" s="94"/>
      <c r="E39" s="94"/>
      <c r="F39" s="94"/>
      <c r="G39" s="94"/>
      <c r="H39" s="94"/>
      <c r="I39" s="94"/>
      <c r="J39" s="94"/>
      <c r="K39" s="94"/>
      <c r="L39" s="94"/>
      <c r="M39" s="94"/>
      <c r="N39" s="99"/>
      <c r="O39" s="100"/>
      <c r="P39" s="100"/>
      <c r="Q39" s="101"/>
      <c r="R39" s="23"/>
      <c r="S39" s="23"/>
      <c r="T39" s="23"/>
      <c r="U39" s="119"/>
      <c r="V39" s="120"/>
      <c r="W39" s="120"/>
      <c r="X39" s="120"/>
      <c r="Y39" s="120"/>
      <c r="Z39" s="120"/>
      <c r="AA39" s="120"/>
      <c r="AB39" s="120"/>
      <c r="AC39" s="119"/>
      <c r="AD39" s="120"/>
      <c r="AE39" s="120"/>
      <c r="AF39" s="120"/>
      <c r="AG39" s="120"/>
      <c r="AH39" s="120"/>
      <c r="AI39" s="120"/>
      <c r="AJ39" s="142"/>
      <c r="AK39" s="55"/>
      <c r="AL39" s="55"/>
      <c r="AM39" s="108"/>
      <c r="AN39" s="109"/>
      <c r="AO39" s="109"/>
      <c r="AP39" s="109"/>
      <c r="AQ39" s="109"/>
      <c r="AR39" s="109"/>
      <c r="AS39" s="109"/>
      <c r="AT39" s="109"/>
      <c r="AU39" s="109"/>
      <c r="AV39" s="109"/>
      <c r="AW39" s="109"/>
      <c r="AX39" s="109"/>
      <c r="AY39" s="109"/>
      <c r="AZ39" s="109"/>
      <c r="BA39" s="109"/>
      <c r="BB39" s="110"/>
      <c r="BC39" s="52"/>
      <c r="BD39" s="21"/>
      <c r="BE39" s="88"/>
      <c r="BF39" s="89"/>
      <c r="BG39" s="89"/>
      <c r="BH39" s="89"/>
      <c r="BI39" s="88"/>
      <c r="BJ39" s="89"/>
      <c r="BK39" s="89"/>
      <c r="BL39" s="89"/>
      <c r="BM39" s="88"/>
      <c r="BN39" s="89"/>
      <c r="BO39" s="89"/>
      <c r="BP39" s="92"/>
      <c r="BQ39" s="51"/>
      <c r="BR39" s="2"/>
    </row>
    <row r="40" spans="1:70" ht="12.6" customHeight="1">
      <c r="A40" s="2"/>
      <c r="B40" s="2"/>
      <c r="C40" s="48"/>
      <c r="D40" s="94"/>
      <c r="E40" s="94"/>
      <c r="F40" s="94"/>
      <c r="G40" s="94"/>
      <c r="H40" s="94"/>
      <c r="I40" s="94"/>
      <c r="J40" s="94"/>
      <c r="K40" s="94"/>
      <c r="L40" s="94"/>
      <c r="M40" s="94"/>
      <c r="N40" s="99"/>
      <c r="O40" s="100"/>
      <c r="P40" s="100"/>
      <c r="Q40" s="101"/>
      <c r="R40" s="23"/>
      <c r="S40" s="23"/>
      <c r="T40" s="23"/>
      <c r="U40" s="79" t="str">
        <f>IF([5]回答表!F17="下水道事業",IF([5]回答表!X43="○",[5]回答表!Y184,IF([5]回答表!AA43="○",[5]回答表!Y232,"")),"")</f>
        <v/>
      </c>
      <c r="V40" s="80"/>
      <c r="W40" s="80"/>
      <c r="X40" s="80"/>
      <c r="Y40" s="80"/>
      <c r="Z40" s="80"/>
      <c r="AA40" s="80"/>
      <c r="AB40" s="81"/>
      <c r="AC40" s="79" t="str">
        <f>IF([5]回答表!F17="下水道事業",IF([5]回答表!X43="○",[5]回答表!Y185,IF([5]回答表!AA43="○",[5]回答表!Y233,"")),"")</f>
        <v/>
      </c>
      <c r="AD40" s="80"/>
      <c r="AE40" s="80"/>
      <c r="AF40" s="80"/>
      <c r="AG40" s="80"/>
      <c r="AH40" s="80"/>
      <c r="AI40" s="80"/>
      <c r="AJ40" s="81"/>
      <c r="AK40" s="55"/>
      <c r="AL40" s="55"/>
      <c r="AM40" s="108"/>
      <c r="AN40" s="109"/>
      <c r="AO40" s="109"/>
      <c r="AP40" s="109"/>
      <c r="AQ40" s="109"/>
      <c r="AR40" s="109"/>
      <c r="AS40" s="109"/>
      <c r="AT40" s="109"/>
      <c r="AU40" s="109"/>
      <c r="AV40" s="109"/>
      <c r="AW40" s="109"/>
      <c r="AX40" s="109"/>
      <c r="AY40" s="109"/>
      <c r="AZ40" s="109"/>
      <c r="BA40" s="109"/>
      <c r="BB40" s="110"/>
      <c r="BC40" s="52"/>
      <c r="BD40" s="21"/>
      <c r="BE40" s="88"/>
      <c r="BF40" s="89"/>
      <c r="BG40" s="89"/>
      <c r="BH40" s="89"/>
      <c r="BI40" s="88"/>
      <c r="BJ40" s="89"/>
      <c r="BK40" s="89"/>
      <c r="BL40" s="89"/>
      <c r="BM40" s="88"/>
      <c r="BN40" s="89"/>
      <c r="BO40" s="89"/>
      <c r="BP40" s="92"/>
      <c r="BQ40" s="51"/>
      <c r="BR40" s="2"/>
    </row>
    <row r="41" spans="1:70" ht="12.6" customHeight="1">
      <c r="A41" s="2"/>
      <c r="B41" s="2"/>
      <c r="C41" s="48"/>
      <c r="D41" s="94"/>
      <c r="E41" s="94"/>
      <c r="F41" s="94"/>
      <c r="G41" s="94"/>
      <c r="H41" s="94"/>
      <c r="I41" s="94"/>
      <c r="J41" s="94"/>
      <c r="K41" s="94"/>
      <c r="L41" s="94"/>
      <c r="M41" s="94"/>
      <c r="N41" s="102"/>
      <c r="O41" s="103"/>
      <c r="P41" s="103"/>
      <c r="Q41" s="104"/>
      <c r="R41" s="23"/>
      <c r="S41" s="23"/>
      <c r="T41" s="23"/>
      <c r="U41" s="82"/>
      <c r="V41" s="83"/>
      <c r="W41" s="83"/>
      <c r="X41" s="83"/>
      <c r="Y41" s="83"/>
      <c r="Z41" s="83"/>
      <c r="AA41" s="83"/>
      <c r="AB41" s="84"/>
      <c r="AC41" s="82"/>
      <c r="AD41" s="83"/>
      <c r="AE41" s="83"/>
      <c r="AF41" s="83"/>
      <c r="AG41" s="83"/>
      <c r="AH41" s="83"/>
      <c r="AI41" s="83"/>
      <c r="AJ41" s="84"/>
      <c r="AK41" s="55"/>
      <c r="AL41" s="55"/>
      <c r="AM41" s="108"/>
      <c r="AN41" s="109"/>
      <c r="AO41" s="109"/>
      <c r="AP41" s="109"/>
      <c r="AQ41" s="109"/>
      <c r="AR41" s="109"/>
      <c r="AS41" s="109"/>
      <c r="AT41" s="109"/>
      <c r="AU41" s="109"/>
      <c r="AV41" s="109"/>
      <c r="AW41" s="109"/>
      <c r="AX41" s="109"/>
      <c r="AY41" s="109"/>
      <c r="AZ41" s="109"/>
      <c r="BA41" s="109"/>
      <c r="BB41" s="110"/>
      <c r="BC41" s="52"/>
      <c r="BD41" s="21"/>
      <c r="BE41" s="88" t="str">
        <f>IF([5]回答表!F17="下水道事業",IF([5]回答表!X43="○",[5]回答表!E190,IF([5]回答表!AA43="○",[5]回答表!E238,"")),"")</f>
        <v/>
      </c>
      <c r="BF41" s="89"/>
      <c r="BG41" s="89"/>
      <c r="BH41" s="89"/>
      <c r="BI41" s="88" t="str">
        <f>IF([5]回答表!F17="下水道事業",IF([5]回答表!X43="○",[5]回答表!E191,IF([5]回答表!AA43="○",[5]回答表!E239,"")),"")</f>
        <v/>
      </c>
      <c r="BJ41" s="89"/>
      <c r="BK41" s="89"/>
      <c r="BL41" s="89"/>
      <c r="BM41" s="88" t="str">
        <f>IF([5]回答表!F17="下水道事業",IF([5]回答表!X43="○",[5]回答表!E192,IF([5]回答表!AA43="○",[5]回答表!E240,"")),"")</f>
        <v/>
      </c>
      <c r="BN41" s="89"/>
      <c r="BO41" s="89"/>
      <c r="BP41" s="92"/>
      <c r="BQ41" s="51"/>
      <c r="BR41" s="2"/>
    </row>
    <row r="42" spans="1:70" ht="12.6" customHeight="1">
      <c r="A42" s="2"/>
      <c r="B42" s="2"/>
      <c r="C42" s="48"/>
      <c r="D42" s="32"/>
      <c r="E42" s="32"/>
      <c r="F42" s="32"/>
      <c r="G42" s="32"/>
      <c r="H42" s="32"/>
      <c r="I42" s="32"/>
      <c r="J42" s="32"/>
      <c r="K42" s="32"/>
      <c r="L42" s="32"/>
      <c r="M42" s="32"/>
      <c r="N42" s="56"/>
      <c r="O42" s="56"/>
      <c r="P42" s="56"/>
      <c r="Q42" s="56"/>
      <c r="R42" s="57"/>
      <c r="S42" s="57"/>
      <c r="T42" s="57"/>
      <c r="U42" s="85"/>
      <c r="V42" s="86"/>
      <c r="W42" s="86"/>
      <c r="X42" s="86"/>
      <c r="Y42" s="86"/>
      <c r="Z42" s="86"/>
      <c r="AA42" s="86"/>
      <c r="AB42" s="87"/>
      <c r="AC42" s="85"/>
      <c r="AD42" s="86"/>
      <c r="AE42" s="86"/>
      <c r="AF42" s="86"/>
      <c r="AG42" s="86"/>
      <c r="AH42" s="86"/>
      <c r="AI42" s="86"/>
      <c r="AJ42" s="87"/>
      <c r="AK42" s="55"/>
      <c r="AL42" s="55"/>
      <c r="AM42" s="108"/>
      <c r="AN42" s="109"/>
      <c r="AO42" s="109"/>
      <c r="AP42" s="109"/>
      <c r="AQ42" s="109"/>
      <c r="AR42" s="109"/>
      <c r="AS42" s="109"/>
      <c r="AT42" s="109"/>
      <c r="AU42" s="109"/>
      <c r="AV42" s="109"/>
      <c r="AW42" s="109"/>
      <c r="AX42" s="109"/>
      <c r="AY42" s="109"/>
      <c r="AZ42" s="109"/>
      <c r="BA42" s="109"/>
      <c r="BB42" s="110"/>
      <c r="BC42" s="52"/>
      <c r="BD42" s="52"/>
      <c r="BE42" s="88"/>
      <c r="BF42" s="89"/>
      <c r="BG42" s="89"/>
      <c r="BH42" s="89"/>
      <c r="BI42" s="88"/>
      <c r="BJ42" s="89"/>
      <c r="BK42" s="89"/>
      <c r="BL42" s="89"/>
      <c r="BM42" s="88"/>
      <c r="BN42" s="89"/>
      <c r="BO42" s="89"/>
      <c r="BP42" s="92"/>
      <c r="BQ42" s="51"/>
      <c r="BR42" s="2"/>
    </row>
    <row r="43" spans="1:70" ht="12.6" customHeight="1">
      <c r="A43" s="2"/>
      <c r="B43" s="2"/>
      <c r="C43" s="48"/>
      <c r="D43" s="32"/>
      <c r="E43" s="32"/>
      <c r="F43" s="32"/>
      <c r="G43" s="32"/>
      <c r="H43" s="32"/>
      <c r="I43" s="32"/>
      <c r="J43" s="32"/>
      <c r="K43" s="32"/>
      <c r="L43" s="32"/>
      <c r="M43" s="32"/>
      <c r="N43" s="56"/>
      <c r="O43" s="56"/>
      <c r="P43" s="56"/>
      <c r="Q43" s="56"/>
      <c r="R43" s="57"/>
      <c r="S43" s="57"/>
      <c r="T43" s="57"/>
      <c r="U43" s="117" t="s">
        <v>47</v>
      </c>
      <c r="V43" s="118"/>
      <c r="W43" s="118"/>
      <c r="X43" s="118"/>
      <c r="Y43" s="118"/>
      <c r="Z43" s="118"/>
      <c r="AA43" s="118"/>
      <c r="AB43" s="118"/>
      <c r="AC43" s="121" t="s">
        <v>48</v>
      </c>
      <c r="AD43" s="122"/>
      <c r="AE43" s="122"/>
      <c r="AF43" s="122"/>
      <c r="AG43" s="122"/>
      <c r="AH43" s="122"/>
      <c r="AI43" s="122"/>
      <c r="AJ43" s="123"/>
      <c r="AK43" s="55"/>
      <c r="AL43" s="55"/>
      <c r="AM43" s="108"/>
      <c r="AN43" s="109"/>
      <c r="AO43" s="109"/>
      <c r="AP43" s="109"/>
      <c r="AQ43" s="109"/>
      <c r="AR43" s="109"/>
      <c r="AS43" s="109"/>
      <c r="AT43" s="109"/>
      <c r="AU43" s="109"/>
      <c r="AV43" s="109"/>
      <c r="AW43" s="109"/>
      <c r="AX43" s="109"/>
      <c r="AY43" s="109"/>
      <c r="AZ43" s="109"/>
      <c r="BA43" s="109"/>
      <c r="BB43" s="110"/>
      <c r="BC43" s="52"/>
      <c r="BD43" s="21"/>
      <c r="BE43" s="88"/>
      <c r="BF43" s="89"/>
      <c r="BG43" s="89"/>
      <c r="BH43" s="89"/>
      <c r="BI43" s="88"/>
      <c r="BJ43" s="89"/>
      <c r="BK43" s="89"/>
      <c r="BL43" s="89"/>
      <c r="BM43" s="88"/>
      <c r="BN43" s="89"/>
      <c r="BO43" s="89"/>
      <c r="BP43" s="92"/>
      <c r="BQ43" s="51"/>
      <c r="BR43" s="2"/>
    </row>
    <row r="44" spans="1:70" ht="12.6" customHeight="1">
      <c r="A44" s="2"/>
      <c r="B44" s="2"/>
      <c r="C44" s="48"/>
      <c r="D44" s="143" t="s">
        <v>10</v>
      </c>
      <c r="E44" s="94"/>
      <c r="F44" s="94"/>
      <c r="G44" s="94"/>
      <c r="H44" s="94"/>
      <c r="I44" s="94"/>
      <c r="J44" s="94"/>
      <c r="K44" s="94"/>
      <c r="L44" s="94"/>
      <c r="M44" s="95"/>
      <c r="N44" s="96" t="str">
        <f>IF([5]回答表!F17="下水道事業",IF([5]回答表!AA43="○","○",""),"")</f>
        <v/>
      </c>
      <c r="O44" s="97"/>
      <c r="P44" s="97"/>
      <c r="Q44" s="98"/>
      <c r="R44" s="23"/>
      <c r="S44" s="23"/>
      <c r="T44" s="23"/>
      <c r="U44" s="119"/>
      <c r="V44" s="120"/>
      <c r="W44" s="120"/>
      <c r="X44" s="120"/>
      <c r="Y44" s="120"/>
      <c r="Z44" s="120"/>
      <c r="AA44" s="120"/>
      <c r="AB44" s="120"/>
      <c r="AC44" s="124"/>
      <c r="AD44" s="125"/>
      <c r="AE44" s="125"/>
      <c r="AF44" s="125"/>
      <c r="AG44" s="125"/>
      <c r="AH44" s="125"/>
      <c r="AI44" s="125"/>
      <c r="AJ44" s="126"/>
      <c r="AK44" s="55"/>
      <c r="AL44" s="55"/>
      <c r="AM44" s="108"/>
      <c r="AN44" s="109"/>
      <c r="AO44" s="109"/>
      <c r="AP44" s="109"/>
      <c r="AQ44" s="109"/>
      <c r="AR44" s="109"/>
      <c r="AS44" s="109"/>
      <c r="AT44" s="109"/>
      <c r="AU44" s="109"/>
      <c r="AV44" s="109"/>
      <c r="AW44" s="109"/>
      <c r="AX44" s="109"/>
      <c r="AY44" s="109"/>
      <c r="AZ44" s="109"/>
      <c r="BA44" s="109"/>
      <c r="BB44" s="110"/>
      <c r="BC44" s="52"/>
      <c r="BD44" s="58"/>
      <c r="BE44" s="88"/>
      <c r="BF44" s="89"/>
      <c r="BG44" s="89"/>
      <c r="BH44" s="89"/>
      <c r="BI44" s="88"/>
      <c r="BJ44" s="89"/>
      <c r="BK44" s="89"/>
      <c r="BL44" s="89"/>
      <c r="BM44" s="88"/>
      <c r="BN44" s="89"/>
      <c r="BO44" s="89"/>
      <c r="BP44" s="92"/>
      <c r="BQ44" s="51"/>
      <c r="BR44" s="2"/>
    </row>
    <row r="45" spans="1:70" ht="12.6" customHeight="1">
      <c r="A45" s="2"/>
      <c r="B45" s="2"/>
      <c r="C45" s="48"/>
      <c r="D45" s="94"/>
      <c r="E45" s="94"/>
      <c r="F45" s="94"/>
      <c r="G45" s="94"/>
      <c r="H45" s="94"/>
      <c r="I45" s="94"/>
      <c r="J45" s="94"/>
      <c r="K45" s="94"/>
      <c r="L45" s="94"/>
      <c r="M45" s="95"/>
      <c r="N45" s="99"/>
      <c r="O45" s="100"/>
      <c r="P45" s="100"/>
      <c r="Q45" s="101"/>
      <c r="R45" s="23"/>
      <c r="S45" s="23"/>
      <c r="T45" s="23"/>
      <c r="U45" s="79" t="str">
        <f>IF([5]回答表!F17="下水道事業",IF([5]回答表!X43="○",[5]回答表!Y186,IF([5]回答表!AA43="○",[5]回答表!Y234,"")),"")</f>
        <v/>
      </c>
      <c r="V45" s="80"/>
      <c r="W45" s="80"/>
      <c r="X45" s="80"/>
      <c r="Y45" s="80"/>
      <c r="Z45" s="80"/>
      <c r="AA45" s="80"/>
      <c r="AB45" s="81"/>
      <c r="AC45" s="79" t="str">
        <f>IF([5]回答表!F17="下水道事業",IF([5]回答表!X43="○",[5]回答表!Y187,IF([5]回答表!AA43="○",[5]回答表!Y235,"")),"")</f>
        <v/>
      </c>
      <c r="AD45" s="80"/>
      <c r="AE45" s="80"/>
      <c r="AF45" s="80"/>
      <c r="AG45" s="80"/>
      <c r="AH45" s="80"/>
      <c r="AI45" s="80"/>
      <c r="AJ45" s="81"/>
      <c r="AK45" s="55"/>
      <c r="AL45" s="55"/>
      <c r="AM45" s="108"/>
      <c r="AN45" s="109"/>
      <c r="AO45" s="109"/>
      <c r="AP45" s="109"/>
      <c r="AQ45" s="109"/>
      <c r="AR45" s="109"/>
      <c r="AS45" s="109"/>
      <c r="AT45" s="109"/>
      <c r="AU45" s="109"/>
      <c r="AV45" s="109"/>
      <c r="AW45" s="109"/>
      <c r="AX45" s="109"/>
      <c r="AY45" s="109"/>
      <c r="AZ45" s="109"/>
      <c r="BA45" s="109"/>
      <c r="BB45" s="110"/>
      <c r="BC45" s="52"/>
      <c r="BD45" s="58"/>
      <c r="BE45" s="88" t="s">
        <v>11</v>
      </c>
      <c r="BF45" s="89"/>
      <c r="BG45" s="89"/>
      <c r="BH45" s="89"/>
      <c r="BI45" s="88" t="s">
        <v>12</v>
      </c>
      <c r="BJ45" s="89"/>
      <c r="BK45" s="89"/>
      <c r="BL45" s="89"/>
      <c r="BM45" s="88" t="s">
        <v>13</v>
      </c>
      <c r="BN45" s="89"/>
      <c r="BO45" s="89"/>
      <c r="BP45" s="92"/>
      <c r="BQ45" s="51"/>
      <c r="BR45" s="2"/>
    </row>
    <row r="46" spans="1:70" ht="12.6" customHeight="1">
      <c r="A46" s="2"/>
      <c r="B46" s="2"/>
      <c r="C46" s="48"/>
      <c r="D46" s="94"/>
      <c r="E46" s="94"/>
      <c r="F46" s="94"/>
      <c r="G46" s="94"/>
      <c r="H46" s="94"/>
      <c r="I46" s="94"/>
      <c r="J46" s="94"/>
      <c r="K46" s="94"/>
      <c r="L46" s="94"/>
      <c r="M46" s="95"/>
      <c r="N46" s="99"/>
      <c r="O46" s="100"/>
      <c r="P46" s="100"/>
      <c r="Q46" s="101"/>
      <c r="R46" s="23"/>
      <c r="S46" s="23"/>
      <c r="T46" s="23"/>
      <c r="U46" s="82"/>
      <c r="V46" s="83"/>
      <c r="W46" s="83"/>
      <c r="X46" s="83"/>
      <c r="Y46" s="83"/>
      <c r="Z46" s="83"/>
      <c r="AA46" s="83"/>
      <c r="AB46" s="84"/>
      <c r="AC46" s="82"/>
      <c r="AD46" s="83"/>
      <c r="AE46" s="83"/>
      <c r="AF46" s="83"/>
      <c r="AG46" s="83"/>
      <c r="AH46" s="83"/>
      <c r="AI46" s="83"/>
      <c r="AJ46" s="84"/>
      <c r="AK46" s="55"/>
      <c r="AL46" s="55"/>
      <c r="AM46" s="108"/>
      <c r="AN46" s="109"/>
      <c r="AO46" s="109"/>
      <c r="AP46" s="109"/>
      <c r="AQ46" s="109"/>
      <c r="AR46" s="109"/>
      <c r="AS46" s="109"/>
      <c r="AT46" s="109"/>
      <c r="AU46" s="109"/>
      <c r="AV46" s="109"/>
      <c r="AW46" s="109"/>
      <c r="AX46" s="109"/>
      <c r="AY46" s="109"/>
      <c r="AZ46" s="109"/>
      <c r="BA46" s="109"/>
      <c r="BB46" s="110"/>
      <c r="BC46" s="52"/>
      <c r="BD46" s="58"/>
      <c r="BE46" s="88"/>
      <c r="BF46" s="89"/>
      <c r="BG46" s="89"/>
      <c r="BH46" s="89"/>
      <c r="BI46" s="88"/>
      <c r="BJ46" s="89"/>
      <c r="BK46" s="89"/>
      <c r="BL46" s="89"/>
      <c r="BM46" s="88"/>
      <c r="BN46" s="89"/>
      <c r="BO46" s="89"/>
      <c r="BP46" s="92"/>
      <c r="BQ46" s="51"/>
      <c r="BR46" s="2"/>
    </row>
    <row r="47" spans="1:70" ht="12.6" customHeight="1">
      <c r="A47" s="2"/>
      <c r="B47" s="2"/>
      <c r="C47" s="48"/>
      <c r="D47" s="94"/>
      <c r="E47" s="94"/>
      <c r="F47" s="94"/>
      <c r="G47" s="94"/>
      <c r="H47" s="94"/>
      <c r="I47" s="94"/>
      <c r="J47" s="94"/>
      <c r="K47" s="94"/>
      <c r="L47" s="94"/>
      <c r="M47" s="95"/>
      <c r="N47" s="102"/>
      <c r="O47" s="103"/>
      <c r="P47" s="103"/>
      <c r="Q47" s="104"/>
      <c r="R47" s="23"/>
      <c r="S47" s="23"/>
      <c r="T47" s="23"/>
      <c r="U47" s="85"/>
      <c r="V47" s="86"/>
      <c r="W47" s="86"/>
      <c r="X47" s="86"/>
      <c r="Y47" s="86"/>
      <c r="Z47" s="86"/>
      <c r="AA47" s="86"/>
      <c r="AB47" s="87"/>
      <c r="AC47" s="85"/>
      <c r="AD47" s="86"/>
      <c r="AE47" s="86"/>
      <c r="AF47" s="86"/>
      <c r="AG47" s="86"/>
      <c r="AH47" s="86"/>
      <c r="AI47" s="86"/>
      <c r="AJ47" s="87"/>
      <c r="AK47" s="55"/>
      <c r="AL47" s="55"/>
      <c r="AM47" s="111"/>
      <c r="AN47" s="112"/>
      <c r="AO47" s="112"/>
      <c r="AP47" s="112"/>
      <c r="AQ47" s="112"/>
      <c r="AR47" s="112"/>
      <c r="AS47" s="112"/>
      <c r="AT47" s="112"/>
      <c r="AU47" s="112"/>
      <c r="AV47" s="112"/>
      <c r="AW47" s="112"/>
      <c r="AX47" s="112"/>
      <c r="AY47" s="112"/>
      <c r="AZ47" s="112"/>
      <c r="BA47" s="112"/>
      <c r="BB47" s="113"/>
      <c r="BC47" s="52"/>
      <c r="BD47" s="58"/>
      <c r="BE47" s="90"/>
      <c r="BF47" s="91"/>
      <c r="BG47" s="91"/>
      <c r="BH47" s="91"/>
      <c r="BI47" s="90"/>
      <c r="BJ47" s="91"/>
      <c r="BK47" s="91"/>
      <c r="BL47" s="91"/>
      <c r="BM47" s="90"/>
      <c r="BN47" s="91"/>
      <c r="BO47" s="91"/>
      <c r="BP47" s="93"/>
      <c r="BQ47" s="51"/>
      <c r="BR47" s="2"/>
    </row>
    <row r="48" spans="1:70" ht="12.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2.6" customHeight="1">
      <c r="A49" s="2"/>
      <c r="B49" s="2"/>
      <c r="C49" s="48"/>
      <c r="D49" s="32"/>
      <c r="E49" s="32"/>
      <c r="F49" s="32"/>
      <c r="G49" s="32"/>
      <c r="H49" s="32"/>
      <c r="I49" s="32"/>
      <c r="J49" s="32"/>
      <c r="K49" s="32"/>
      <c r="L49" s="32"/>
      <c r="M49" s="32"/>
      <c r="N49" s="59"/>
      <c r="O49" s="59"/>
      <c r="P49" s="59"/>
      <c r="Q49" s="59"/>
      <c r="R49" s="23"/>
      <c r="S49" s="23"/>
      <c r="T49" s="23"/>
      <c r="U49" s="22" t="s">
        <v>21</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2.6" customHeight="1">
      <c r="A50" s="2"/>
      <c r="B50" s="2"/>
      <c r="C50" s="48"/>
      <c r="D50" s="94" t="s">
        <v>15</v>
      </c>
      <c r="E50" s="94"/>
      <c r="F50" s="94"/>
      <c r="G50" s="94"/>
      <c r="H50" s="94"/>
      <c r="I50" s="94"/>
      <c r="J50" s="94"/>
      <c r="K50" s="94"/>
      <c r="L50" s="94"/>
      <c r="M50" s="95"/>
      <c r="N50" s="96" t="str">
        <f>IF([5]回答表!F17="下水道事業",IF([5]回答表!AD43="○","○",""),"")</f>
        <v>○</v>
      </c>
      <c r="O50" s="97"/>
      <c r="P50" s="97"/>
      <c r="Q50" s="98"/>
      <c r="R50" s="23"/>
      <c r="S50" s="23"/>
      <c r="T50" s="23"/>
      <c r="U50" s="105" t="str">
        <f>IF([5]回答表!F17="下水道事業",IF([5]回答表!AD43="○",[5]回答表!B249,""),"")</f>
        <v>県主導の「上下水道に係る広域化・共同化等の検討会」にて検討中。</v>
      </c>
      <c r="V50" s="106"/>
      <c r="W50" s="106"/>
      <c r="X50" s="106"/>
      <c r="Y50" s="106"/>
      <c r="Z50" s="106"/>
      <c r="AA50" s="106"/>
      <c r="AB50" s="106"/>
      <c r="AC50" s="106"/>
      <c r="AD50" s="106"/>
      <c r="AE50" s="106"/>
      <c r="AF50" s="106"/>
      <c r="AG50" s="106"/>
      <c r="AH50" s="106"/>
      <c r="AI50" s="106"/>
      <c r="AJ50" s="107"/>
      <c r="AK50" s="60"/>
      <c r="AL50" s="60"/>
      <c r="AM50" s="105">
        <f>IF([5]回答表!F17="下水道事業",IF([5]回答表!AD43="○",[5]回答表!B255,""),"")</f>
        <v>0</v>
      </c>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2"/>
    </row>
    <row r="51" spans="1:70" ht="12.6" customHeight="1">
      <c r="A51" s="2"/>
      <c r="B51" s="2"/>
      <c r="C51" s="48"/>
      <c r="D51" s="94"/>
      <c r="E51" s="94"/>
      <c r="F51" s="94"/>
      <c r="G51" s="94"/>
      <c r="H51" s="94"/>
      <c r="I51" s="94"/>
      <c r="J51" s="94"/>
      <c r="K51" s="94"/>
      <c r="L51" s="94"/>
      <c r="M51" s="95"/>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60"/>
      <c r="AL51" s="60"/>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1"/>
      <c r="BR51" s="2"/>
    </row>
    <row r="52" spans="1:70" ht="12.6" customHeight="1">
      <c r="A52" s="2"/>
      <c r="B52" s="2"/>
      <c r="C52" s="48"/>
      <c r="D52" s="94"/>
      <c r="E52" s="94"/>
      <c r="F52" s="94"/>
      <c r="G52" s="94"/>
      <c r="H52" s="94"/>
      <c r="I52" s="94"/>
      <c r="J52" s="94"/>
      <c r="K52" s="94"/>
      <c r="L52" s="94"/>
      <c r="M52" s="95"/>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60"/>
      <c r="AL52" s="60"/>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1"/>
      <c r="BR52" s="2"/>
    </row>
    <row r="53" spans="1:70" ht="12.6" customHeight="1">
      <c r="A53" s="2"/>
      <c r="B53" s="2"/>
      <c r="C53" s="48"/>
      <c r="D53" s="94"/>
      <c r="E53" s="94"/>
      <c r="F53" s="94"/>
      <c r="G53" s="94"/>
      <c r="H53" s="94"/>
      <c r="I53" s="94"/>
      <c r="J53" s="94"/>
      <c r="K53" s="94"/>
      <c r="L53" s="94"/>
      <c r="M53" s="95"/>
      <c r="N53" s="102"/>
      <c r="O53" s="103"/>
      <c r="P53" s="103"/>
      <c r="Q53" s="104"/>
      <c r="R53" s="23"/>
      <c r="S53" s="23"/>
      <c r="T53" s="23"/>
      <c r="U53" s="111"/>
      <c r="V53" s="112"/>
      <c r="W53" s="112"/>
      <c r="X53" s="112"/>
      <c r="Y53" s="112"/>
      <c r="Z53" s="112"/>
      <c r="AA53" s="112"/>
      <c r="AB53" s="112"/>
      <c r="AC53" s="112"/>
      <c r="AD53" s="112"/>
      <c r="AE53" s="112"/>
      <c r="AF53" s="112"/>
      <c r="AG53" s="112"/>
      <c r="AH53" s="112"/>
      <c r="AI53" s="112"/>
      <c r="AJ53" s="113"/>
      <c r="AK53" s="60"/>
      <c r="AL53" s="60"/>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51"/>
      <c r="BR53" s="2"/>
    </row>
    <row r="54" spans="1:70" ht="12.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2.6" customHeight="1">
      <c r="A55" s="4"/>
      <c r="B55" s="4"/>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
    </row>
    <row r="56" spans="1:70" ht="12.6"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BR30 A28:BI28 BR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3"/>
  <sheetViews>
    <sheetView showGridLines="0" view="pageBreakPreview" zoomScale="55" zoomScaleNormal="70" zoomScaleSheetLayoutView="55" zoomScalePageLayoutView="40" workbookViewId="0">
      <selection activeCell="BF14" sqref="BF14"/>
    </sheetView>
  </sheetViews>
  <sheetFormatPr defaultColWidth="2.875" defaultRowHeight="12.6" customHeight="1"/>
  <cols>
    <col min="1" max="70" width="2.5" customWidth="1"/>
    <col min="71" max="16384" width="2.875" style="4"/>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3" t="s">
        <v>16</v>
      </c>
      <c r="D8" s="184"/>
      <c r="E8" s="184"/>
      <c r="F8" s="184"/>
      <c r="G8" s="184"/>
      <c r="H8" s="184"/>
      <c r="I8" s="184"/>
      <c r="J8" s="184"/>
      <c r="K8" s="184"/>
      <c r="L8" s="184"/>
      <c r="M8" s="184"/>
      <c r="N8" s="184"/>
      <c r="O8" s="184"/>
      <c r="P8" s="184"/>
      <c r="Q8" s="184"/>
      <c r="R8" s="184"/>
      <c r="S8" s="184"/>
      <c r="T8" s="184"/>
      <c r="U8" s="185" t="s">
        <v>28</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29</v>
      </c>
      <c r="BG8" s="196"/>
      <c r="BH8" s="196"/>
      <c r="BI8" s="196"/>
      <c r="BJ8" s="196"/>
      <c r="BK8" s="196"/>
      <c r="BL8" s="196"/>
      <c r="BM8" s="196"/>
      <c r="BN8" s="196"/>
      <c r="BO8" s="196"/>
      <c r="BP8" s="196"/>
      <c r="BQ8" s="6"/>
      <c r="BR8" s="4"/>
    </row>
    <row r="9" spans="1:70" ht="12.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2.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2.6" customHeight="1">
      <c r="A11" s="2"/>
      <c r="B11" s="2"/>
      <c r="C11" s="197" t="s">
        <v>54</v>
      </c>
      <c r="D11" s="184"/>
      <c r="E11" s="184"/>
      <c r="F11" s="184"/>
      <c r="G11" s="184"/>
      <c r="H11" s="184"/>
      <c r="I11" s="184"/>
      <c r="J11" s="184"/>
      <c r="K11" s="184"/>
      <c r="L11" s="184"/>
      <c r="M11" s="184"/>
      <c r="N11" s="184"/>
      <c r="O11" s="184"/>
      <c r="P11" s="184"/>
      <c r="Q11" s="184"/>
      <c r="R11" s="184"/>
      <c r="S11" s="184"/>
      <c r="T11" s="184"/>
      <c r="U11" s="198" t="s">
        <v>31</v>
      </c>
      <c r="V11" s="199"/>
      <c r="W11" s="199"/>
      <c r="X11" s="199"/>
      <c r="Y11" s="199"/>
      <c r="Z11" s="199"/>
      <c r="AA11" s="199"/>
      <c r="AB11" s="199"/>
      <c r="AC11" s="199"/>
      <c r="AD11" s="199"/>
      <c r="AE11" s="199"/>
      <c r="AF11" s="186"/>
      <c r="AG11" s="186"/>
      <c r="AH11" s="186"/>
      <c r="AI11" s="186"/>
      <c r="AJ11" s="186"/>
      <c r="AK11" s="186"/>
      <c r="AL11" s="186"/>
      <c r="AM11" s="186"/>
      <c r="AN11" s="187"/>
      <c r="AO11" s="204" t="str">
        <f>IF(COUNTIF([6]回答表!W17,"*")&gt;0,[6]回答表!W17,"")</f>
        <v>―</v>
      </c>
      <c r="AP11" s="186"/>
      <c r="AQ11" s="186"/>
      <c r="AR11" s="186"/>
      <c r="AS11" s="186"/>
      <c r="AT11" s="186"/>
      <c r="AU11" s="186"/>
      <c r="AV11" s="186"/>
      <c r="AW11" s="186"/>
      <c r="AX11" s="186"/>
      <c r="AY11" s="186"/>
      <c r="AZ11" s="186"/>
      <c r="BA11" s="186"/>
      <c r="BB11" s="186"/>
      <c r="BC11" s="186"/>
      <c r="BD11" s="186"/>
      <c r="BE11" s="187"/>
      <c r="BF11" s="197" t="s">
        <v>58</v>
      </c>
      <c r="BG11" s="205"/>
      <c r="BH11" s="205"/>
      <c r="BI11" s="205"/>
      <c r="BJ11" s="205"/>
      <c r="BK11" s="205"/>
      <c r="BL11" s="205"/>
      <c r="BM11" s="205"/>
      <c r="BN11" s="205"/>
      <c r="BO11" s="205"/>
      <c r="BP11" s="205"/>
      <c r="BQ11" s="7"/>
    </row>
    <row r="12" spans="1:70" ht="12.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2.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2.6" customHeight="1">
      <c r="C18" s="19"/>
      <c r="D18" s="150" t="s">
        <v>30</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2.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2.6"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2.6"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2.6"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12.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37"/>
      <c r="BB23" s="178"/>
      <c r="BC23" s="179"/>
      <c r="BD23" s="179"/>
      <c r="BE23" s="179"/>
      <c r="BF23" s="179"/>
      <c r="BG23" s="179"/>
      <c r="BH23" s="179"/>
      <c r="BI23" s="148"/>
      <c r="BJ23" s="149"/>
      <c r="BK23" s="65"/>
      <c r="BR23" s="36"/>
    </row>
    <row r="24" spans="1:70" ht="12.6" customHeight="1">
      <c r="A24" s="2"/>
      <c r="B24" s="2"/>
      <c r="C24" s="19"/>
      <c r="D24" s="82" t="str">
        <f>IF([6]回答表!R41="○","○","")</f>
        <v/>
      </c>
      <c r="E24" s="83"/>
      <c r="F24" s="83"/>
      <c r="G24" s="83"/>
      <c r="H24" s="83"/>
      <c r="I24" s="83"/>
      <c r="J24" s="84"/>
      <c r="K24" s="82" t="str">
        <f>IF([6]回答表!R42="○","○","")</f>
        <v/>
      </c>
      <c r="L24" s="83"/>
      <c r="M24" s="83"/>
      <c r="N24" s="83"/>
      <c r="O24" s="83"/>
      <c r="P24" s="83"/>
      <c r="Q24" s="84"/>
      <c r="R24" s="82" t="str">
        <f>IF([6]回答表!R43="○","○","")</f>
        <v>○</v>
      </c>
      <c r="S24" s="83"/>
      <c r="T24" s="83"/>
      <c r="U24" s="83"/>
      <c r="V24" s="83"/>
      <c r="W24" s="83"/>
      <c r="X24" s="84"/>
      <c r="Y24" s="82" t="str">
        <f>IF([6]回答表!R44="○","○","")</f>
        <v/>
      </c>
      <c r="Z24" s="83"/>
      <c r="AA24" s="83"/>
      <c r="AB24" s="83"/>
      <c r="AC24" s="83"/>
      <c r="AD24" s="83"/>
      <c r="AE24" s="84"/>
      <c r="AF24" s="82" t="str">
        <f>IF([6]回答表!R45="○","○","")</f>
        <v/>
      </c>
      <c r="AG24" s="83"/>
      <c r="AH24" s="83"/>
      <c r="AI24" s="83"/>
      <c r="AJ24" s="83"/>
      <c r="AK24" s="83"/>
      <c r="AL24" s="84"/>
      <c r="AM24" s="82" t="str">
        <f>IF([6]回答表!R46="○","○","")</f>
        <v/>
      </c>
      <c r="AN24" s="83"/>
      <c r="AO24" s="83"/>
      <c r="AP24" s="83"/>
      <c r="AQ24" s="83"/>
      <c r="AR24" s="83"/>
      <c r="AS24" s="84"/>
      <c r="AT24" s="82" t="str">
        <f>IF([6]回答表!R47="○","○","")</f>
        <v/>
      </c>
      <c r="AU24" s="83"/>
      <c r="AV24" s="83"/>
      <c r="AW24" s="83"/>
      <c r="AX24" s="83"/>
      <c r="AY24" s="83"/>
      <c r="AZ24" s="84"/>
      <c r="BA24" s="37"/>
      <c r="BB24" s="79" t="str">
        <f>IF([6]回答表!R48="○","○","")</f>
        <v/>
      </c>
      <c r="BC24" s="80"/>
      <c r="BD24" s="80"/>
      <c r="BE24" s="80"/>
      <c r="BF24" s="80"/>
      <c r="BG24" s="80"/>
      <c r="BH24" s="80"/>
      <c r="BI24" s="144"/>
      <c r="BJ24" s="145"/>
      <c r="BK24" s="65"/>
      <c r="BR24" s="36"/>
    </row>
    <row r="25" spans="1:70" ht="12.6" customHeight="1">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8"/>
      <c r="BB25" s="82"/>
      <c r="BC25" s="83"/>
      <c r="BD25" s="83"/>
      <c r="BE25" s="83"/>
      <c r="BF25" s="83"/>
      <c r="BG25" s="83"/>
      <c r="BH25" s="83"/>
      <c r="BI25" s="146"/>
      <c r="BJ25" s="147"/>
      <c r="BK25" s="65"/>
      <c r="BR25" s="36"/>
    </row>
    <row r="26" spans="1:70" ht="12.6" customHeight="1">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8"/>
      <c r="BB26" s="85"/>
      <c r="BC26" s="86"/>
      <c r="BD26" s="86"/>
      <c r="BE26" s="86"/>
      <c r="BF26" s="86"/>
      <c r="BG26" s="86"/>
      <c r="BH26" s="86"/>
      <c r="BI26" s="148"/>
      <c r="BJ26" s="149"/>
      <c r="BK26" s="65"/>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7"/>
      <c r="AS31" s="127"/>
      <c r="AT31" s="127"/>
      <c r="AU31" s="127"/>
      <c r="AV31" s="127"/>
      <c r="AW31" s="127"/>
      <c r="AX31" s="127"/>
      <c r="AY31" s="127"/>
      <c r="AZ31" s="127"/>
      <c r="BA31" s="127"/>
      <c r="BB31" s="127"/>
      <c r="BC31" s="45"/>
      <c r="BD31" s="46"/>
      <c r="BE31" s="46"/>
      <c r="BF31" s="46"/>
      <c r="BG31" s="46"/>
      <c r="BH31" s="46"/>
      <c r="BI31" s="46"/>
      <c r="BJ31" s="46"/>
      <c r="BK31" s="46"/>
      <c r="BL31" s="46"/>
      <c r="BM31" s="46"/>
      <c r="BN31" s="46"/>
      <c r="BO31" s="46"/>
      <c r="BP31" s="46"/>
      <c r="BQ31" s="47"/>
      <c r="BR31" s="2"/>
    </row>
    <row r="32" spans="1:70" ht="12.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8"/>
      <c r="AS32" s="128"/>
      <c r="AT32" s="128"/>
      <c r="AU32" s="128"/>
      <c r="AV32" s="128"/>
      <c r="AW32" s="128"/>
      <c r="AX32" s="128"/>
      <c r="AY32" s="128"/>
      <c r="AZ32" s="128"/>
      <c r="BA32" s="128"/>
      <c r="BB32" s="128"/>
      <c r="BC32" s="49"/>
      <c r="BD32" s="21"/>
      <c r="BE32" s="21"/>
      <c r="BF32" s="21"/>
      <c r="BG32" s="21"/>
      <c r="BH32" s="21"/>
      <c r="BI32" s="21"/>
      <c r="BJ32" s="21"/>
      <c r="BK32" s="21"/>
      <c r="BL32" s="21"/>
      <c r="BM32" s="25"/>
      <c r="BN32" s="25"/>
      <c r="BO32" s="25"/>
      <c r="BP32" s="50"/>
      <c r="BQ32" s="51"/>
      <c r="BR32" s="2"/>
    </row>
    <row r="33" spans="1:70" ht="12.6" customHeight="1">
      <c r="A33" s="2"/>
      <c r="B33" s="2"/>
      <c r="C33" s="48"/>
      <c r="D33" s="129" t="s">
        <v>6</v>
      </c>
      <c r="E33" s="130"/>
      <c r="F33" s="130"/>
      <c r="G33" s="130"/>
      <c r="H33" s="130"/>
      <c r="I33" s="130"/>
      <c r="J33" s="130"/>
      <c r="K33" s="130"/>
      <c r="L33" s="130"/>
      <c r="M33" s="130"/>
      <c r="N33" s="130"/>
      <c r="O33" s="130"/>
      <c r="P33" s="130"/>
      <c r="Q33" s="131"/>
      <c r="R33" s="135" t="s">
        <v>24</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9"/>
      <c r="BD33" s="21"/>
      <c r="BE33" s="21"/>
      <c r="BF33" s="21"/>
      <c r="BG33" s="21"/>
      <c r="BH33" s="21"/>
      <c r="BI33" s="21"/>
      <c r="BJ33" s="21"/>
      <c r="BK33" s="21"/>
      <c r="BL33" s="21"/>
      <c r="BM33" s="25"/>
      <c r="BN33" s="25"/>
      <c r="BO33" s="25"/>
      <c r="BP33" s="50"/>
      <c r="BQ33" s="51"/>
      <c r="BR33" s="2"/>
    </row>
    <row r="34" spans="1:70" ht="12.6" customHeight="1">
      <c r="A34" s="2"/>
      <c r="B34" s="2"/>
      <c r="C34" s="48"/>
      <c r="D34" s="132"/>
      <c r="E34" s="133"/>
      <c r="F34" s="133"/>
      <c r="G34" s="133"/>
      <c r="H34" s="133"/>
      <c r="I34" s="133"/>
      <c r="J34" s="133"/>
      <c r="K34" s="133"/>
      <c r="L34" s="133"/>
      <c r="M34" s="133"/>
      <c r="N34" s="133"/>
      <c r="O34" s="133"/>
      <c r="P34" s="133"/>
      <c r="Q34" s="13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9"/>
      <c r="BD34" s="21"/>
      <c r="BE34" s="21"/>
      <c r="BF34" s="21"/>
      <c r="BG34" s="21"/>
      <c r="BH34" s="21"/>
      <c r="BI34" s="21"/>
      <c r="BJ34" s="21"/>
      <c r="BK34" s="21"/>
      <c r="BL34" s="21"/>
      <c r="BM34" s="25"/>
      <c r="BN34" s="25"/>
      <c r="BO34" s="25"/>
      <c r="BP34" s="50"/>
      <c r="BQ34" s="51"/>
      <c r="BR34" s="2"/>
    </row>
    <row r="35" spans="1:70" ht="12.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5"/>
      <c r="BN35" s="25"/>
      <c r="BO35" s="25"/>
      <c r="BP35" s="50"/>
      <c r="BQ35" s="51"/>
      <c r="BR35" s="2"/>
    </row>
    <row r="36" spans="1:70" ht="12.6" customHeight="1">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2.6" customHeight="1">
      <c r="A37" s="2"/>
      <c r="B37" s="2"/>
      <c r="C37" s="48"/>
      <c r="D37" s="94" t="s">
        <v>9</v>
      </c>
      <c r="E37" s="94"/>
      <c r="F37" s="94"/>
      <c r="G37" s="94"/>
      <c r="H37" s="94"/>
      <c r="I37" s="94"/>
      <c r="J37" s="94"/>
      <c r="K37" s="94"/>
      <c r="L37" s="94"/>
      <c r="M37" s="94"/>
      <c r="N37" s="96" t="str">
        <f>IF([6]回答表!F17="水道事業",IF([6]回答表!X43="○","○",""),"")</f>
        <v/>
      </c>
      <c r="O37" s="97"/>
      <c r="P37" s="97"/>
      <c r="Q37" s="98"/>
      <c r="R37" s="23"/>
      <c r="S37" s="23"/>
      <c r="T37" s="23"/>
      <c r="U37" s="117" t="s">
        <v>42</v>
      </c>
      <c r="V37" s="118"/>
      <c r="W37" s="118"/>
      <c r="X37" s="118"/>
      <c r="Y37" s="118"/>
      <c r="Z37" s="118"/>
      <c r="AA37" s="118"/>
      <c r="AB37" s="118"/>
      <c r="AC37" s="117" t="s">
        <v>43</v>
      </c>
      <c r="AD37" s="118"/>
      <c r="AE37" s="118"/>
      <c r="AF37" s="118"/>
      <c r="AG37" s="118"/>
      <c r="AH37" s="118"/>
      <c r="AI37" s="118"/>
      <c r="AJ37" s="141"/>
      <c r="AK37" s="55"/>
      <c r="AL37" s="55"/>
      <c r="AM37" s="105" t="str">
        <f>IF([6]回答表!F17="水道事業",IF([6]回答表!X43="○",[6]回答表!B154,IF([6]回答表!AA43="○",[6]回答表!B201,"")),"")</f>
        <v/>
      </c>
      <c r="AN37" s="106"/>
      <c r="AO37" s="106"/>
      <c r="AP37" s="106"/>
      <c r="AQ37" s="106"/>
      <c r="AR37" s="106"/>
      <c r="AS37" s="106"/>
      <c r="AT37" s="106"/>
      <c r="AU37" s="106"/>
      <c r="AV37" s="106"/>
      <c r="AW37" s="106"/>
      <c r="AX37" s="106"/>
      <c r="AY37" s="106"/>
      <c r="AZ37" s="106"/>
      <c r="BA37" s="106"/>
      <c r="BB37" s="107"/>
      <c r="BC37" s="52"/>
      <c r="BD37" s="21"/>
      <c r="BE37" s="114" t="str">
        <f>IF([6]回答表!F17="水道事業",IF([6]回答表!X43="○",[6]回答表!B190,IF([6]回答表!AA43="○",[6]回答表!B238,"")),"")</f>
        <v/>
      </c>
      <c r="BF37" s="115"/>
      <c r="BG37" s="115"/>
      <c r="BH37" s="115"/>
      <c r="BI37" s="114"/>
      <c r="BJ37" s="115"/>
      <c r="BK37" s="115"/>
      <c r="BL37" s="115"/>
      <c r="BM37" s="114"/>
      <c r="BN37" s="115"/>
      <c r="BO37" s="115"/>
      <c r="BP37" s="116"/>
      <c r="BQ37" s="51"/>
      <c r="BR37" s="2"/>
    </row>
    <row r="38" spans="1:70" ht="12.6" customHeight="1">
      <c r="A38" s="2"/>
      <c r="B38" s="2"/>
      <c r="C38" s="48"/>
      <c r="D38" s="94"/>
      <c r="E38" s="94"/>
      <c r="F38" s="94"/>
      <c r="G38" s="94"/>
      <c r="H38" s="94"/>
      <c r="I38" s="94"/>
      <c r="J38" s="94"/>
      <c r="K38" s="94"/>
      <c r="L38" s="94"/>
      <c r="M38" s="94"/>
      <c r="N38" s="99"/>
      <c r="O38" s="100"/>
      <c r="P38" s="100"/>
      <c r="Q38" s="101"/>
      <c r="R38" s="23"/>
      <c r="S38" s="23"/>
      <c r="T38" s="23"/>
      <c r="U38" s="119"/>
      <c r="V38" s="120"/>
      <c r="W38" s="120"/>
      <c r="X38" s="120"/>
      <c r="Y38" s="120"/>
      <c r="Z38" s="120"/>
      <c r="AA38" s="120"/>
      <c r="AB38" s="120"/>
      <c r="AC38" s="119"/>
      <c r="AD38" s="120"/>
      <c r="AE38" s="120"/>
      <c r="AF38" s="120"/>
      <c r="AG38" s="120"/>
      <c r="AH38" s="120"/>
      <c r="AI38" s="120"/>
      <c r="AJ38" s="142"/>
      <c r="AK38" s="55"/>
      <c r="AL38" s="55"/>
      <c r="AM38" s="108"/>
      <c r="AN38" s="109"/>
      <c r="AO38" s="109"/>
      <c r="AP38" s="109"/>
      <c r="AQ38" s="109"/>
      <c r="AR38" s="109"/>
      <c r="AS38" s="109"/>
      <c r="AT38" s="109"/>
      <c r="AU38" s="109"/>
      <c r="AV38" s="109"/>
      <c r="AW38" s="109"/>
      <c r="AX38" s="109"/>
      <c r="AY38" s="109"/>
      <c r="AZ38" s="109"/>
      <c r="BA38" s="109"/>
      <c r="BB38" s="110"/>
      <c r="BC38" s="52"/>
      <c r="BD38" s="21"/>
      <c r="BE38" s="88"/>
      <c r="BF38" s="89"/>
      <c r="BG38" s="89"/>
      <c r="BH38" s="89"/>
      <c r="BI38" s="88"/>
      <c r="BJ38" s="89"/>
      <c r="BK38" s="89"/>
      <c r="BL38" s="89"/>
      <c r="BM38" s="88"/>
      <c r="BN38" s="89"/>
      <c r="BO38" s="89"/>
      <c r="BP38" s="92"/>
      <c r="BQ38" s="51"/>
      <c r="BR38" s="2"/>
    </row>
    <row r="39" spans="1:70" ht="12.6" customHeight="1">
      <c r="A39" s="2"/>
      <c r="B39" s="2"/>
      <c r="C39" s="48"/>
      <c r="D39" s="94"/>
      <c r="E39" s="94"/>
      <c r="F39" s="94"/>
      <c r="G39" s="94"/>
      <c r="H39" s="94"/>
      <c r="I39" s="94"/>
      <c r="J39" s="94"/>
      <c r="K39" s="94"/>
      <c r="L39" s="94"/>
      <c r="M39" s="94"/>
      <c r="N39" s="99"/>
      <c r="O39" s="100"/>
      <c r="P39" s="100"/>
      <c r="Q39" s="101"/>
      <c r="R39" s="23"/>
      <c r="S39" s="23"/>
      <c r="T39" s="23"/>
      <c r="U39" s="79" t="str">
        <f>IF([6]回答表!F17="水道事業",IF([6]回答表!X43="○",[6]回答表!J162,IF([6]回答表!AA43="○",[6]回答表!J209,"")),"")</f>
        <v/>
      </c>
      <c r="V39" s="80"/>
      <c r="W39" s="80"/>
      <c r="X39" s="80"/>
      <c r="Y39" s="80"/>
      <c r="Z39" s="80"/>
      <c r="AA39" s="80"/>
      <c r="AB39" s="81"/>
      <c r="AC39" s="79" t="str">
        <f>IF([6]回答表!F17="水道事業",IF([6]回答表!X43="○",[6]回答表!J169,IF([6]回答表!AA43="○",[6]回答表!J216,"")),"")</f>
        <v/>
      </c>
      <c r="AD39" s="80"/>
      <c r="AE39" s="80"/>
      <c r="AF39" s="80"/>
      <c r="AG39" s="80"/>
      <c r="AH39" s="80"/>
      <c r="AI39" s="80"/>
      <c r="AJ39" s="81"/>
      <c r="AK39" s="55"/>
      <c r="AL39" s="55"/>
      <c r="AM39" s="108"/>
      <c r="AN39" s="109"/>
      <c r="AO39" s="109"/>
      <c r="AP39" s="109"/>
      <c r="AQ39" s="109"/>
      <c r="AR39" s="109"/>
      <c r="AS39" s="109"/>
      <c r="AT39" s="109"/>
      <c r="AU39" s="109"/>
      <c r="AV39" s="109"/>
      <c r="AW39" s="109"/>
      <c r="AX39" s="109"/>
      <c r="AY39" s="109"/>
      <c r="AZ39" s="109"/>
      <c r="BA39" s="109"/>
      <c r="BB39" s="110"/>
      <c r="BC39" s="52"/>
      <c r="BD39" s="21"/>
      <c r="BE39" s="88"/>
      <c r="BF39" s="89"/>
      <c r="BG39" s="89"/>
      <c r="BH39" s="89"/>
      <c r="BI39" s="88"/>
      <c r="BJ39" s="89"/>
      <c r="BK39" s="89"/>
      <c r="BL39" s="89"/>
      <c r="BM39" s="88"/>
      <c r="BN39" s="89"/>
      <c r="BO39" s="89"/>
      <c r="BP39" s="92"/>
      <c r="BQ39" s="51"/>
      <c r="BR39" s="2"/>
    </row>
    <row r="40" spans="1:70" ht="12.6" customHeight="1">
      <c r="A40" s="2"/>
      <c r="B40" s="2"/>
      <c r="C40" s="48"/>
      <c r="D40" s="94"/>
      <c r="E40" s="94"/>
      <c r="F40" s="94"/>
      <c r="G40" s="94"/>
      <c r="H40" s="94"/>
      <c r="I40" s="94"/>
      <c r="J40" s="94"/>
      <c r="K40" s="94"/>
      <c r="L40" s="94"/>
      <c r="M40" s="94"/>
      <c r="N40" s="102"/>
      <c r="O40" s="103"/>
      <c r="P40" s="103"/>
      <c r="Q40" s="104"/>
      <c r="R40" s="23"/>
      <c r="S40" s="23"/>
      <c r="T40" s="23"/>
      <c r="U40" s="82"/>
      <c r="V40" s="83"/>
      <c r="W40" s="83"/>
      <c r="X40" s="83"/>
      <c r="Y40" s="83"/>
      <c r="Z40" s="83"/>
      <c r="AA40" s="83"/>
      <c r="AB40" s="84"/>
      <c r="AC40" s="82"/>
      <c r="AD40" s="83"/>
      <c r="AE40" s="83"/>
      <c r="AF40" s="83"/>
      <c r="AG40" s="83"/>
      <c r="AH40" s="83"/>
      <c r="AI40" s="83"/>
      <c r="AJ40" s="84"/>
      <c r="AK40" s="55"/>
      <c r="AL40" s="55"/>
      <c r="AM40" s="108"/>
      <c r="AN40" s="109"/>
      <c r="AO40" s="109"/>
      <c r="AP40" s="109"/>
      <c r="AQ40" s="109"/>
      <c r="AR40" s="109"/>
      <c r="AS40" s="109"/>
      <c r="AT40" s="109"/>
      <c r="AU40" s="109"/>
      <c r="AV40" s="109"/>
      <c r="AW40" s="109"/>
      <c r="AX40" s="109"/>
      <c r="AY40" s="109"/>
      <c r="AZ40" s="109"/>
      <c r="BA40" s="109"/>
      <c r="BB40" s="110"/>
      <c r="BC40" s="52"/>
      <c r="BD40" s="21"/>
      <c r="BE40" s="88" t="str">
        <f>IF([6]回答表!F17="水道事業",IF([6]回答表!X43="○",[6]回答表!E190,IF([6]回答表!AA43="○",[6]回答表!E238,"")),"")</f>
        <v/>
      </c>
      <c r="BF40" s="89"/>
      <c r="BG40" s="89"/>
      <c r="BH40" s="89"/>
      <c r="BI40" s="88" t="str">
        <f>IF([6]回答表!F17="水道事業",IF([6]回答表!X43="○",[6]回答表!E191,IF([6]回答表!AA43="○",[6]回答表!E239,"")),"")</f>
        <v/>
      </c>
      <c r="BJ40" s="89"/>
      <c r="BK40" s="89"/>
      <c r="BL40" s="89"/>
      <c r="BM40" s="88" t="str">
        <f>IF([6]回答表!F17="水道事業",IF([6]回答表!X43="○",[6]回答表!E192,IF([6]回答表!AA43="○",[6]回答表!E240,"")),"")</f>
        <v/>
      </c>
      <c r="BN40" s="89"/>
      <c r="BO40" s="89"/>
      <c r="BP40" s="92"/>
      <c r="BQ40" s="51"/>
      <c r="BR40" s="2"/>
    </row>
    <row r="41" spans="1:70" ht="12.6" customHeight="1">
      <c r="A41" s="2"/>
      <c r="B41" s="2"/>
      <c r="C41" s="48"/>
      <c r="D41" s="32"/>
      <c r="E41" s="32"/>
      <c r="F41" s="32"/>
      <c r="G41" s="32"/>
      <c r="H41" s="32"/>
      <c r="I41" s="32"/>
      <c r="J41" s="32"/>
      <c r="K41" s="32"/>
      <c r="L41" s="32"/>
      <c r="M41" s="32"/>
      <c r="N41" s="56"/>
      <c r="O41" s="56"/>
      <c r="P41" s="56"/>
      <c r="Q41" s="56"/>
      <c r="R41" s="57"/>
      <c r="S41" s="57"/>
      <c r="T41" s="57"/>
      <c r="U41" s="85"/>
      <c r="V41" s="86"/>
      <c r="W41" s="86"/>
      <c r="X41" s="86"/>
      <c r="Y41" s="86"/>
      <c r="Z41" s="86"/>
      <c r="AA41" s="86"/>
      <c r="AB41" s="87"/>
      <c r="AC41" s="85"/>
      <c r="AD41" s="86"/>
      <c r="AE41" s="86"/>
      <c r="AF41" s="86"/>
      <c r="AG41" s="86"/>
      <c r="AH41" s="86"/>
      <c r="AI41" s="86"/>
      <c r="AJ41" s="87"/>
      <c r="AK41" s="55"/>
      <c r="AL41" s="55"/>
      <c r="AM41" s="108"/>
      <c r="AN41" s="109"/>
      <c r="AO41" s="109"/>
      <c r="AP41" s="109"/>
      <c r="AQ41" s="109"/>
      <c r="AR41" s="109"/>
      <c r="AS41" s="109"/>
      <c r="AT41" s="109"/>
      <c r="AU41" s="109"/>
      <c r="AV41" s="109"/>
      <c r="AW41" s="109"/>
      <c r="AX41" s="109"/>
      <c r="AY41" s="109"/>
      <c r="AZ41" s="109"/>
      <c r="BA41" s="109"/>
      <c r="BB41" s="110"/>
      <c r="BC41" s="52"/>
      <c r="BD41" s="52"/>
      <c r="BE41" s="88"/>
      <c r="BF41" s="89"/>
      <c r="BG41" s="89"/>
      <c r="BH41" s="89"/>
      <c r="BI41" s="88"/>
      <c r="BJ41" s="89"/>
      <c r="BK41" s="89"/>
      <c r="BL41" s="89"/>
      <c r="BM41" s="88"/>
      <c r="BN41" s="89"/>
      <c r="BO41" s="89"/>
      <c r="BP41" s="92"/>
      <c r="BQ41" s="51"/>
      <c r="BR41" s="2"/>
    </row>
    <row r="42" spans="1:70" ht="12.6" customHeight="1">
      <c r="A42" s="2"/>
      <c r="B42" s="2"/>
      <c r="C42" s="48"/>
      <c r="D42" s="32"/>
      <c r="E42" s="32"/>
      <c r="F42" s="32"/>
      <c r="G42" s="32"/>
      <c r="H42" s="32"/>
      <c r="I42" s="32"/>
      <c r="J42" s="32"/>
      <c r="K42" s="32"/>
      <c r="L42" s="32"/>
      <c r="M42" s="32"/>
      <c r="N42" s="56"/>
      <c r="O42" s="56"/>
      <c r="P42" s="56"/>
      <c r="Q42" s="56"/>
      <c r="R42" s="57"/>
      <c r="S42" s="57"/>
      <c r="T42" s="57"/>
      <c r="U42" s="117" t="s">
        <v>26</v>
      </c>
      <c r="V42" s="118"/>
      <c r="W42" s="118"/>
      <c r="X42" s="118"/>
      <c r="Y42" s="118"/>
      <c r="Z42" s="118"/>
      <c r="AA42" s="118"/>
      <c r="AB42" s="118"/>
      <c r="AC42" s="117" t="s">
        <v>27</v>
      </c>
      <c r="AD42" s="118"/>
      <c r="AE42" s="118"/>
      <c r="AF42" s="118"/>
      <c r="AG42" s="118"/>
      <c r="AH42" s="118"/>
      <c r="AI42" s="118"/>
      <c r="AJ42" s="141"/>
      <c r="AK42" s="55"/>
      <c r="AL42" s="55"/>
      <c r="AM42" s="108"/>
      <c r="AN42" s="109"/>
      <c r="AO42" s="109"/>
      <c r="AP42" s="109"/>
      <c r="AQ42" s="109"/>
      <c r="AR42" s="109"/>
      <c r="AS42" s="109"/>
      <c r="AT42" s="109"/>
      <c r="AU42" s="109"/>
      <c r="AV42" s="109"/>
      <c r="AW42" s="109"/>
      <c r="AX42" s="109"/>
      <c r="AY42" s="109"/>
      <c r="AZ42" s="109"/>
      <c r="BA42" s="109"/>
      <c r="BB42" s="110"/>
      <c r="BC42" s="52"/>
      <c r="BD42" s="21"/>
      <c r="BE42" s="88"/>
      <c r="BF42" s="89"/>
      <c r="BG42" s="89"/>
      <c r="BH42" s="89"/>
      <c r="BI42" s="88"/>
      <c r="BJ42" s="89"/>
      <c r="BK42" s="89"/>
      <c r="BL42" s="89"/>
      <c r="BM42" s="88"/>
      <c r="BN42" s="89"/>
      <c r="BO42" s="89"/>
      <c r="BP42" s="92"/>
      <c r="BQ42" s="51"/>
      <c r="BR42" s="2"/>
    </row>
    <row r="43" spans="1:70" ht="12.6" customHeight="1">
      <c r="A43" s="2"/>
      <c r="B43" s="2"/>
      <c r="C43" s="48"/>
      <c r="D43" s="143" t="s">
        <v>10</v>
      </c>
      <c r="E43" s="94"/>
      <c r="F43" s="94"/>
      <c r="G43" s="94"/>
      <c r="H43" s="94"/>
      <c r="I43" s="94"/>
      <c r="J43" s="94"/>
      <c r="K43" s="94"/>
      <c r="L43" s="94"/>
      <c r="M43" s="95"/>
      <c r="N43" s="96" t="str">
        <f>IF([6]回答表!F17="水道事業",IF([6]回答表!AA43="○","○",""),"")</f>
        <v/>
      </c>
      <c r="O43" s="97"/>
      <c r="P43" s="97"/>
      <c r="Q43" s="98"/>
      <c r="R43" s="23"/>
      <c r="S43" s="23"/>
      <c r="T43" s="23"/>
      <c r="U43" s="119"/>
      <c r="V43" s="120"/>
      <c r="W43" s="120"/>
      <c r="X43" s="120"/>
      <c r="Y43" s="120"/>
      <c r="Z43" s="120"/>
      <c r="AA43" s="120"/>
      <c r="AB43" s="120"/>
      <c r="AC43" s="119"/>
      <c r="AD43" s="120"/>
      <c r="AE43" s="120"/>
      <c r="AF43" s="120"/>
      <c r="AG43" s="120"/>
      <c r="AH43" s="120"/>
      <c r="AI43" s="120"/>
      <c r="AJ43" s="142"/>
      <c r="AK43" s="55"/>
      <c r="AL43" s="55"/>
      <c r="AM43" s="108"/>
      <c r="AN43" s="109"/>
      <c r="AO43" s="109"/>
      <c r="AP43" s="109"/>
      <c r="AQ43" s="109"/>
      <c r="AR43" s="109"/>
      <c r="AS43" s="109"/>
      <c r="AT43" s="109"/>
      <c r="AU43" s="109"/>
      <c r="AV43" s="109"/>
      <c r="AW43" s="109"/>
      <c r="AX43" s="109"/>
      <c r="AY43" s="109"/>
      <c r="AZ43" s="109"/>
      <c r="BA43" s="109"/>
      <c r="BB43" s="110"/>
      <c r="BC43" s="52"/>
      <c r="BD43" s="58"/>
      <c r="BE43" s="88"/>
      <c r="BF43" s="89"/>
      <c r="BG43" s="89"/>
      <c r="BH43" s="89"/>
      <c r="BI43" s="88"/>
      <c r="BJ43" s="89"/>
      <c r="BK43" s="89"/>
      <c r="BL43" s="89"/>
      <c r="BM43" s="88"/>
      <c r="BN43" s="89"/>
      <c r="BO43" s="89"/>
      <c r="BP43" s="92"/>
      <c r="BQ43" s="51"/>
      <c r="BR43" s="2"/>
    </row>
    <row r="44" spans="1:70" ht="12.6" customHeight="1">
      <c r="A44" s="2"/>
      <c r="B44" s="2"/>
      <c r="C44" s="48"/>
      <c r="D44" s="94"/>
      <c r="E44" s="94"/>
      <c r="F44" s="94"/>
      <c r="G44" s="94"/>
      <c r="H44" s="94"/>
      <c r="I44" s="94"/>
      <c r="J44" s="94"/>
      <c r="K44" s="94"/>
      <c r="L44" s="94"/>
      <c r="M44" s="95"/>
      <c r="N44" s="99"/>
      <c r="O44" s="100"/>
      <c r="P44" s="100"/>
      <c r="Q44" s="101"/>
      <c r="R44" s="23"/>
      <c r="S44" s="23"/>
      <c r="T44" s="23"/>
      <c r="U44" s="79" t="str">
        <f>IF([6]回答表!F17="水道事業",IF([6]回答表!X43="○",[6]回答表!J172,IF([6]回答表!AA43="○",[6]回答表!J219,"")),"")</f>
        <v/>
      </c>
      <c r="V44" s="80"/>
      <c r="W44" s="80"/>
      <c r="X44" s="80"/>
      <c r="Y44" s="80"/>
      <c r="Z44" s="80"/>
      <c r="AA44" s="80"/>
      <c r="AB44" s="81"/>
      <c r="AC44" s="79" t="str">
        <f>IF([6]回答表!F17="水道事業",IF([6]回答表!X43="○",[6]回答表!J176,IF([6]回答表!AA43="○",[6]回答表!J223,"")),"")</f>
        <v/>
      </c>
      <c r="AD44" s="80"/>
      <c r="AE44" s="80"/>
      <c r="AF44" s="80"/>
      <c r="AG44" s="80"/>
      <c r="AH44" s="80"/>
      <c r="AI44" s="80"/>
      <c r="AJ44" s="81"/>
      <c r="AK44" s="55"/>
      <c r="AL44" s="55"/>
      <c r="AM44" s="108"/>
      <c r="AN44" s="109"/>
      <c r="AO44" s="109"/>
      <c r="AP44" s="109"/>
      <c r="AQ44" s="109"/>
      <c r="AR44" s="109"/>
      <c r="AS44" s="109"/>
      <c r="AT44" s="109"/>
      <c r="AU44" s="109"/>
      <c r="AV44" s="109"/>
      <c r="AW44" s="109"/>
      <c r="AX44" s="109"/>
      <c r="AY44" s="109"/>
      <c r="AZ44" s="109"/>
      <c r="BA44" s="109"/>
      <c r="BB44" s="110"/>
      <c r="BC44" s="52"/>
      <c r="BD44" s="58"/>
      <c r="BE44" s="88" t="s">
        <v>11</v>
      </c>
      <c r="BF44" s="89"/>
      <c r="BG44" s="89"/>
      <c r="BH44" s="89"/>
      <c r="BI44" s="88" t="s">
        <v>12</v>
      </c>
      <c r="BJ44" s="89"/>
      <c r="BK44" s="89"/>
      <c r="BL44" s="89"/>
      <c r="BM44" s="88" t="s">
        <v>13</v>
      </c>
      <c r="BN44" s="89"/>
      <c r="BO44" s="89"/>
      <c r="BP44" s="92"/>
      <c r="BQ44" s="51"/>
      <c r="BR44" s="2"/>
    </row>
    <row r="45" spans="1:70" ht="12.6" customHeight="1">
      <c r="A45" s="2"/>
      <c r="B45" s="2"/>
      <c r="C45" s="48"/>
      <c r="D45" s="94"/>
      <c r="E45" s="94"/>
      <c r="F45" s="94"/>
      <c r="G45" s="94"/>
      <c r="H45" s="94"/>
      <c r="I45" s="94"/>
      <c r="J45" s="94"/>
      <c r="K45" s="94"/>
      <c r="L45" s="94"/>
      <c r="M45" s="95"/>
      <c r="N45" s="99"/>
      <c r="O45" s="100"/>
      <c r="P45" s="100"/>
      <c r="Q45" s="101"/>
      <c r="R45" s="23"/>
      <c r="S45" s="23"/>
      <c r="T45" s="23"/>
      <c r="U45" s="82"/>
      <c r="V45" s="83"/>
      <c r="W45" s="83"/>
      <c r="X45" s="83"/>
      <c r="Y45" s="83"/>
      <c r="Z45" s="83"/>
      <c r="AA45" s="83"/>
      <c r="AB45" s="84"/>
      <c r="AC45" s="82"/>
      <c r="AD45" s="83"/>
      <c r="AE45" s="83"/>
      <c r="AF45" s="83"/>
      <c r="AG45" s="83"/>
      <c r="AH45" s="83"/>
      <c r="AI45" s="83"/>
      <c r="AJ45" s="84"/>
      <c r="AK45" s="55"/>
      <c r="AL45" s="55"/>
      <c r="AM45" s="108"/>
      <c r="AN45" s="109"/>
      <c r="AO45" s="109"/>
      <c r="AP45" s="109"/>
      <c r="AQ45" s="109"/>
      <c r="AR45" s="109"/>
      <c r="AS45" s="109"/>
      <c r="AT45" s="109"/>
      <c r="AU45" s="109"/>
      <c r="AV45" s="109"/>
      <c r="AW45" s="109"/>
      <c r="AX45" s="109"/>
      <c r="AY45" s="109"/>
      <c r="AZ45" s="109"/>
      <c r="BA45" s="109"/>
      <c r="BB45" s="110"/>
      <c r="BC45" s="52"/>
      <c r="BD45" s="58"/>
      <c r="BE45" s="88"/>
      <c r="BF45" s="89"/>
      <c r="BG45" s="89"/>
      <c r="BH45" s="89"/>
      <c r="BI45" s="88"/>
      <c r="BJ45" s="89"/>
      <c r="BK45" s="89"/>
      <c r="BL45" s="89"/>
      <c r="BM45" s="88"/>
      <c r="BN45" s="89"/>
      <c r="BO45" s="89"/>
      <c r="BP45" s="92"/>
      <c r="BQ45" s="51"/>
      <c r="BR45" s="2"/>
    </row>
    <row r="46" spans="1:70" ht="12.6" customHeight="1">
      <c r="A46" s="2"/>
      <c r="B46" s="2"/>
      <c r="C46" s="48"/>
      <c r="D46" s="94"/>
      <c r="E46" s="94"/>
      <c r="F46" s="94"/>
      <c r="G46" s="94"/>
      <c r="H46" s="94"/>
      <c r="I46" s="94"/>
      <c r="J46" s="94"/>
      <c r="K46" s="94"/>
      <c r="L46" s="94"/>
      <c r="M46" s="95"/>
      <c r="N46" s="102"/>
      <c r="O46" s="103"/>
      <c r="P46" s="103"/>
      <c r="Q46" s="104"/>
      <c r="R46" s="23"/>
      <c r="S46" s="23"/>
      <c r="T46" s="23"/>
      <c r="U46" s="85"/>
      <c r="V46" s="86"/>
      <c r="W46" s="86"/>
      <c r="X46" s="86"/>
      <c r="Y46" s="86"/>
      <c r="Z46" s="86"/>
      <c r="AA46" s="86"/>
      <c r="AB46" s="87"/>
      <c r="AC46" s="85"/>
      <c r="AD46" s="86"/>
      <c r="AE46" s="86"/>
      <c r="AF46" s="86"/>
      <c r="AG46" s="86"/>
      <c r="AH46" s="86"/>
      <c r="AI46" s="86"/>
      <c r="AJ46" s="87"/>
      <c r="AK46" s="55"/>
      <c r="AL46" s="55"/>
      <c r="AM46" s="111"/>
      <c r="AN46" s="112"/>
      <c r="AO46" s="112"/>
      <c r="AP46" s="112"/>
      <c r="AQ46" s="112"/>
      <c r="AR46" s="112"/>
      <c r="AS46" s="112"/>
      <c r="AT46" s="112"/>
      <c r="AU46" s="112"/>
      <c r="AV46" s="112"/>
      <c r="AW46" s="112"/>
      <c r="AX46" s="112"/>
      <c r="AY46" s="112"/>
      <c r="AZ46" s="112"/>
      <c r="BA46" s="112"/>
      <c r="BB46" s="113"/>
      <c r="BC46" s="52"/>
      <c r="BD46" s="58"/>
      <c r="BE46" s="90"/>
      <c r="BF46" s="91"/>
      <c r="BG46" s="91"/>
      <c r="BH46" s="91"/>
      <c r="BI46" s="90"/>
      <c r="BJ46" s="91"/>
      <c r="BK46" s="91"/>
      <c r="BL46" s="91"/>
      <c r="BM46" s="90"/>
      <c r="BN46" s="91"/>
      <c r="BO46" s="91"/>
      <c r="BP46" s="93"/>
      <c r="BQ46" s="51"/>
      <c r="BR46" s="2"/>
    </row>
    <row r="47" spans="1:70" ht="12.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2.6" customHeight="1">
      <c r="A48" s="2"/>
      <c r="B48" s="2"/>
      <c r="C48" s="48"/>
      <c r="D48" s="32"/>
      <c r="E48" s="32"/>
      <c r="F48" s="32"/>
      <c r="G48" s="32"/>
      <c r="H48" s="32"/>
      <c r="I48" s="32"/>
      <c r="J48" s="32"/>
      <c r="K48" s="32"/>
      <c r="L48" s="32"/>
      <c r="M48" s="32"/>
      <c r="N48" s="59"/>
      <c r="O48" s="59"/>
      <c r="P48" s="59"/>
      <c r="Q48" s="59"/>
      <c r="R48" s="23"/>
      <c r="S48" s="23"/>
      <c r="T48" s="23"/>
      <c r="U48" s="22" t="s">
        <v>21</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2.6" customHeight="1">
      <c r="A49" s="2"/>
      <c r="B49" s="2"/>
      <c r="C49" s="48"/>
      <c r="D49" s="94" t="s">
        <v>15</v>
      </c>
      <c r="E49" s="94"/>
      <c r="F49" s="94"/>
      <c r="G49" s="94"/>
      <c r="H49" s="94"/>
      <c r="I49" s="94"/>
      <c r="J49" s="94"/>
      <c r="K49" s="94"/>
      <c r="L49" s="94"/>
      <c r="M49" s="95"/>
      <c r="N49" s="96" t="str">
        <f>IF([6]回答表!F17="水道事業",IF([6]回答表!AD43="○","○",""),"")</f>
        <v>○</v>
      </c>
      <c r="O49" s="97"/>
      <c r="P49" s="97"/>
      <c r="Q49" s="98"/>
      <c r="R49" s="23"/>
      <c r="S49" s="23"/>
      <c r="T49" s="23"/>
      <c r="U49" s="105" t="str">
        <f>IF([6]回答表!F17="水道事業",IF([6]回答表!AD43="○",[6]回答表!B249,""),"")</f>
        <v>県主導の「上下水道に係る広域化・共同化等の検討会」にて検討中。</v>
      </c>
      <c r="V49" s="106"/>
      <c r="W49" s="106"/>
      <c r="X49" s="106"/>
      <c r="Y49" s="106"/>
      <c r="Z49" s="106"/>
      <c r="AA49" s="106"/>
      <c r="AB49" s="106"/>
      <c r="AC49" s="106"/>
      <c r="AD49" s="106"/>
      <c r="AE49" s="106"/>
      <c r="AF49" s="106"/>
      <c r="AG49" s="106"/>
      <c r="AH49" s="106"/>
      <c r="AI49" s="106"/>
      <c r="AJ49" s="107"/>
      <c r="AK49" s="60"/>
      <c r="AL49" s="60"/>
      <c r="AM49" s="105">
        <f>IF([6]回答表!F17="水道事業",IF([6]回答表!AD43="○",[6]回答表!B255,""),"")</f>
        <v>0</v>
      </c>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51"/>
      <c r="BR49" s="2"/>
    </row>
    <row r="50" spans="1:70" ht="12.6" customHeight="1">
      <c r="A50" s="2"/>
      <c r="B50" s="2"/>
      <c r="C50" s="48"/>
      <c r="D50" s="94"/>
      <c r="E50" s="94"/>
      <c r="F50" s="94"/>
      <c r="G50" s="94"/>
      <c r="H50" s="94"/>
      <c r="I50" s="94"/>
      <c r="J50" s="94"/>
      <c r="K50" s="94"/>
      <c r="L50" s="94"/>
      <c r="M50" s="95"/>
      <c r="N50" s="99"/>
      <c r="O50" s="100"/>
      <c r="P50" s="100"/>
      <c r="Q50" s="101"/>
      <c r="R50" s="23"/>
      <c r="S50" s="23"/>
      <c r="T50" s="23"/>
      <c r="U50" s="108"/>
      <c r="V50" s="109"/>
      <c r="W50" s="109"/>
      <c r="X50" s="109"/>
      <c r="Y50" s="109"/>
      <c r="Z50" s="109"/>
      <c r="AA50" s="109"/>
      <c r="AB50" s="109"/>
      <c r="AC50" s="109"/>
      <c r="AD50" s="109"/>
      <c r="AE50" s="109"/>
      <c r="AF50" s="109"/>
      <c r="AG50" s="109"/>
      <c r="AH50" s="109"/>
      <c r="AI50" s="109"/>
      <c r="AJ50" s="110"/>
      <c r="AK50" s="60"/>
      <c r="AL50" s="60"/>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1"/>
      <c r="BR50" s="2"/>
    </row>
    <row r="51" spans="1:70" ht="12.6" customHeight="1">
      <c r="A51" s="2"/>
      <c r="B51" s="2"/>
      <c r="C51" s="48"/>
      <c r="D51" s="94"/>
      <c r="E51" s="94"/>
      <c r="F51" s="94"/>
      <c r="G51" s="94"/>
      <c r="H51" s="94"/>
      <c r="I51" s="94"/>
      <c r="J51" s="94"/>
      <c r="K51" s="94"/>
      <c r="L51" s="94"/>
      <c r="M51" s="95"/>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60"/>
      <c r="AL51" s="60"/>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1"/>
      <c r="BR51" s="2"/>
    </row>
    <row r="52" spans="1:70" ht="12.6" customHeight="1">
      <c r="A52" s="2"/>
      <c r="B52" s="2"/>
      <c r="C52" s="48"/>
      <c r="D52" s="94"/>
      <c r="E52" s="94"/>
      <c r="F52" s="94"/>
      <c r="G52" s="94"/>
      <c r="H52" s="94"/>
      <c r="I52" s="94"/>
      <c r="J52" s="94"/>
      <c r="K52" s="94"/>
      <c r="L52" s="94"/>
      <c r="M52" s="95"/>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60"/>
      <c r="AL52" s="60"/>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1"/>
      <c r="BR52" s="2"/>
    </row>
    <row r="53" spans="1:70" ht="12.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2.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7" spans="1:70"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row>
    <row r="58" spans="1:70"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1:70"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row r="60" spans="1:70"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1:70"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row r="62" spans="1:70"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1:70"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3"/>
  <sheetViews>
    <sheetView showGridLines="0" view="pageBreakPreview" zoomScale="55" zoomScaleNormal="70" zoomScaleSheetLayoutView="55" zoomScalePageLayoutView="40" workbookViewId="0">
      <selection activeCell="BO26" sqref="BO26"/>
    </sheetView>
  </sheetViews>
  <sheetFormatPr defaultColWidth="2.875" defaultRowHeight="12.6" customHeight="1"/>
  <cols>
    <col min="1" max="70" width="2.5" customWidth="1"/>
    <col min="71" max="16384" width="2.875" style="4"/>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3" t="s">
        <v>16</v>
      </c>
      <c r="D8" s="184"/>
      <c r="E8" s="184"/>
      <c r="F8" s="184"/>
      <c r="G8" s="184"/>
      <c r="H8" s="184"/>
      <c r="I8" s="184"/>
      <c r="J8" s="184"/>
      <c r="K8" s="184"/>
      <c r="L8" s="184"/>
      <c r="M8" s="184"/>
      <c r="N8" s="184"/>
      <c r="O8" s="184"/>
      <c r="P8" s="184"/>
      <c r="Q8" s="184"/>
      <c r="R8" s="184"/>
      <c r="S8" s="184"/>
      <c r="T8" s="184"/>
      <c r="U8" s="185" t="s">
        <v>28</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29</v>
      </c>
      <c r="BG8" s="196"/>
      <c r="BH8" s="196"/>
      <c r="BI8" s="196"/>
      <c r="BJ8" s="196"/>
      <c r="BK8" s="196"/>
      <c r="BL8" s="196"/>
      <c r="BM8" s="196"/>
      <c r="BN8" s="196"/>
      <c r="BO8" s="196"/>
      <c r="BP8" s="196"/>
      <c r="BQ8" s="6"/>
      <c r="BR8" s="4"/>
    </row>
    <row r="9" spans="1:70" ht="12.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2.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2.6" customHeight="1">
      <c r="A11" s="2"/>
      <c r="B11" s="2"/>
      <c r="C11" s="197" t="s">
        <v>54</v>
      </c>
      <c r="D11" s="184"/>
      <c r="E11" s="184"/>
      <c r="F11" s="184"/>
      <c r="G11" s="184"/>
      <c r="H11" s="184"/>
      <c r="I11" s="184"/>
      <c r="J11" s="184"/>
      <c r="K11" s="184"/>
      <c r="L11" s="184"/>
      <c r="M11" s="184"/>
      <c r="N11" s="184"/>
      <c r="O11" s="184"/>
      <c r="P11" s="184"/>
      <c r="Q11" s="184"/>
      <c r="R11" s="184"/>
      <c r="S11" s="184"/>
      <c r="T11" s="184"/>
      <c r="U11" s="198" t="s">
        <v>57</v>
      </c>
      <c r="V11" s="199"/>
      <c r="W11" s="199"/>
      <c r="X11" s="199"/>
      <c r="Y11" s="199"/>
      <c r="Z11" s="199"/>
      <c r="AA11" s="199"/>
      <c r="AB11" s="199"/>
      <c r="AC11" s="199"/>
      <c r="AD11" s="199"/>
      <c r="AE11" s="199"/>
      <c r="AF11" s="186"/>
      <c r="AG11" s="186"/>
      <c r="AH11" s="186"/>
      <c r="AI11" s="186"/>
      <c r="AJ11" s="186"/>
      <c r="AK11" s="186"/>
      <c r="AL11" s="186"/>
      <c r="AM11" s="186"/>
      <c r="AN11" s="187"/>
      <c r="AO11" s="204" t="s">
        <v>58</v>
      </c>
      <c r="AP11" s="186"/>
      <c r="AQ11" s="186"/>
      <c r="AR11" s="186"/>
      <c r="AS11" s="186"/>
      <c r="AT11" s="186"/>
      <c r="AU11" s="186"/>
      <c r="AV11" s="186"/>
      <c r="AW11" s="186"/>
      <c r="AX11" s="186"/>
      <c r="AY11" s="186"/>
      <c r="AZ11" s="186"/>
      <c r="BA11" s="186"/>
      <c r="BB11" s="186"/>
      <c r="BC11" s="186"/>
      <c r="BD11" s="186"/>
      <c r="BE11" s="187"/>
      <c r="BF11" s="197" t="s">
        <v>58</v>
      </c>
      <c r="BG11" s="205"/>
      <c r="BH11" s="205"/>
      <c r="BI11" s="205"/>
      <c r="BJ11" s="205"/>
      <c r="BK11" s="205"/>
      <c r="BL11" s="205"/>
      <c r="BM11" s="205"/>
      <c r="BN11" s="205"/>
      <c r="BO11" s="205"/>
      <c r="BP11" s="205"/>
      <c r="BQ11" s="7"/>
    </row>
    <row r="12" spans="1:70" ht="12.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2.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2.6" customHeight="1">
      <c r="C18" s="19"/>
      <c r="D18" s="150" t="s">
        <v>30</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2.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2.6"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2.6"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2.6"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12.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37"/>
      <c r="BB23" s="178"/>
      <c r="BC23" s="179"/>
      <c r="BD23" s="179"/>
      <c r="BE23" s="179"/>
      <c r="BF23" s="179"/>
      <c r="BG23" s="179"/>
      <c r="BH23" s="179"/>
      <c r="BI23" s="148"/>
      <c r="BJ23" s="149"/>
      <c r="BK23" s="65"/>
      <c r="BR23" s="36"/>
    </row>
    <row r="24" spans="1:70" ht="12.6" customHeight="1">
      <c r="A24" s="2"/>
      <c r="B24" s="2"/>
      <c r="C24" s="19"/>
      <c r="D24" s="82" t="str">
        <f>IF([7]回答表!R41="○","○","")</f>
        <v/>
      </c>
      <c r="E24" s="83"/>
      <c r="F24" s="83"/>
      <c r="G24" s="83"/>
      <c r="H24" s="83"/>
      <c r="I24" s="83"/>
      <c r="J24" s="84"/>
      <c r="K24" s="82" t="str">
        <f>IF([7]回答表!R42="○","○","")</f>
        <v/>
      </c>
      <c r="L24" s="83"/>
      <c r="M24" s="83"/>
      <c r="N24" s="83"/>
      <c r="O24" s="83"/>
      <c r="P24" s="83"/>
      <c r="Q24" s="84"/>
      <c r="R24" s="82" t="str">
        <f>IF([7]回答表!R43="○","○","")</f>
        <v/>
      </c>
      <c r="S24" s="83"/>
      <c r="T24" s="83"/>
      <c r="U24" s="83"/>
      <c r="V24" s="83"/>
      <c r="W24" s="83"/>
      <c r="X24" s="84"/>
      <c r="Y24" s="82" t="str">
        <f>IF([7]回答表!R44="○","○","")</f>
        <v/>
      </c>
      <c r="Z24" s="83"/>
      <c r="AA24" s="83"/>
      <c r="AB24" s="83"/>
      <c r="AC24" s="83"/>
      <c r="AD24" s="83"/>
      <c r="AE24" s="84"/>
      <c r="AF24" s="82" t="str">
        <f>IF([7]回答表!R45="○","○","")</f>
        <v/>
      </c>
      <c r="AG24" s="83"/>
      <c r="AH24" s="83"/>
      <c r="AI24" s="83"/>
      <c r="AJ24" s="83"/>
      <c r="AK24" s="83"/>
      <c r="AL24" s="84"/>
      <c r="AM24" s="82" t="str">
        <f>IF([7]回答表!R46="○","○","")</f>
        <v/>
      </c>
      <c r="AN24" s="83"/>
      <c r="AO24" s="83"/>
      <c r="AP24" s="83"/>
      <c r="AQ24" s="83"/>
      <c r="AR24" s="83"/>
      <c r="AS24" s="84"/>
      <c r="AT24" s="82" t="str">
        <f>IF([7]回答表!R47="○","○","")</f>
        <v/>
      </c>
      <c r="AU24" s="83"/>
      <c r="AV24" s="83"/>
      <c r="AW24" s="83"/>
      <c r="AX24" s="83"/>
      <c r="AY24" s="83"/>
      <c r="AZ24" s="84"/>
      <c r="BA24" s="37"/>
      <c r="BB24" s="79" t="str">
        <f>IF([7]回答表!R48="○","○","")</f>
        <v>○</v>
      </c>
      <c r="BC24" s="80"/>
      <c r="BD24" s="80"/>
      <c r="BE24" s="80"/>
      <c r="BF24" s="80"/>
      <c r="BG24" s="80"/>
      <c r="BH24" s="80"/>
      <c r="BI24" s="144"/>
      <c r="BJ24" s="145"/>
      <c r="BK24" s="65"/>
      <c r="BR24" s="36"/>
    </row>
    <row r="25" spans="1:70" ht="12.6" customHeight="1">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8"/>
      <c r="BB25" s="82"/>
      <c r="BC25" s="83"/>
      <c r="BD25" s="83"/>
      <c r="BE25" s="83"/>
      <c r="BF25" s="83"/>
      <c r="BG25" s="83"/>
      <c r="BH25" s="83"/>
      <c r="BI25" s="146"/>
      <c r="BJ25" s="147"/>
      <c r="BK25" s="65"/>
      <c r="BR25" s="36"/>
    </row>
    <row r="26" spans="1:70" ht="12.6" customHeight="1">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8"/>
      <c r="BB26" s="85"/>
      <c r="BC26" s="86"/>
      <c r="BD26" s="86"/>
      <c r="BE26" s="86"/>
      <c r="BF26" s="86"/>
      <c r="BG26" s="86"/>
      <c r="BH26" s="86"/>
      <c r="BI26" s="148"/>
      <c r="BJ26" s="149"/>
      <c r="BK26" s="65"/>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2.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2.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2.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21" customHeight="1">
      <c r="C31" s="206" t="s">
        <v>38</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row>
    <row r="32" spans="1:70" ht="21" customHeight="1">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row>
    <row r="33" spans="3:69" ht="21" customHeight="1">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row>
    <row r="34" spans="3:69" ht="12.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row>
    <row r="35" spans="3:69" ht="12.6" customHeight="1">
      <c r="C35" s="72"/>
      <c r="D35" s="207" t="str">
        <f>IF([7]回答表!R48="○",[7]回答表!B467,"")</f>
        <v>新改革プランを策定し中長期的な目標を定めて病院運営を行っている。また、毎年度今後5年間の財政計画を立て将来の経営状況についてシュミレーションを行いっている。その結果、経営体制・手法の変更を行わなくても、現行の体制で事業運営に支障をきたしていないため。</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73"/>
    </row>
    <row r="36" spans="3:69" ht="12.6" customHeight="1">
      <c r="C36" s="72"/>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3"/>
    </row>
    <row r="37" spans="3:69" ht="12.6" customHeight="1">
      <c r="C37" s="72"/>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3"/>
    </row>
    <row r="38" spans="3:69" ht="12.6" customHeight="1">
      <c r="C38" s="72"/>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3"/>
    </row>
    <row r="39" spans="3:69" ht="12.6" customHeight="1">
      <c r="C39" s="72"/>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3"/>
    </row>
    <row r="40" spans="3:69" ht="12.6" customHeight="1">
      <c r="C40" s="72"/>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3"/>
    </row>
    <row r="41" spans="3:69" ht="12.6" customHeight="1">
      <c r="C41" s="72"/>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73"/>
    </row>
    <row r="42" spans="3:69" ht="12.6" customHeight="1">
      <c r="C42" s="72"/>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73"/>
    </row>
    <row r="43" spans="3:69" ht="12.6" customHeight="1">
      <c r="C43" s="72"/>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73"/>
    </row>
    <row r="44" spans="3:69" ht="12.6" customHeight="1">
      <c r="C44" s="72"/>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73"/>
    </row>
    <row r="45" spans="3:69" ht="12.6" customHeight="1">
      <c r="C45" s="72"/>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73"/>
    </row>
    <row r="46" spans="3:69" ht="12.6" customHeight="1">
      <c r="C46" s="72"/>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3"/>
    </row>
    <row r="47" spans="3:69" ht="12.6" customHeight="1">
      <c r="C47" s="72"/>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3"/>
    </row>
    <row r="48" spans="3:69" ht="12.6" customHeight="1">
      <c r="C48" s="72"/>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3"/>
    </row>
    <row r="49" spans="2:69" ht="12.6" customHeight="1">
      <c r="C49" s="72"/>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73"/>
    </row>
    <row r="50" spans="2:69" ht="12.6" customHeight="1">
      <c r="C50" s="72"/>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73"/>
    </row>
    <row r="51" spans="2:69" ht="12.6" customHeight="1">
      <c r="C51" s="72"/>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73"/>
    </row>
    <row r="52" spans="2:69" ht="12.6" customHeight="1">
      <c r="C52" s="72"/>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73"/>
    </row>
    <row r="53" spans="2:69" ht="12.6" customHeight="1">
      <c r="B53" s="5"/>
      <c r="C53" s="72"/>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1"/>
    </row>
    <row r="54" spans="2:69"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row>
    <row r="57" spans="2:69"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row>
    <row r="58" spans="2:69"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2:69"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row r="60" spans="2:69"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2:69"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row r="62" spans="2:69"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2:69"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6"/>
  <sheetViews>
    <sheetView showGridLines="0" tabSelected="1" view="pageBreakPreview" zoomScale="55" zoomScaleNormal="70" zoomScaleSheetLayoutView="55" zoomScalePageLayoutView="40" workbookViewId="0">
      <selection activeCell="BM17" sqref="BM17"/>
    </sheetView>
  </sheetViews>
  <sheetFormatPr defaultColWidth="2.875" defaultRowHeight="12.6" customHeight="1"/>
  <cols>
    <col min="1" max="70" width="2.5" customWidth="1"/>
    <col min="71" max="16384" width="2.875" style="4"/>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83" t="s">
        <v>16</v>
      </c>
      <c r="D8" s="184"/>
      <c r="E8" s="184"/>
      <c r="F8" s="184"/>
      <c r="G8" s="184"/>
      <c r="H8" s="184"/>
      <c r="I8" s="184"/>
      <c r="J8" s="184"/>
      <c r="K8" s="184"/>
      <c r="L8" s="184"/>
      <c r="M8" s="184"/>
      <c r="N8" s="184"/>
      <c r="O8" s="184"/>
      <c r="P8" s="184"/>
      <c r="Q8" s="184"/>
      <c r="R8" s="184"/>
      <c r="S8" s="184"/>
      <c r="T8" s="184"/>
      <c r="U8" s="185" t="s">
        <v>28</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29</v>
      </c>
      <c r="BG8" s="196"/>
      <c r="BH8" s="196"/>
      <c r="BI8" s="196"/>
      <c r="BJ8" s="196"/>
      <c r="BK8" s="196"/>
      <c r="BL8" s="196"/>
      <c r="BM8" s="196"/>
      <c r="BN8" s="196"/>
      <c r="BO8" s="196"/>
      <c r="BP8" s="196"/>
      <c r="BQ8" s="6"/>
      <c r="BR8" s="4"/>
    </row>
    <row r="9" spans="1:70" ht="12.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2.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2.6" customHeight="1">
      <c r="A11" s="2"/>
      <c r="B11" s="2"/>
      <c r="C11" s="197" t="s">
        <v>59</v>
      </c>
      <c r="D11" s="184"/>
      <c r="E11" s="184"/>
      <c r="F11" s="184"/>
      <c r="G11" s="184"/>
      <c r="H11" s="184"/>
      <c r="I11" s="184"/>
      <c r="J11" s="184"/>
      <c r="K11" s="184"/>
      <c r="L11" s="184"/>
      <c r="M11" s="184"/>
      <c r="N11" s="184"/>
      <c r="O11" s="184"/>
      <c r="P11" s="184"/>
      <c r="Q11" s="184"/>
      <c r="R11" s="184"/>
      <c r="S11" s="184"/>
      <c r="T11" s="184"/>
      <c r="U11" s="198" t="s">
        <v>60</v>
      </c>
      <c r="V11" s="199"/>
      <c r="W11" s="199"/>
      <c r="X11" s="199"/>
      <c r="Y11" s="199"/>
      <c r="Z11" s="199"/>
      <c r="AA11" s="199"/>
      <c r="AB11" s="199"/>
      <c r="AC11" s="199"/>
      <c r="AD11" s="199"/>
      <c r="AE11" s="199"/>
      <c r="AF11" s="186"/>
      <c r="AG11" s="186"/>
      <c r="AH11" s="186"/>
      <c r="AI11" s="186"/>
      <c r="AJ11" s="186"/>
      <c r="AK11" s="186"/>
      <c r="AL11" s="186"/>
      <c r="AM11" s="186"/>
      <c r="AN11" s="187"/>
      <c r="AO11" s="204" t="s">
        <v>62</v>
      </c>
      <c r="AP11" s="186"/>
      <c r="AQ11" s="186"/>
      <c r="AR11" s="186"/>
      <c r="AS11" s="186"/>
      <c r="AT11" s="186"/>
      <c r="AU11" s="186"/>
      <c r="AV11" s="186"/>
      <c r="AW11" s="186"/>
      <c r="AX11" s="186"/>
      <c r="AY11" s="186"/>
      <c r="AZ11" s="186"/>
      <c r="BA11" s="186"/>
      <c r="BB11" s="186"/>
      <c r="BC11" s="186"/>
      <c r="BD11" s="186"/>
      <c r="BE11" s="187"/>
      <c r="BF11" s="197" t="s">
        <v>61</v>
      </c>
      <c r="BG11" s="205"/>
      <c r="BH11" s="205"/>
      <c r="BI11" s="205"/>
      <c r="BJ11" s="205"/>
      <c r="BK11" s="205"/>
      <c r="BL11" s="205"/>
      <c r="BM11" s="205"/>
      <c r="BN11" s="205"/>
      <c r="BO11" s="205"/>
      <c r="BP11" s="205"/>
      <c r="BQ11" s="7"/>
    </row>
    <row r="12" spans="1:70" ht="12.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2.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2.6" customHeight="1">
      <c r="C18" s="19"/>
      <c r="D18" s="150" t="s">
        <v>30</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2.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2.6"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2.6"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2.6"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12.6"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37"/>
      <c r="BB23" s="178"/>
      <c r="BC23" s="179"/>
      <c r="BD23" s="179"/>
      <c r="BE23" s="179"/>
      <c r="BF23" s="179"/>
      <c r="BG23" s="179"/>
      <c r="BH23" s="179"/>
      <c r="BI23" s="148"/>
      <c r="BJ23" s="149"/>
      <c r="BK23" s="65"/>
      <c r="BR23" s="36"/>
    </row>
    <row r="24" spans="1:70" ht="12.6" customHeight="1">
      <c r="A24" s="2"/>
      <c r="B24" s="2"/>
      <c r="C24" s="19"/>
      <c r="D24" s="82" t="str">
        <f>IF([8]回答表!R41="○","○","")</f>
        <v>○</v>
      </c>
      <c r="E24" s="83"/>
      <c r="F24" s="83"/>
      <c r="G24" s="83"/>
      <c r="H24" s="83"/>
      <c r="I24" s="83"/>
      <c r="J24" s="84"/>
      <c r="K24" s="82" t="str">
        <f>IF([8]回答表!R42="○","○","")</f>
        <v/>
      </c>
      <c r="L24" s="83"/>
      <c r="M24" s="83"/>
      <c r="N24" s="83"/>
      <c r="O24" s="83"/>
      <c r="P24" s="83"/>
      <c r="Q24" s="84"/>
      <c r="R24" s="82" t="str">
        <f>IF([8]回答表!R43="○","○","")</f>
        <v/>
      </c>
      <c r="S24" s="83"/>
      <c r="T24" s="83"/>
      <c r="U24" s="83"/>
      <c r="V24" s="83"/>
      <c r="W24" s="83"/>
      <c r="X24" s="84"/>
      <c r="Y24" s="82" t="str">
        <f>IF([8]回答表!R44="○","○","")</f>
        <v/>
      </c>
      <c r="Z24" s="83"/>
      <c r="AA24" s="83"/>
      <c r="AB24" s="83"/>
      <c r="AC24" s="83"/>
      <c r="AD24" s="83"/>
      <c r="AE24" s="84"/>
      <c r="AF24" s="82" t="str">
        <f>IF([8]回答表!R45="○","○","")</f>
        <v/>
      </c>
      <c r="AG24" s="83"/>
      <c r="AH24" s="83"/>
      <c r="AI24" s="83"/>
      <c r="AJ24" s="83"/>
      <c r="AK24" s="83"/>
      <c r="AL24" s="84"/>
      <c r="AM24" s="82" t="str">
        <f>IF([8]回答表!R46="○","○","")</f>
        <v/>
      </c>
      <c r="AN24" s="83"/>
      <c r="AO24" s="83"/>
      <c r="AP24" s="83"/>
      <c r="AQ24" s="83"/>
      <c r="AR24" s="83"/>
      <c r="AS24" s="84"/>
      <c r="AT24" s="82" t="str">
        <f>IF([8]回答表!R47="○","○","")</f>
        <v/>
      </c>
      <c r="AU24" s="83"/>
      <c r="AV24" s="83"/>
      <c r="AW24" s="83"/>
      <c r="AX24" s="83"/>
      <c r="AY24" s="83"/>
      <c r="AZ24" s="84"/>
      <c r="BA24" s="37"/>
      <c r="BB24" s="79" t="str">
        <f>IF([8]回答表!R48="○","○","")</f>
        <v/>
      </c>
      <c r="BC24" s="80"/>
      <c r="BD24" s="80"/>
      <c r="BE24" s="80"/>
      <c r="BF24" s="80"/>
      <c r="BG24" s="80"/>
      <c r="BH24" s="80"/>
      <c r="BI24" s="144"/>
      <c r="BJ24" s="145"/>
      <c r="BK24" s="65"/>
      <c r="BR24" s="36"/>
    </row>
    <row r="25" spans="1:70" ht="12.6" customHeight="1">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8"/>
      <c r="BB25" s="82"/>
      <c r="BC25" s="83"/>
      <c r="BD25" s="83"/>
      <c r="BE25" s="83"/>
      <c r="BF25" s="83"/>
      <c r="BG25" s="83"/>
      <c r="BH25" s="83"/>
      <c r="BI25" s="146"/>
      <c r="BJ25" s="147"/>
      <c r="BK25" s="65"/>
      <c r="BR25" s="36"/>
    </row>
    <row r="26" spans="1:70" ht="12.6" customHeight="1">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8"/>
      <c r="BB26" s="85"/>
      <c r="BC26" s="86"/>
      <c r="BD26" s="86"/>
      <c r="BE26" s="86"/>
      <c r="BF26" s="86"/>
      <c r="BG26" s="86"/>
      <c r="BH26" s="86"/>
      <c r="BI26" s="148"/>
      <c r="BJ26" s="149"/>
      <c r="BK26" s="65"/>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4"/>
      <c r="AS31" s="234"/>
      <c r="AT31" s="234"/>
      <c r="AU31" s="234"/>
      <c r="AV31" s="234"/>
      <c r="AW31" s="234"/>
      <c r="AX31" s="234"/>
      <c r="AY31" s="234"/>
      <c r="AZ31" s="234"/>
      <c r="BA31" s="234"/>
      <c r="BB31" s="234"/>
      <c r="BC31" s="45"/>
      <c r="BD31" s="46"/>
      <c r="BE31" s="46"/>
      <c r="BF31" s="46"/>
      <c r="BG31" s="46"/>
      <c r="BH31" s="46"/>
      <c r="BI31" s="46"/>
      <c r="BJ31" s="46"/>
      <c r="BK31" s="46"/>
      <c r="BL31" s="46"/>
      <c r="BM31" s="46"/>
      <c r="BN31" s="46"/>
      <c r="BO31" s="46"/>
      <c r="BP31" s="46"/>
      <c r="BQ31" s="47"/>
      <c r="BR31" s="41"/>
    </row>
    <row r="32" spans="1:70" ht="12.6" customHeight="1">
      <c r="A32" s="2"/>
      <c r="B32" s="2"/>
      <c r="C32" s="48"/>
      <c r="D32" s="129" t="s">
        <v>6</v>
      </c>
      <c r="E32" s="130"/>
      <c r="F32" s="130"/>
      <c r="G32" s="130"/>
      <c r="H32" s="130"/>
      <c r="I32" s="130"/>
      <c r="J32" s="130"/>
      <c r="K32" s="130"/>
      <c r="L32" s="130"/>
      <c r="M32" s="130"/>
      <c r="N32" s="130"/>
      <c r="O32" s="130"/>
      <c r="P32" s="130"/>
      <c r="Q32" s="131"/>
      <c r="R32" s="135" t="s">
        <v>2</v>
      </c>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49"/>
      <c r="BD32" s="21"/>
      <c r="BE32" s="21"/>
      <c r="BF32" s="21"/>
      <c r="BG32" s="21"/>
      <c r="BH32" s="21"/>
      <c r="BI32" s="21"/>
      <c r="BJ32" s="21"/>
      <c r="BK32" s="21"/>
      <c r="BL32" s="21"/>
      <c r="BM32" s="25"/>
      <c r="BN32" s="25"/>
      <c r="BO32" s="25"/>
      <c r="BP32" s="50"/>
      <c r="BQ32" s="51"/>
      <c r="BR32" s="41"/>
    </row>
    <row r="33" spans="1:70" ht="12.6" customHeight="1">
      <c r="A33" s="2"/>
      <c r="B33" s="2"/>
      <c r="C33" s="48"/>
      <c r="D33" s="132"/>
      <c r="E33" s="133"/>
      <c r="F33" s="133"/>
      <c r="G33" s="133"/>
      <c r="H33" s="133"/>
      <c r="I33" s="133"/>
      <c r="J33" s="133"/>
      <c r="K33" s="133"/>
      <c r="L33" s="133"/>
      <c r="M33" s="133"/>
      <c r="N33" s="133"/>
      <c r="O33" s="133"/>
      <c r="P33" s="133"/>
      <c r="Q33" s="134"/>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9"/>
      <c r="BD33" s="21"/>
      <c r="BE33" s="21"/>
      <c r="BF33" s="21"/>
      <c r="BG33" s="21"/>
      <c r="BH33" s="21"/>
      <c r="BI33" s="21"/>
      <c r="BJ33" s="21"/>
      <c r="BK33" s="21"/>
      <c r="BL33" s="21"/>
      <c r="BM33" s="25"/>
      <c r="BN33" s="25"/>
      <c r="BO33" s="25"/>
      <c r="BP33" s="50"/>
      <c r="BQ33" s="51"/>
      <c r="BR33" s="41"/>
    </row>
    <row r="34" spans="1:70" ht="12.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7"/>
      <c r="AS34" s="77"/>
      <c r="AT34" s="77"/>
      <c r="AU34" s="77"/>
      <c r="AV34" s="77"/>
      <c r="AW34" s="77"/>
      <c r="AX34" s="77"/>
      <c r="AY34" s="77"/>
      <c r="AZ34" s="77"/>
      <c r="BA34" s="77"/>
      <c r="BB34" s="77"/>
      <c r="BC34" s="49"/>
      <c r="BD34" s="21"/>
      <c r="BE34" s="21"/>
      <c r="BF34" s="21"/>
      <c r="BG34" s="21"/>
      <c r="BH34" s="21"/>
      <c r="BI34" s="21"/>
      <c r="BJ34" s="21"/>
      <c r="BK34" s="21"/>
      <c r="BL34" s="21"/>
      <c r="BM34" s="25"/>
      <c r="BN34" s="25"/>
      <c r="BO34" s="25"/>
      <c r="BP34" s="50"/>
      <c r="BQ34" s="51"/>
      <c r="BR34" s="41"/>
    </row>
    <row r="35" spans="1:70" ht="12.6" customHeight="1">
      <c r="A35" s="54"/>
      <c r="B35" s="54"/>
      <c r="C35" s="48"/>
      <c r="D35" s="23"/>
      <c r="E35" s="23"/>
      <c r="F35" s="23"/>
      <c r="G35" s="23"/>
      <c r="H35" s="23"/>
      <c r="I35" s="23"/>
      <c r="J35" s="23"/>
      <c r="K35" s="23"/>
      <c r="L35" s="23"/>
      <c r="M35" s="23"/>
      <c r="N35" s="23"/>
      <c r="O35" s="23"/>
      <c r="P35" s="23"/>
      <c r="Q35" s="23"/>
      <c r="R35" s="23"/>
      <c r="S35" s="23"/>
      <c r="T35" s="23"/>
      <c r="U35" s="22" t="s">
        <v>33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2.6" customHeight="1">
      <c r="A36" s="54"/>
      <c r="B36" s="54"/>
      <c r="C36" s="48"/>
      <c r="D36" s="135" t="s">
        <v>9</v>
      </c>
      <c r="E36" s="136"/>
      <c r="F36" s="136"/>
      <c r="G36" s="136"/>
      <c r="H36" s="136"/>
      <c r="I36" s="136"/>
      <c r="J36" s="136"/>
      <c r="K36" s="136"/>
      <c r="L36" s="136"/>
      <c r="M36" s="137"/>
      <c r="N36" s="96" t="str">
        <f>IF([8]回答表!X41="○","○","")</f>
        <v>○</v>
      </c>
      <c r="O36" s="97"/>
      <c r="P36" s="97"/>
      <c r="Q36" s="98"/>
      <c r="R36" s="23"/>
      <c r="S36" s="23"/>
      <c r="T36" s="23"/>
      <c r="U36" s="105" t="str">
        <f>IF([8]回答表!X41="○",[8]回答表!B56,IF([8]回答表!AA41="○",[8]回答表!B76,""))</f>
        <v>在宅医療の充実を図るため、訪問看護事業を岩美病院に移管した。</v>
      </c>
      <c r="V36" s="235"/>
      <c r="W36" s="235"/>
      <c r="X36" s="235"/>
      <c r="Y36" s="235"/>
      <c r="Z36" s="235"/>
      <c r="AA36" s="235"/>
      <c r="AB36" s="235"/>
      <c r="AC36" s="235"/>
      <c r="AD36" s="235"/>
      <c r="AE36" s="235"/>
      <c r="AF36" s="235"/>
      <c r="AG36" s="235"/>
      <c r="AH36" s="235"/>
      <c r="AI36" s="235"/>
      <c r="AJ36" s="236"/>
      <c r="AK36" s="55"/>
      <c r="AL36" s="55"/>
      <c r="AM36" s="243" t="s">
        <v>22</v>
      </c>
      <c r="AN36" s="243"/>
      <c r="AO36" s="243"/>
      <c r="AP36" s="243"/>
      <c r="AQ36" s="243"/>
      <c r="AR36" s="243"/>
      <c r="AS36" s="243"/>
      <c r="AT36" s="243"/>
      <c r="AU36" s="243" t="s">
        <v>23</v>
      </c>
      <c r="AV36" s="243"/>
      <c r="AW36" s="243"/>
      <c r="AX36" s="243"/>
      <c r="AY36" s="243"/>
      <c r="AZ36" s="243"/>
      <c r="BA36" s="243"/>
      <c r="BB36" s="243"/>
      <c r="BC36" s="52"/>
      <c r="BD36" s="21"/>
      <c r="BE36" s="114" t="str">
        <f>IF([8]回答表!X41="○",[8]回答表!S62,IF([8]回答表!AA41="○",[8]回答表!S82,""))</f>
        <v>平成</v>
      </c>
      <c r="BF36" s="115"/>
      <c r="BG36" s="115"/>
      <c r="BH36" s="115"/>
      <c r="BI36" s="114"/>
      <c r="BJ36" s="115"/>
      <c r="BK36" s="115"/>
      <c r="BL36" s="115"/>
      <c r="BM36" s="114"/>
      <c r="BN36" s="115"/>
      <c r="BO36" s="115"/>
      <c r="BP36" s="116"/>
      <c r="BQ36" s="51"/>
      <c r="BR36" s="41"/>
    </row>
    <row r="37" spans="1:70" ht="12.6" customHeight="1">
      <c r="A37" s="54"/>
      <c r="B37" s="54"/>
      <c r="C37" s="48"/>
      <c r="D37" s="216"/>
      <c r="E37" s="217"/>
      <c r="F37" s="217"/>
      <c r="G37" s="217"/>
      <c r="H37" s="217"/>
      <c r="I37" s="217"/>
      <c r="J37" s="217"/>
      <c r="K37" s="217"/>
      <c r="L37" s="217"/>
      <c r="M37" s="218"/>
      <c r="N37" s="99"/>
      <c r="O37" s="100"/>
      <c r="P37" s="100"/>
      <c r="Q37" s="101"/>
      <c r="R37" s="23"/>
      <c r="S37" s="23"/>
      <c r="T37" s="23"/>
      <c r="U37" s="237"/>
      <c r="V37" s="238"/>
      <c r="W37" s="238"/>
      <c r="X37" s="238"/>
      <c r="Y37" s="238"/>
      <c r="Z37" s="238"/>
      <c r="AA37" s="238"/>
      <c r="AB37" s="238"/>
      <c r="AC37" s="238"/>
      <c r="AD37" s="238"/>
      <c r="AE37" s="238"/>
      <c r="AF37" s="238"/>
      <c r="AG37" s="238"/>
      <c r="AH37" s="238"/>
      <c r="AI37" s="238"/>
      <c r="AJ37" s="239"/>
      <c r="AK37" s="55"/>
      <c r="AL37" s="55"/>
      <c r="AM37" s="243"/>
      <c r="AN37" s="243"/>
      <c r="AO37" s="243"/>
      <c r="AP37" s="243"/>
      <c r="AQ37" s="243"/>
      <c r="AR37" s="243"/>
      <c r="AS37" s="243"/>
      <c r="AT37" s="243"/>
      <c r="AU37" s="243"/>
      <c r="AV37" s="243"/>
      <c r="AW37" s="243"/>
      <c r="AX37" s="243"/>
      <c r="AY37" s="243"/>
      <c r="AZ37" s="243"/>
      <c r="BA37" s="243"/>
      <c r="BB37" s="243"/>
      <c r="BC37" s="52"/>
      <c r="BD37" s="21"/>
      <c r="BE37" s="88"/>
      <c r="BF37" s="89"/>
      <c r="BG37" s="89"/>
      <c r="BH37" s="89"/>
      <c r="BI37" s="88"/>
      <c r="BJ37" s="89"/>
      <c r="BK37" s="89"/>
      <c r="BL37" s="89"/>
      <c r="BM37" s="88"/>
      <c r="BN37" s="89"/>
      <c r="BO37" s="89"/>
      <c r="BP37" s="92"/>
      <c r="BQ37" s="51"/>
      <c r="BR37" s="41"/>
    </row>
    <row r="38" spans="1:70" ht="12.6" customHeight="1">
      <c r="A38" s="54"/>
      <c r="B38" s="54"/>
      <c r="C38" s="48"/>
      <c r="D38" s="216"/>
      <c r="E38" s="217"/>
      <c r="F38" s="217"/>
      <c r="G38" s="217"/>
      <c r="H38" s="217"/>
      <c r="I38" s="217"/>
      <c r="J38" s="217"/>
      <c r="K38" s="217"/>
      <c r="L38" s="217"/>
      <c r="M38" s="218"/>
      <c r="N38" s="99"/>
      <c r="O38" s="100"/>
      <c r="P38" s="100"/>
      <c r="Q38" s="101"/>
      <c r="R38" s="23"/>
      <c r="S38" s="23"/>
      <c r="T38" s="23"/>
      <c r="U38" s="237"/>
      <c r="V38" s="238"/>
      <c r="W38" s="238"/>
      <c r="X38" s="238"/>
      <c r="Y38" s="238"/>
      <c r="Z38" s="238"/>
      <c r="AA38" s="238"/>
      <c r="AB38" s="238"/>
      <c r="AC38" s="238"/>
      <c r="AD38" s="238"/>
      <c r="AE38" s="238"/>
      <c r="AF38" s="238"/>
      <c r="AG38" s="238"/>
      <c r="AH38" s="238"/>
      <c r="AI38" s="238"/>
      <c r="AJ38" s="239"/>
      <c r="AK38" s="55"/>
      <c r="AL38" s="55"/>
      <c r="AM38" s="79" t="str">
        <f>IF([8]回答表!X41="○",[8]回答表!G62,IF([8]回答表!AA41="○",[8]回答表!G82,""))</f>
        <v>○</v>
      </c>
      <c r="AN38" s="80"/>
      <c r="AO38" s="80"/>
      <c r="AP38" s="80"/>
      <c r="AQ38" s="80"/>
      <c r="AR38" s="80"/>
      <c r="AS38" s="80"/>
      <c r="AT38" s="81"/>
      <c r="AU38" s="79">
        <f>IF([8]回答表!X41="○",[8]回答表!G63,IF([8]回答表!AA41="○",[8]回答表!G83,""))</f>
        <v>0</v>
      </c>
      <c r="AV38" s="80"/>
      <c r="AW38" s="80"/>
      <c r="AX38" s="80"/>
      <c r="AY38" s="80"/>
      <c r="AZ38" s="80"/>
      <c r="BA38" s="80"/>
      <c r="BB38" s="81"/>
      <c r="BC38" s="52"/>
      <c r="BD38" s="21"/>
      <c r="BE38" s="88"/>
      <c r="BF38" s="89"/>
      <c r="BG38" s="89"/>
      <c r="BH38" s="89"/>
      <c r="BI38" s="88"/>
      <c r="BJ38" s="89"/>
      <c r="BK38" s="89"/>
      <c r="BL38" s="89"/>
      <c r="BM38" s="88"/>
      <c r="BN38" s="89"/>
      <c r="BO38" s="89"/>
      <c r="BP38" s="92"/>
      <c r="BQ38" s="51"/>
      <c r="BR38" s="41"/>
    </row>
    <row r="39" spans="1:70" ht="12.6" customHeight="1">
      <c r="A39" s="54"/>
      <c r="B39" s="54"/>
      <c r="C39" s="48"/>
      <c r="D39" s="138"/>
      <c r="E39" s="139"/>
      <c r="F39" s="139"/>
      <c r="G39" s="139"/>
      <c r="H39" s="139"/>
      <c r="I39" s="139"/>
      <c r="J39" s="139"/>
      <c r="K39" s="139"/>
      <c r="L39" s="139"/>
      <c r="M39" s="140"/>
      <c r="N39" s="102"/>
      <c r="O39" s="103"/>
      <c r="P39" s="103"/>
      <c r="Q39" s="104"/>
      <c r="R39" s="23"/>
      <c r="S39" s="23"/>
      <c r="T39" s="23"/>
      <c r="U39" s="237"/>
      <c r="V39" s="238"/>
      <c r="W39" s="238"/>
      <c r="X39" s="238"/>
      <c r="Y39" s="238"/>
      <c r="Z39" s="238"/>
      <c r="AA39" s="238"/>
      <c r="AB39" s="238"/>
      <c r="AC39" s="238"/>
      <c r="AD39" s="238"/>
      <c r="AE39" s="238"/>
      <c r="AF39" s="238"/>
      <c r="AG39" s="238"/>
      <c r="AH39" s="238"/>
      <c r="AI39" s="238"/>
      <c r="AJ39" s="239"/>
      <c r="AK39" s="55"/>
      <c r="AL39" s="55"/>
      <c r="AM39" s="82"/>
      <c r="AN39" s="83"/>
      <c r="AO39" s="83"/>
      <c r="AP39" s="83"/>
      <c r="AQ39" s="83"/>
      <c r="AR39" s="83"/>
      <c r="AS39" s="83"/>
      <c r="AT39" s="84"/>
      <c r="AU39" s="82"/>
      <c r="AV39" s="83"/>
      <c r="AW39" s="83"/>
      <c r="AX39" s="83"/>
      <c r="AY39" s="83"/>
      <c r="AZ39" s="83"/>
      <c r="BA39" s="83"/>
      <c r="BB39" s="84"/>
      <c r="BC39" s="52"/>
      <c r="BD39" s="21"/>
      <c r="BE39" s="88">
        <f>IF([8]回答表!X41="○",[8]回答表!V62,IF([8]回答表!AA41="○",[8]回答表!V82,""))</f>
        <v>27</v>
      </c>
      <c r="BF39" s="190"/>
      <c r="BG39" s="190"/>
      <c r="BH39" s="191"/>
      <c r="BI39" s="88">
        <f>IF([8]回答表!X41="○",[8]回答表!V63,IF([8]回答表!AA41="○",[8]回答表!V83,""))</f>
        <v>3</v>
      </c>
      <c r="BJ39" s="190"/>
      <c r="BK39" s="190"/>
      <c r="BL39" s="191"/>
      <c r="BM39" s="88">
        <f>IF([8]回答表!X41="○",[8]回答表!V64,IF([8]回答表!AA41="○",[8]回答表!V84,""))</f>
        <v>31</v>
      </c>
      <c r="BN39" s="190"/>
      <c r="BO39" s="190"/>
      <c r="BP39" s="191"/>
      <c r="BQ39" s="51"/>
      <c r="BR39" s="41"/>
    </row>
    <row r="40" spans="1:70" ht="12.6" customHeight="1">
      <c r="A40" s="54"/>
      <c r="B40" s="54"/>
      <c r="C40" s="48"/>
      <c r="D40" s="32"/>
      <c r="E40" s="32"/>
      <c r="F40" s="32"/>
      <c r="G40" s="32"/>
      <c r="H40" s="32"/>
      <c r="I40" s="32"/>
      <c r="J40" s="32"/>
      <c r="K40" s="32"/>
      <c r="L40" s="32"/>
      <c r="M40" s="32"/>
      <c r="N40" s="56"/>
      <c r="O40" s="56"/>
      <c r="P40" s="56"/>
      <c r="Q40" s="56"/>
      <c r="R40" s="57"/>
      <c r="S40" s="57"/>
      <c r="T40" s="57"/>
      <c r="U40" s="237"/>
      <c r="V40" s="238"/>
      <c r="W40" s="238"/>
      <c r="X40" s="238"/>
      <c r="Y40" s="238"/>
      <c r="Z40" s="238"/>
      <c r="AA40" s="238"/>
      <c r="AB40" s="238"/>
      <c r="AC40" s="238"/>
      <c r="AD40" s="238"/>
      <c r="AE40" s="238"/>
      <c r="AF40" s="238"/>
      <c r="AG40" s="238"/>
      <c r="AH40" s="238"/>
      <c r="AI40" s="238"/>
      <c r="AJ40" s="239"/>
      <c r="AK40" s="55"/>
      <c r="AL40" s="55"/>
      <c r="AM40" s="85"/>
      <c r="AN40" s="86"/>
      <c r="AO40" s="86"/>
      <c r="AP40" s="86"/>
      <c r="AQ40" s="86"/>
      <c r="AR40" s="86"/>
      <c r="AS40" s="86"/>
      <c r="AT40" s="87"/>
      <c r="AU40" s="85"/>
      <c r="AV40" s="86"/>
      <c r="AW40" s="86"/>
      <c r="AX40" s="86"/>
      <c r="AY40" s="86"/>
      <c r="AZ40" s="86"/>
      <c r="BA40" s="86"/>
      <c r="BB40" s="87"/>
      <c r="BC40" s="52"/>
      <c r="BD40" s="52"/>
      <c r="BE40" s="188"/>
      <c r="BF40" s="190"/>
      <c r="BG40" s="190"/>
      <c r="BH40" s="191"/>
      <c r="BI40" s="188"/>
      <c r="BJ40" s="190"/>
      <c r="BK40" s="190"/>
      <c r="BL40" s="191"/>
      <c r="BM40" s="188"/>
      <c r="BN40" s="190"/>
      <c r="BO40" s="190"/>
      <c r="BP40" s="191"/>
      <c r="BQ40" s="51"/>
      <c r="BR40" s="41"/>
    </row>
    <row r="41" spans="1:70" ht="12.6" customHeight="1">
      <c r="A41" s="54"/>
      <c r="B41" s="54"/>
      <c r="C41" s="48"/>
      <c r="D41" s="32"/>
      <c r="E41" s="32"/>
      <c r="F41" s="32"/>
      <c r="G41" s="32"/>
      <c r="H41" s="32"/>
      <c r="I41" s="32"/>
      <c r="J41" s="32"/>
      <c r="K41" s="32"/>
      <c r="L41" s="32"/>
      <c r="M41" s="32"/>
      <c r="N41" s="56"/>
      <c r="O41" s="56"/>
      <c r="P41" s="56"/>
      <c r="Q41" s="56"/>
      <c r="R41" s="57"/>
      <c r="S41" s="57"/>
      <c r="T41" s="57"/>
      <c r="U41" s="237"/>
      <c r="V41" s="238"/>
      <c r="W41" s="238"/>
      <c r="X41" s="238"/>
      <c r="Y41" s="238"/>
      <c r="Z41" s="238"/>
      <c r="AA41" s="238"/>
      <c r="AB41" s="238"/>
      <c r="AC41" s="238"/>
      <c r="AD41" s="238"/>
      <c r="AE41" s="238"/>
      <c r="AF41" s="238"/>
      <c r="AG41" s="238"/>
      <c r="AH41" s="238"/>
      <c r="AI41" s="238"/>
      <c r="AJ41" s="239"/>
      <c r="AK41" s="55"/>
      <c r="AL41" s="55"/>
      <c r="AM41" s="55"/>
      <c r="AN41" s="55"/>
      <c r="AO41" s="55"/>
      <c r="AP41" s="55"/>
      <c r="AQ41" s="55"/>
      <c r="AR41" s="55"/>
      <c r="AS41" s="55"/>
      <c r="AT41" s="55"/>
      <c r="AU41" s="55"/>
      <c r="AV41" s="55"/>
      <c r="AW41" s="55"/>
      <c r="AX41" s="55"/>
      <c r="AY41" s="55"/>
      <c r="AZ41" s="55"/>
      <c r="BA41" s="55"/>
      <c r="BB41" s="55"/>
      <c r="BC41" s="52"/>
      <c r="BD41" s="52"/>
      <c r="BE41" s="188"/>
      <c r="BF41" s="190"/>
      <c r="BG41" s="190"/>
      <c r="BH41" s="191"/>
      <c r="BI41" s="188"/>
      <c r="BJ41" s="190"/>
      <c r="BK41" s="190"/>
      <c r="BL41" s="191"/>
      <c r="BM41" s="188"/>
      <c r="BN41" s="190"/>
      <c r="BO41" s="190"/>
      <c r="BP41" s="191"/>
      <c r="BQ41" s="51"/>
      <c r="BR41" s="41"/>
    </row>
    <row r="42" spans="1:70" ht="12.6" customHeight="1">
      <c r="A42" s="54"/>
      <c r="B42" s="54"/>
      <c r="C42" s="48"/>
      <c r="D42" s="32"/>
      <c r="E42" s="32"/>
      <c r="F42" s="32"/>
      <c r="G42" s="32"/>
      <c r="H42" s="32"/>
      <c r="I42" s="32"/>
      <c r="J42" s="32"/>
      <c r="K42" s="32"/>
      <c r="L42" s="32"/>
      <c r="M42" s="32"/>
      <c r="N42" s="56"/>
      <c r="O42" s="56"/>
      <c r="P42" s="56"/>
      <c r="Q42" s="56"/>
      <c r="R42" s="57"/>
      <c r="S42" s="57"/>
      <c r="T42" s="57"/>
      <c r="U42" s="237"/>
      <c r="V42" s="238"/>
      <c r="W42" s="238"/>
      <c r="X42" s="238"/>
      <c r="Y42" s="238"/>
      <c r="Z42" s="238"/>
      <c r="AA42" s="238"/>
      <c r="AB42" s="238"/>
      <c r="AC42" s="238"/>
      <c r="AD42" s="238"/>
      <c r="AE42" s="238"/>
      <c r="AF42" s="238"/>
      <c r="AG42" s="238"/>
      <c r="AH42" s="238"/>
      <c r="AI42" s="238"/>
      <c r="AJ42" s="239"/>
      <c r="AK42" s="55"/>
      <c r="AL42" s="55"/>
      <c r="AM42" s="223">
        <f>IF([8]回答表!X41="○",[8]回答表!O68,IF([8]回答表!AA41="○",[8]回答表!O88,""))</f>
        <v>0</v>
      </c>
      <c r="AN42" s="224"/>
      <c r="AO42" s="219" t="s">
        <v>34</v>
      </c>
      <c r="AP42" s="219"/>
      <c r="AQ42" s="219"/>
      <c r="AR42" s="219"/>
      <c r="AS42" s="219"/>
      <c r="AT42" s="219"/>
      <c r="AU42" s="219"/>
      <c r="AV42" s="219"/>
      <c r="AW42" s="219"/>
      <c r="AX42" s="219"/>
      <c r="AY42" s="219"/>
      <c r="AZ42" s="219"/>
      <c r="BA42" s="219"/>
      <c r="BB42" s="220"/>
      <c r="BC42" s="52"/>
      <c r="BD42" s="52"/>
      <c r="BE42" s="188"/>
      <c r="BF42" s="190"/>
      <c r="BG42" s="190"/>
      <c r="BH42" s="191"/>
      <c r="BI42" s="188"/>
      <c r="BJ42" s="190"/>
      <c r="BK42" s="190"/>
      <c r="BL42" s="191"/>
      <c r="BM42" s="188"/>
      <c r="BN42" s="190"/>
      <c r="BO42" s="190"/>
      <c r="BP42" s="191"/>
      <c r="BQ42" s="51"/>
      <c r="BR42" s="41"/>
    </row>
    <row r="43" spans="1:70" ht="12.6" customHeight="1">
      <c r="A43" s="54"/>
      <c r="B43" s="54"/>
      <c r="C43" s="48"/>
      <c r="D43" s="32"/>
      <c r="E43" s="32"/>
      <c r="F43" s="32"/>
      <c r="G43" s="32"/>
      <c r="H43" s="32"/>
      <c r="I43" s="32"/>
      <c r="J43" s="32"/>
      <c r="K43" s="32"/>
      <c r="L43" s="32"/>
      <c r="M43" s="32"/>
      <c r="N43" s="56"/>
      <c r="O43" s="56"/>
      <c r="P43" s="56"/>
      <c r="Q43" s="56"/>
      <c r="R43" s="57"/>
      <c r="S43" s="57"/>
      <c r="T43" s="57"/>
      <c r="U43" s="237"/>
      <c r="V43" s="238"/>
      <c r="W43" s="238"/>
      <c r="X43" s="238"/>
      <c r="Y43" s="238"/>
      <c r="Z43" s="238"/>
      <c r="AA43" s="238"/>
      <c r="AB43" s="238"/>
      <c r="AC43" s="238"/>
      <c r="AD43" s="238"/>
      <c r="AE43" s="238"/>
      <c r="AF43" s="238"/>
      <c r="AG43" s="238"/>
      <c r="AH43" s="238"/>
      <c r="AI43" s="238"/>
      <c r="AJ43" s="239"/>
      <c r="AK43" s="55"/>
      <c r="AL43" s="55"/>
      <c r="AM43" s="223">
        <f>IF([8]回答表!X41="○",[8]回答表!O69,IF([8]回答表!AA41="○",[8]回答表!O89,""))</f>
        <v>0</v>
      </c>
      <c r="AN43" s="224"/>
      <c r="AO43" s="219" t="s">
        <v>35</v>
      </c>
      <c r="AP43" s="219"/>
      <c r="AQ43" s="219"/>
      <c r="AR43" s="219"/>
      <c r="AS43" s="219"/>
      <c r="AT43" s="219"/>
      <c r="AU43" s="219"/>
      <c r="AV43" s="219"/>
      <c r="AW43" s="219"/>
      <c r="AX43" s="219"/>
      <c r="AY43" s="219"/>
      <c r="AZ43" s="219"/>
      <c r="BA43" s="219"/>
      <c r="BB43" s="220"/>
      <c r="BC43" s="52"/>
      <c r="BD43" s="21"/>
      <c r="BE43" s="88" t="s">
        <v>11</v>
      </c>
      <c r="BF43" s="189"/>
      <c r="BG43" s="189"/>
      <c r="BH43" s="191"/>
      <c r="BI43" s="88" t="s">
        <v>12</v>
      </c>
      <c r="BJ43" s="189"/>
      <c r="BK43" s="189"/>
      <c r="BL43" s="191"/>
      <c r="BM43" s="88" t="s">
        <v>13</v>
      </c>
      <c r="BN43" s="189"/>
      <c r="BO43" s="189"/>
      <c r="BP43" s="191"/>
      <c r="BQ43" s="51"/>
      <c r="BR43" s="41"/>
    </row>
    <row r="44" spans="1:70" ht="12.6" customHeight="1">
      <c r="A44" s="54"/>
      <c r="B44" s="54"/>
      <c r="C44" s="48"/>
      <c r="D44" s="225" t="s">
        <v>10</v>
      </c>
      <c r="E44" s="226"/>
      <c r="F44" s="226"/>
      <c r="G44" s="226"/>
      <c r="H44" s="226"/>
      <c r="I44" s="226"/>
      <c r="J44" s="226"/>
      <c r="K44" s="226"/>
      <c r="L44" s="226"/>
      <c r="M44" s="227"/>
      <c r="N44" s="96" t="str">
        <f>IF([8]回答表!AA41="○","○","")</f>
        <v/>
      </c>
      <c r="O44" s="97"/>
      <c r="P44" s="97"/>
      <c r="Q44" s="98"/>
      <c r="R44" s="23"/>
      <c r="S44" s="23"/>
      <c r="T44" s="23"/>
      <c r="U44" s="237"/>
      <c r="V44" s="238"/>
      <c r="W44" s="238"/>
      <c r="X44" s="238"/>
      <c r="Y44" s="238"/>
      <c r="Z44" s="238"/>
      <c r="AA44" s="238"/>
      <c r="AB44" s="238"/>
      <c r="AC44" s="238"/>
      <c r="AD44" s="238"/>
      <c r="AE44" s="238"/>
      <c r="AF44" s="238"/>
      <c r="AG44" s="238"/>
      <c r="AH44" s="238"/>
      <c r="AI44" s="238"/>
      <c r="AJ44" s="239"/>
      <c r="AK44" s="55"/>
      <c r="AL44" s="55"/>
      <c r="AM44" s="223">
        <f>IF([8]回答表!X41="○",[8]回答表!O70,IF([8]回答表!AA41="○",[8]回答表!O90,""))</f>
        <v>0</v>
      </c>
      <c r="AN44" s="224"/>
      <c r="AO44" s="219" t="s">
        <v>36</v>
      </c>
      <c r="AP44" s="219"/>
      <c r="AQ44" s="219"/>
      <c r="AR44" s="219"/>
      <c r="AS44" s="219"/>
      <c r="AT44" s="219"/>
      <c r="AU44" s="219"/>
      <c r="AV44" s="219"/>
      <c r="AW44" s="219"/>
      <c r="AX44" s="219"/>
      <c r="AY44" s="219"/>
      <c r="AZ44" s="219"/>
      <c r="BA44" s="219"/>
      <c r="BB44" s="220"/>
      <c r="BC44" s="52"/>
      <c r="BD44" s="58"/>
      <c r="BE44" s="188"/>
      <c r="BF44" s="189"/>
      <c r="BG44" s="189"/>
      <c r="BH44" s="191"/>
      <c r="BI44" s="188"/>
      <c r="BJ44" s="189"/>
      <c r="BK44" s="189"/>
      <c r="BL44" s="191"/>
      <c r="BM44" s="188"/>
      <c r="BN44" s="189"/>
      <c r="BO44" s="189"/>
      <c r="BP44" s="191"/>
      <c r="BQ44" s="51"/>
      <c r="BR44" s="41"/>
    </row>
    <row r="45" spans="1:70" ht="12.6" customHeight="1">
      <c r="A45" s="54"/>
      <c r="B45" s="54"/>
      <c r="C45" s="48"/>
      <c r="D45" s="228"/>
      <c r="E45" s="229"/>
      <c r="F45" s="229"/>
      <c r="G45" s="229"/>
      <c r="H45" s="229"/>
      <c r="I45" s="229"/>
      <c r="J45" s="229"/>
      <c r="K45" s="229"/>
      <c r="L45" s="229"/>
      <c r="M45" s="230"/>
      <c r="N45" s="99"/>
      <c r="O45" s="100"/>
      <c r="P45" s="100"/>
      <c r="Q45" s="101"/>
      <c r="R45" s="23"/>
      <c r="S45" s="23"/>
      <c r="T45" s="23"/>
      <c r="U45" s="237"/>
      <c r="V45" s="238"/>
      <c r="W45" s="238"/>
      <c r="X45" s="238"/>
      <c r="Y45" s="238"/>
      <c r="Z45" s="238"/>
      <c r="AA45" s="238"/>
      <c r="AB45" s="238"/>
      <c r="AC45" s="238"/>
      <c r="AD45" s="238"/>
      <c r="AE45" s="238"/>
      <c r="AF45" s="238"/>
      <c r="AG45" s="238"/>
      <c r="AH45" s="238"/>
      <c r="AI45" s="238"/>
      <c r="AJ45" s="239"/>
      <c r="AK45" s="55"/>
      <c r="AL45" s="55"/>
      <c r="AM45" s="221">
        <f>IF([8]回答表!X41="○",[8]回答表!O71,IF([8]回答表!AA41="○",[8]回答表!O91,""))</f>
        <v>0</v>
      </c>
      <c r="AN45" s="222"/>
      <c r="AO45" s="219" t="s">
        <v>37</v>
      </c>
      <c r="AP45" s="219"/>
      <c r="AQ45" s="219"/>
      <c r="AR45" s="219"/>
      <c r="AS45" s="219"/>
      <c r="AT45" s="219"/>
      <c r="AU45" s="219"/>
      <c r="AV45" s="219"/>
      <c r="AW45" s="219"/>
      <c r="AX45" s="219"/>
      <c r="AY45" s="219"/>
      <c r="AZ45" s="219"/>
      <c r="BA45" s="219"/>
      <c r="BB45" s="220"/>
      <c r="BC45" s="52"/>
      <c r="BD45" s="58"/>
      <c r="BE45" s="192"/>
      <c r="BF45" s="193"/>
      <c r="BG45" s="193"/>
      <c r="BH45" s="194"/>
      <c r="BI45" s="192"/>
      <c r="BJ45" s="193"/>
      <c r="BK45" s="193"/>
      <c r="BL45" s="194"/>
      <c r="BM45" s="192"/>
      <c r="BN45" s="193"/>
      <c r="BO45" s="193"/>
      <c r="BP45" s="194"/>
      <c r="BQ45" s="51"/>
      <c r="BR45" s="41"/>
    </row>
    <row r="46" spans="1:70" ht="12.6" customHeight="1">
      <c r="A46" s="54"/>
      <c r="B46" s="54"/>
      <c r="C46" s="48"/>
      <c r="D46" s="228"/>
      <c r="E46" s="229"/>
      <c r="F46" s="229"/>
      <c r="G46" s="229"/>
      <c r="H46" s="229"/>
      <c r="I46" s="229"/>
      <c r="J46" s="229"/>
      <c r="K46" s="229"/>
      <c r="L46" s="229"/>
      <c r="M46" s="230"/>
      <c r="N46" s="99"/>
      <c r="O46" s="100"/>
      <c r="P46" s="100"/>
      <c r="Q46" s="101"/>
      <c r="R46" s="23"/>
      <c r="S46" s="23"/>
      <c r="T46" s="23"/>
      <c r="U46" s="237"/>
      <c r="V46" s="238"/>
      <c r="W46" s="238"/>
      <c r="X46" s="238"/>
      <c r="Y46" s="238"/>
      <c r="Z46" s="238"/>
      <c r="AA46" s="238"/>
      <c r="AB46" s="238"/>
      <c r="AC46" s="238"/>
      <c r="AD46" s="238"/>
      <c r="AE46" s="238"/>
      <c r="AF46" s="238"/>
      <c r="AG46" s="238"/>
      <c r="AH46" s="238"/>
      <c r="AI46" s="238"/>
      <c r="AJ46" s="239"/>
      <c r="AK46" s="55"/>
      <c r="AL46" s="55"/>
      <c r="AM46" s="221">
        <f>IF([8]回答表!X41="○",[8]回答表!AG68,IF([8]回答表!AA41="○",[8]回答表!AG88,""))</f>
        <v>0</v>
      </c>
      <c r="AN46" s="222"/>
      <c r="AO46" s="219" t="s">
        <v>39</v>
      </c>
      <c r="AP46" s="219"/>
      <c r="AQ46" s="219"/>
      <c r="AR46" s="219"/>
      <c r="AS46" s="219"/>
      <c r="AT46" s="219"/>
      <c r="AU46" s="219"/>
      <c r="AV46" s="219"/>
      <c r="AW46" s="219"/>
      <c r="AX46" s="219"/>
      <c r="AY46" s="219"/>
      <c r="AZ46" s="219"/>
      <c r="BA46" s="219"/>
      <c r="BB46" s="220"/>
      <c r="BC46" s="52"/>
      <c r="BD46" s="58"/>
      <c r="BE46" s="37"/>
      <c r="BF46" s="37"/>
      <c r="BG46" s="37"/>
      <c r="BH46" s="37"/>
      <c r="BI46" s="37"/>
      <c r="BJ46" s="37"/>
      <c r="BK46" s="37"/>
      <c r="BL46" s="37"/>
      <c r="BM46" s="37"/>
      <c r="BN46" s="37"/>
      <c r="BO46" s="37"/>
      <c r="BP46" s="37"/>
      <c r="BQ46" s="51"/>
      <c r="BR46" s="41"/>
    </row>
    <row r="47" spans="1:70" ht="12.6" customHeight="1">
      <c r="A47" s="54"/>
      <c r="B47" s="54"/>
      <c r="C47" s="48"/>
      <c r="D47" s="231"/>
      <c r="E47" s="232"/>
      <c r="F47" s="232"/>
      <c r="G47" s="232"/>
      <c r="H47" s="232"/>
      <c r="I47" s="232"/>
      <c r="J47" s="232"/>
      <c r="K47" s="232"/>
      <c r="L47" s="232"/>
      <c r="M47" s="233"/>
      <c r="N47" s="102"/>
      <c r="O47" s="103"/>
      <c r="P47" s="103"/>
      <c r="Q47" s="104"/>
      <c r="R47" s="23"/>
      <c r="S47" s="23"/>
      <c r="T47" s="23"/>
      <c r="U47" s="240"/>
      <c r="V47" s="241"/>
      <c r="W47" s="241"/>
      <c r="X47" s="241"/>
      <c r="Y47" s="241"/>
      <c r="Z47" s="241"/>
      <c r="AA47" s="241"/>
      <c r="AB47" s="241"/>
      <c r="AC47" s="241"/>
      <c r="AD47" s="241"/>
      <c r="AE47" s="241"/>
      <c r="AF47" s="241"/>
      <c r="AG47" s="241"/>
      <c r="AH47" s="241"/>
      <c r="AI47" s="241"/>
      <c r="AJ47" s="242"/>
      <c r="AK47" s="55"/>
      <c r="AL47" s="55"/>
      <c r="AM47" s="221">
        <f>IF([8]回答表!X41="○",[8]回答表!AG69,IF([8]回答表!AA41="○",[8]回答表!AG89,""))</f>
        <v>0</v>
      </c>
      <c r="AN47" s="222"/>
      <c r="AO47" s="219" t="s">
        <v>40</v>
      </c>
      <c r="AP47" s="219"/>
      <c r="AQ47" s="219"/>
      <c r="AR47" s="219"/>
      <c r="AS47" s="219"/>
      <c r="AT47" s="219"/>
      <c r="AU47" s="219"/>
      <c r="AV47" s="219"/>
      <c r="AW47" s="219"/>
      <c r="AX47" s="219"/>
      <c r="AY47" s="219"/>
      <c r="AZ47" s="219"/>
      <c r="BA47" s="219"/>
      <c r="BB47" s="220"/>
      <c r="BC47" s="52"/>
      <c r="BD47" s="58"/>
      <c r="BE47" s="37"/>
      <c r="BF47" s="37"/>
      <c r="BG47" s="37"/>
      <c r="BH47" s="37"/>
      <c r="BI47" s="37"/>
      <c r="BJ47" s="37"/>
      <c r="BK47" s="37"/>
      <c r="BL47" s="37"/>
      <c r="BM47" s="37"/>
      <c r="BN47" s="37"/>
      <c r="BO47" s="37"/>
      <c r="BP47" s="37"/>
      <c r="BQ47" s="51"/>
      <c r="BR47" s="41"/>
    </row>
    <row r="48" spans="1:70" ht="12.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21" t="str">
        <f>IF([8]回答表!X41="○",[8]回答表!AG70,IF([8]回答表!AA41="○",[8]回答表!AG90,""))</f>
        <v>○</v>
      </c>
      <c r="AN48" s="222"/>
      <c r="AO48" s="219" t="s">
        <v>41</v>
      </c>
      <c r="AP48" s="219"/>
      <c r="AQ48" s="219"/>
      <c r="AR48" s="219"/>
      <c r="AS48" s="219"/>
      <c r="AT48" s="219"/>
      <c r="AU48" s="219"/>
      <c r="AV48" s="219"/>
      <c r="AW48" s="219"/>
      <c r="AX48" s="219"/>
      <c r="AY48" s="219"/>
      <c r="AZ48" s="219"/>
      <c r="BA48" s="219"/>
      <c r="BB48" s="220"/>
      <c r="BC48" s="52"/>
      <c r="BD48" s="58"/>
      <c r="BE48" s="37"/>
      <c r="BF48" s="37"/>
      <c r="BG48" s="37"/>
      <c r="BH48" s="37"/>
      <c r="BI48" s="37"/>
      <c r="BJ48" s="37"/>
      <c r="BK48" s="37"/>
      <c r="BL48" s="37"/>
      <c r="BM48" s="37"/>
      <c r="BN48" s="37"/>
      <c r="BO48" s="37"/>
      <c r="BP48" s="37"/>
      <c r="BQ48" s="51"/>
      <c r="BR48" s="41"/>
    </row>
    <row r="49" spans="1:70" ht="12.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78"/>
      <c r="AN49" s="78"/>
      <c r="AO49" s="78"/>
      <c r="AP49" s="78"/>
      <c r="AQ49" s="78"/>
      <c r="AR49" s="78"/>
      <c r="AS49" s="78"/>
      <c r="AT49" s="78"/>
      <c r="AU49" s="78"/>
      <c r="AV49" s="78"/>
      <c r="AW49" s="78"/>
      <c r="AX49" s="78"/>
      <c r="AY49" s="78"/>
      <c r="AZ49" s="78"/>
      <c r="BA49" s="78"/>
      <c r="BB49" s="78"/>
      <c r="BC49" s="52"/>
      <c r="BD49" s="58"/>
      <c r="BE49" s="37"/>
      <c r="BF49" s="37"/>
      <c r="BG49" s="37"/>
      <c r="BH49" s="37"/>
      <c r="BI49" s="37"/>
      <c r="BJ49" s="37"/>
      <c r="BK49" s="37"/>
      <c r="BL49" s="37"/>
      <c r="BM49" s="37"/>
      <c r="BN49" s="37"/>
      <c r="BO49" s="37"/>
      <c r="BP49" s="37"/>
      <c r="BQ49" s="51"/>
      <c r="BR49" s="41"/>
    </row>
    <row r="50" spans="1:70" ht="12.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2.6" customHeight="1">
      <c r="A51" s="54"/>
      <c r="B51" s="54"/>
      <c r="C51" s="48"/>
      <c r="D51" s="32"/>
      <c r="E51" s="32"/>
      <c r="F51" s="32"/>
      <c r="G51" s="32"/>
      <c r="H51" s="32"/>
      <c r="I51" s="32"/>
      <c r="J51" s="32"/>
      <c r="K51" s="32"/>
      <c r="L51" s="32"/>
      <c r="M51" s="32"/>
      <c r="N51" s="59"/>
      <c r="O51" s="59"/>
      <c r="P51" s="59"/>
      <c r="Q51" s="59"/>
      <c r="R51" s="23"/>
      <c r="S51" s="23"/>
      <c r="T51" s="23"/>
      <c r="U51" s="22" t="s">
        <v>21</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2.6" customHeight="1">
      <c r="A52" s="54"/>
      <c r="B52" s="54"/>
      <c r="C52" s="48"/>
      <c r="D52" s="135" t="s">
        <v>15</v>
      </c>
      <c r="E52" s="136"/>
      <c r="F52" s="136"/>
      <c r="G52" s="136"/>
      <c r="H52" s="136"/>
      <c r="I52" s="136"/>
      <c r="J52" s="136"/>
      <c r="K52" s="136"/>
      <c r="L52" s="136"/>
      <c r="M52" s="137"/>
      <c r="N52" s="96" t="str">
        <f>IF([8]回答表!AD41="○","○","")</f>
        <v/>
      </c>
      <c r="O52" s="97"/>
      <c r="P52" s="97"/>
      <c r="Q52" s="98"/>
      <c r="R52" s="23"/>
      <c r="S52" s="23"/>
      <c r="T52" s="23"/>
      <c r="U52" s="105" t="str">
        <f>IF([8]回答表!AD41="○",[8]回答表!B96,"")</f>
        <v/>
      </c>
      <c r="V52" s="106"/>
      <c r="W52" s="106"/>
      <c r="X52" s="106"/>
      <c r="Y52" s="106"/>
      <c r="Z52" s="106"/>
      <c r="AA52" s="106"/>
      <c r="AB52" s="106"/>
      <c r="AC52" s="106"/>
      <c r="AD52" s="106"/>
      <c r="AE52" s="106"/>
      <c r="AF52" s="106"/>
      <c r="AG52" s="106"/>
      <c r="AH52" s="106"/>
      <c r="AI52" s="106"/>
      <c r="AJ52" s="107"/>
      <c r="AK52" s="60"/>
      <c r="AL52" s="60"/>
      <c r="AM52" s="105" t="str">
        <f>IF([8]回答表!AD41="○",[8]回答表!B101,"")</f>
        <v/>
      </c>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1"/>
      <c r="BR52" s="41"/>
    </row>
    <row r="53" spans="1:70" ht="12.6" customHeight="1">
      <c r="A53" s="54"/>
      <c r="B53" s="54"/>
      <c r="C53" s="48"/>
      <c r="D53" s="216"/>
      <c r="E53" s="217"/>
      <c r="F53" s="217"/>
      <c r="G53" s="217"/>
      <c r="H53" s="217"/>
      <c r="I53" s="217"/>
      <c r="J53" s="217"/>
      <c r="K53" s="217"/>
      <c r="L53" s="217"/>
      <c r="M53" s="218"/>
      <c r="N53" s="99"/>
      <c r="O53" s="100"/>
      <c r="P53" s="100"/>
      <c r="Q53" s="101"/>
      <c r="R53" s="23"/>
      <c r="S53" s="23"/>
      <c r="T53" s="23"/>
      <c r="U53" s="108"/>
      <c r="V53" s="109"/>
      <c r="W53" s="109"/>
      <c r="X53" s="109"/>
      <c r="Y53" s="109"/>
      <c r="Z53" s="109"/>
      <c r="AA53" s="109"/>
      <c r="AB53" s="109"/>
      <c r="AC53" s="109"/>
      <c r="AD53" s="109"/>
      <c r="AE53" s="109"/>
      <c r="AF53" s="109"/>
      <c r="AG53" s="109"/>
      <c r="AH53" s="109"/>
      <c r="AI53" s="109"/>
      <c r="AJ53" s="110"/>
      <c r="AK53" s="60"/>
      <c r="AL53" s="60"/>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10"/>
      <c r="BQ53" s="51"/>
      <c r="BR53" s="41"/>
    </row>
    <row r="54" spans="1:70" ht="12.6" customHeight="1">
      <c r="A54" s="54"/>
      <c r="B54" s="54"/>
      <c r="C54" s="48"/>
      <c r="D54" s="216"/>
      <c r="E54" s="217"/>
      <c r="F54" s="217"/>
      <c r="G54" s="217"/>
      <c r="H54" s="217"/>
      <c r="I54" s="217"/>
      <c r="J54" s="217"/>
      <c r="K54" s="217"/>
      <c r="L54" s="217"/>
      <c r="M54" s="218"/>
      <c r="N54" s="99"/>
      <c r="O54" s="100"/>
      <c r="P54" s="100"/>
      <c r="Q54" s="101"/>
      <c r="R54" s="23"/>
      <c r="S54" s="23"/>
      <c r="T54" s="23"/>
      <c r="U54" s="108"/>
      <c r="V54" s="109"/>
      <c r="W54" s="109"/>
      <c r="X54" s="109"/>
      <c r="Y54" s="109"/>
      <c r="Z54" s="109"/>
      <c r="AA54" s="109"/>
      <c r="AB54" s="109"/>
      <c r="AC54" s="109"/>
      <c r="AD54" s="109"/>
      <c r="AE54" s="109"/>
      <c r="AF54" s="109"/>
      <c r="AG54" s="109"/>
      <c r="AH54" s="109"/>
      <c r="AI54" s="109"/>
      <c r="AJ54" s="110"/>
      <c r="AK54" s="60"/>
      <c r="AL54" s="60"/>
      <c r="AM54" s="108"/>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10"/>
      <c r="BQ54" s="51"/>
      <c r="BR54" s="41"/>
    </row>
    <row r="55" spans="1:70" ht="12.6" customHeight="1">
      <c r="A55" s="2"/>
      <c r="B55" s="2"/>
      <c r="C55" s="48"/>
      <c r="D55" s="138"/>
      <c r="E55" s="139"/>
      <c r="F55" s="139"/>
      <c r="G55" s="139"/>
      <c r="H55" s="139"/>
      <c r="I55" s="139"/>
      <c r="J55" s="139"/>
      <c r="K55" s="139"/>
      <c r="L55" s="139"/>
      <c r="M55" s="140"/>
      <c r="N55" s="102"/>
      <c r="O55" s="103"/>
      <c r="P55" s="103"/>
      <c r="Q55" s="104"/>
      <c r="R55" s="23"/>
      <c r="S55" s="23"/>
      <c r="T55" s="23"/>
      <c r="U55" s="111"/>
      <c r="V55" s="112"/>
      <c r="W55" s="112"/>
      <c r="X55" s="112"/>
      <c r="Y55" s="112"/>
      <c r="Z55" s="112"/>
      <c r="AA55" s="112"/>
      <c r="AB55" s="112"/>
      <c r="AC55" s="112"/>
      <c r="AD55" s="112"/>
      <c r="AE55" s="112"/>
      <c r="AF55" s="112"/>
      <c r="AG55" s="112"/>
      <c r="AH55" s="112"/>
      <c r="AI55" s="112"/>
      <c r="AJ55" s="113"/>
      <c r="AK55" s="60"/>
      <c r="AL55" s="60"/>
      <c r="AM55" s="111"/>
      <c r="AN55" s="112"/>
      <c r="AO55" s="112"/>
      <c r="AP55" s="112"/>
      <c r="AQ55" s="112"/>
      <c r="AR55" s="112"/>
      <c r="AS55" s="112"/>
      <c r="AT55" s="112"/>
      <c r="AU55" s="112"/>
      <c r="AV55" s="112"/>
      <c r="AW55" s="112"/>
      <c r="AX55" s="112"/>
      <c r="AY55" s="112"/>
      <c r="AZ55" s="112"/>
      <c r="BA55" s="112"/>
      <c r="BB55" s="112"/>
      <c r="BC55" s="112"/>
      <c r="BD55" s="112"/>
      <c r="BE55" s="112"/>
      <c r="BF55" s="112"/>
      <c r="BG55" s="112"/>
      <c r="BH55" s="112"/>
      <c r="BI55" s="112"/>
      <c r="BJ55" s="112"/>
      <c r="BK55" s="112"/>
      <c r="BL55" s="112"/>
      <c r="BM55" s="112"/>
      <c r="BN55" s="112"/>
      <c r="BO55" s="112"/>
      <c r="BP55" s="113"/>
      <c r="BQ55" s="51"/>
      <c r="BR55" s="41"/>
    </row>
    <row r="56" spans="1:70" ht="12.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2.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60" spans="1:70"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1:70"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row r="62" spans="1:70"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1:70"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row r="64" spans="1:70"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row>
    <row r="65" spans="3:69"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row>
    <row r="66" spans="3:69"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公共</vt:lpstr>
      <vt:lpstr>漁集</vt:lpstr>
      <vt:lpstr>農集</vt:lpstr>
      <vt:lpstr>個別</vt:lpstr>
      <vt:lpstr>水道</vt:lpstr>
      <vt:lpstr>病院</vt:lpstr>
      <vt:lpstr>訪看</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2020-07-06T02:55:01Z</cp:lastPrinted>
  <dcterms:created xsi:type="dcterms:W3CDTF">2016-02-29T11:30:48Z</dcterms:created>
  <dcterms:modified xsi:type="dcterms:W3CDTF">2020-07-29T04:56:26Z</dcterms:modified>
</cp:coreProperties>
</file>