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参考統計表\"/>
    </mc:Choice>
  </mc:AlternateContent>
  <bookViews>
    <workbookView xWindow="600" yWindow="120" windowWidth="19395" windowHeight="7830"/>
  </bookViews>
  <sheets>
    <sheet name="男女計" sheetId="1" r:id="rId1"/>
    <sheet name="男計" sheetId="4" r:id="rId2"/>
    <sheet name="女計" sheetId="5" r:id="rId3"/>
  </sheets>
  <definedNames>
    <definedName name="_xlnm.Print_Area" localSheetId="1">男計!$A$1:$X$39</definedName>
    <definedName name="_xlnm.Print_Area" localSheetId="0">男女計!$A$1:$X$39</definedName>
  </definedNames>
  <calcPr calcId="152511" forceFullCalc="1"/>
</workbook>
</file>

<file path=xl/calcChain.xml><?xml version="1.0" encoding="utf-8"?>
<calcChain xmlns="http://schemas.openxmlformats.org/spreadsheetml/2006/main">
  <c r="E30" i="4" l="1"/>
  <c r="E20" i="4"/>
  <c r="E25" i="4"/>
  <c r="E29" i="1"/>
  <c r="T25" i="1"/>
  <c r="P22" i="1"/>
  <c r="E20" i="1"/>
  <c r="E25" i="1" l="1"/>
  <c r="T38" i="5" l="1"/>
  <c r="P38" i="5"/>
  <c r="O38" i="5"/>
  <c r="M38" i="5"/>
  <c r="L38" i="5"/>
  <c r="F38" i="5"/>
  <c r="E38" i="5"/>
  <c r="T37" i="5"/>
  <c r="P37" i="5"/>
  <c r="O37" i="5"/>
  <c r="M37" i="5"/>
  <c r="L37" i="5"/>
  <c r="F37" i="5"/>
  <c r="E37" i="5"/>
  <c r="T36" i="5"/>
  <c r="P36" i="5"/>
  <c r="O36" i="5"/>
  <c r="M36" i="5"/>
  <c r="L36" i="5"/>
  <c r="F36" i="5"/>
  <c r="E36" i="5"/>
  <c r="T35" i="5"/>
  <c r="P35" i="5"/>
  <c r="O35" i="5"/>
  <c r="M35" i="5"/>
  <c r="L35" i="5"/>
  <c r="F35" i="5"/>
  <c r="E35" i="5"/>
  <c r="T34" i="5"/>
  <c r="P34" i="5"/>
  <c r="O34" i="5"/>
  <c r="M34" i="5"/>
  <c r="L34" i="5"/>
  <c r="F34" i="5"/>
  <c r="E34" i="5"/>
  <c r="T33" i="5"/>
  <c r="P33" i="5"/>
  <c r="O33" i="5"/>
  <c r="M33" i="5"/>
  <c r="L33" i="5"/>
  <c r="F33" i="5"/>
  <c r="E33" i="5"/>
  <c r="T32" i="5"/>
  <c r="P32" i="5"/>
  <c r="O32" i="5"/>
  <c r="M32" i="5"/>
  <c r="L32" i="5"/>
  <c r="F32" i="5"/>
  <c r="E32" i="5"/>
  <c r="T31" i="5"/>
  <c r="P31" i="5"/>
  <c r="O31" i="5"/>
  <c r="M31" i="5"/>
  <c r="L31" i="5"/>
  <c r="F31" i="5"/>
  <c r="E31" i="5"/>
  <c r="T30" i="5"/>
  <c r="P30" i="5"/>
  <c r="O30" i="5"/>
  <c r="M30" i="5"/>
  <c r="L30" i="5"/>
  <c r="F30" i="5"/>
  <c r="E30" i="5"/>
  <c r="T29" i="5"/>
  <c r="P29" i="5"/>
  <c r="O29" i="5"/>
  <c r="M29" i="5"/>
  <c r="L29" i="5"/>
  <c r="F29" i="5"/>
  <c r="E29" i="5"/>
  <c r="T28" i="5"/>
  <c r="P28" i="5"/>
  <c r="O28" i="5"/>
  <c r="M28" i="5"/>
  <c r="L28" i="5"/>
  <c r="F28" i="5"/>
  <c r="E28" i="5"/>
  <c r="T27" i="5"/>
  <c r="P27" i="5"/>
  <c r="O27" i="5"/>
  <c r="M27" i="5"/>
  <c r="L27" i="5"/>
  <c r="F27" i="5"/>
  <c r="E27" i="5"/>
  <c r="T26" i="5"/>
  <c r="P26" i="5"/>
  <c r="O26" i="5"/>
  <c r="M26" i="5"/>
  <c r="L26" i="5"/>
  <c r="F26" i="5"/>
  <c r="E26" i="5"/>
  <c r="T25" i="5"/>
  <c r="P25" i="5"/>
  <c r="O25" i="5"/>
  <c r="M25" i="5"/>
  <c r="L25" i="5"/>
  <c r="F25" i="5"/>
  <c r="E25" i="5"/>
  <c r="T24" i="5"/>
  <c r="T12" i="5" s="1"/>
  <c r="P24" i="5"/>
  <c r="P12" i="5" s="1"/>
  <c r="O24" i="5"/>
  <c r="O12" i="5" s="1"/>
  <c r="M24" i="5"/>
  <c r="L24" i="5"/>
  <c r="F24" i="5"/>
  <c r="F12" i="5" s="1"/>
  <c r="E24" i="5"/>
  <c r="T23" i="5"/>
  <c r="P23" i="5"/>
  <c r="O23" i="5"/>
  <c r="M23" i="5"/>
  <c r="L23" i="5"/>
  <c r="F23" i="5"/>
  <c r="E23" i="5"/>
  <c r="T22" i="5"/>
  <c r="P22" i="5"/>
  <c r="O22" i="5"/>
  <c r="M22" i="5"/>
  <c r="L22" i="5"/>
  <c r="F22" i="5"/>
  <c r="E22" i="5"/>
  <c r="T21" i="5"/>
  <c r="P21" i="5"/>
  <c r="O21" i="5"/>
  <c r="M21" i="5"/>
  <c r="L21" i="5"/>
  <c r="F21" i="5"/>
  <c r="E21" i="5"/>
  <c r="T20" i="5"/>
  <c r="P20" i="5"/>
  <c r="O20" i="5"/>
  <c r="M20" i="5"/>
  <c r="L20" i="5"/>
  <c r="F20" i="5"/>
  <c r="E20" i="5"/>
  <c r="W16" i="5"/>
  <c r="V16" i="5"/>
  <c r="U16" i="5"/>
  <c r="S16" i="5"/>
  <c r="R16" i="5"/>
  <c r="Q16" i="5"/>
  <c r="J16" i="5"/>
  <c r="I16" i="5"/>
  <c r="H16" i="5"/>
  <c r="G16" i="5"/>
  <c r="C16" i="5"/>
  <c r="W15" i="5"/>
  <c r="V15" i="5"/>
  <c r="U15" i="5"/>
  <c r="S15" i="5"/>
  <c r="R15" i="5"/>
  <c r="Q15" i="5"/>
  <c r="J15" i="5"/>
  <c r="I15" i="5"/>
  <c r="H15" i="5"/>
  <c r="G15" i="5"/>
  <c r="C15" i="5"/>
  <c r="W14" i="5"/>
  <c r="W18" i="5" s="1"/>
  <c r="V14" i="5"/>
  <c r="V18" i="5" s="1"/>
  <c r="U14" i="5"/>
  <c r="U18" i="5" s="1"/>
  <c r="S14" i="5"/>
  <c r="S18" i="5" s="1"/>
  <c r="R14" i="5"/>
  <c r="R18" i="5" s="1"/>
  <c r="Q14" i="5"/>
  <c r="Q18" i="5" s="1"/>
  <c r="J14" i="5"/>
  <c r="J18" i="5" s="1"/>
  <c r="I14" i="5"/>
  <c r="I18" i="5" s="1"/>
  <c r="H14" i="5"/>
  <c r="H18" i="5" s="1"/>
  <c r="G14" i="5"/>
  <c r="G18" i="5" s="1"/>
  <c r="C14" i="5"/>
  <c r="C18" i="5" s="1"/>
  <c r="W13" i="5"/>
  <c r="V13" i="5"/>
  <c r="U13" i="5"/>
  <c r="S13" i="5"/>
  <c r="R13" i="5"/>
  <c r="Q13" i="5"/>
  <c r="J13" i="5"/>
  <c r="I13" i="5"/>
  <c r="H13" i="5"/>
  <c r="G13" i="5"/>
  <c r="C13" i="5"/>
  <c r="W12" i="5"/>
  <c r="V12" i="5"/>
  <c r="U12" i="5"/>
  <c r="S12" i="5"/>
  <c r="R12" i="5"/>
  <c r="Q12" i="5"/>
  <c r="J12" i="5"/>
  <c r="I12" i="5"/>
  <c r="H12" i="5"/>
  <c r="G12" i="5"/>
  <c r="C12" i="5"/>
  <c r="W10" i="5"/>
  <c r="V10" i="5"/>
  <c r="U10" i="5"/>
  <c r="S10" i="5"/>
  <c r="R10" i="5"/>
  <c r="Q10" i="5"/>
  <c r="J10" i="5"/>
  <c r="I10" i="5"/>
  <c r="H10" i="5"/>
  <c r="G10" i="5"/>
  <c r="C10" i="5"/>
  <c r="T38" i="4"/>
  <c r="P38" i="4"/>
  <c r="O38" i="4"/>
  <c r="M38" i="4"/>
  <c r="L38" i="4"/>
  <c r="F38" i="4"/>
  <c r="E38" i="4"/>
  <c r="T37" i="4"/>
  <c r="P37" i="4"/>
  <c r="O37" i="4"/>
  <c r="M37" i="4"/>
  <c r="L37" i="4"/>
  <c r="F37" i="4"/>
  <c r="E37" i="4"/>
  <c r="T36" i="4"/>
  <c r="P36" i="4"/>
  <c r="O36" i="4"/>
  <c r="M36" i="4"/>
  <c r="L36" i="4"/>
  <c r="F36" i="4"/>
  <c r="E36" i="4"/>
  <c r="T35" i="4"/>
  <c r="P35" i="4"/>
  <c r="O35" i="4"/>
  <c r="M35" i="4"/>
  <c r="L35" i="4"/>
  <c r="F35" i="4"/>
  <c r="E35" i="4"/>
  <c r="T34" i="4"/>
  <c r="P34" i="4"/>
  <c r="O34" i="4"/>
  <c r="M34" i="4"/>
  <c r="L34" i="4"/>
  <c r="F34" i="4"/>
  <c r="E34" i="4"/>
  <c r="T33" i="4"/>
  <c r="P33" i="4"/>
  <c r="O33" i="4"/>
  <c r="M33" i="4"/>
  <c r="L33" i="4"/>
  <c r="F33" i="4"/>
  <c r="E33" i="4"/>
  <c r="T32" i="4"/>
  <c r="P32" i="4"/>
  <c r="O32" i="4"/>
  <c r="M32" i="4"/>
  <c r="L32" i="4"/>
  <c r="F32" i="4"/>
  <c r="E32" i="4"/>
  <c r="T31" i="4"/>
  <c r="P31" i="4"/>
  <c r="O31" i="4"/>
  <c r="M31" i="4"/>
  <c r="L31" i="4"/>
  <c r="F31" i="4"/>
  <c r="E31" i="4"/>
  <c r="T30" i="4"/>
  <c r="P30" i="4"/>
  <c r="O30" i="4"/>
  <c r="M30" i="4"/>
  <c r="L30" i="4"/>
  <c r="F30" i="4"/>
  <c r="T29" i="4"/>
  <c r="P29" i="4"/>
  <c r="O29" i="4"/>
  <c r="M29" i="4"/>
  <c r="L29" i="4"/>
  <c r="F29" i="4"/>
  <c r="E29" i="4"/>
  <c r="T28" i="4"/>
  <c r="P28" i="4"/>
  <c r="O28" i="4"/>
  <c r="M28" i="4"/>
  <c r="L28" i="4"/>
  <c r="F28" i="4"/>
  <c r="E28" i="4"/>
  <c r="T27" i="4"/>
  <c r="P27" i="4"/>
  <c r="O27" i="4"/>
  <c r="M27" i="4"/>
  <c r="L27" i="4"/>
  <c r="F27" i="4"/>
  <c r="E27" i="4"/>
  <c r="T26" i="4"/>
  <c r="P26" i="4"/>
  <c r="O26" i="4"/>
  <c r="M26" i="4"/>
  <c r="L26" i="4"/>
  <c r="F26" i="4"/>
  <c r="E26" i="4"/>
  <c r="T25" i="4"/>
  <c r="P25" i="4"/>
  <c r="O25" i="4"/>
  <c r="M25" i="4"/>
  <c r="L25" i="4"/>
  <c r="F25" i="4"/>
  <c r="T24" i="4"/>
  <c r="T12" i="4" s="1"/>
  <c r="P24" i="4"/>
  <c r="O24" i="4"/>
  <c r="O12" i="4" s="1"/>
  <c r="M24" i="4"/>
  <c r="L24" i="4"/>
  <c r="F24" i="4"/>
  <c r="F12" i="4" s="1"/>
  <c r="E24" i="4"/>
  <c r="T23" i="4"/>
  <c r="P23" i="4"/>
  <c r="O23" i="4"/>
  <c r="M23" i="4"/>
  <c r="L23" i="4"/>
  <c r="F23" i="4"/>
  <c r="E23" i="4"/>
  <c r="T22" i="4"/>
  <c r="P22" i="4"/>
  <c r="O22" i="4"/>
  <c r="M22" i="4"/>
  <c r="L22" i="4"/>
  <c r="F22" i="4"/>
  <c r="E22" i="4"/>
  <c r="T21" i="4"/>
  <c r="P21" i="4"/>
  <c r="O21" i="4"/>
  <c r="M21" i="4"/>
  <c r="L21" i="4"/>
  <c r="F21" i="4"/>
  <c r="E21" i="4"/>
  <c r="T20" i="4"/>
  <c r="P20" i="4"/>
  <c r="O20" i="4"/>
  <c r="M20" i="4"/>
  <c r="L20" i="4"/>
  <c r="F20" i="4"/>
  <c r="W16" i="4"/>
  <c r="V16" i="4"/>
  <c r="U16" i="4"/>
  <c r="S16" i="4"/>
  <c r="R16" i="4"/>
  <c r="Q16" i="4"/>
  <c r="J16" i="4"/>
  <c r="I16" i="4"/>
  <c r="H16" i="4"/>
  <c r="G16" i="4"/>
  <c r="C16" i="4"/>
  <c r="W15" i="4"/>
  <c r="V15" i="4"/>
  <c r="U15" i="4"/>
  <c r="S15" i="4"/>
  <c r="R15" i="4"/>
  <c r="Q15" i="4"/>
  <c r="J15" i="4"/>
  <c r="I15" i="4"/>
  <c r="H15" i="4"/>
  <c r="G15" i="4"/>
  <c r="C15" i="4"/>
  <c r="W14" i="4"/>
  <c r="W18" i="4" s="1"/>
  <c r="V14" i="4"/>
  <c r="V18" i="4" s="1"/>
  <c r="U14" i="4"/>
  <c r="U18" i="4" s="1"/>
  <c r="S14" i="4"/>
  <c r="S18" i="4" s="1"/>
  <c r="R14" i="4"/>
  <c r="R18" i="4" s="1"/>
  <c r="Q14" i="4"/>
  <c r="J14" i="4"/>
  <c r="J18" i="4" s="1"/>
  <c r="I14" i="4"/>
  <c r="H14" i="4"/>
  <c r="H18" i="4" s="1"/>
  <c r="G14" i="4"/>
  <c r="G18" i="4" s="1"/>
  <c r="C14" i="4"/>
  <c r="C18" i="4" s="1"/>
  <c r="W13" i="4"/>
  <c r="V13" i="4"/>
  <c r="U13" i="4"/>
  <c r="S13" i="4"/>
  <c r="R13" i="4"/>
  <c r="Q13" i="4"/>
  <c r="J13" i="4"/>
  <c r="I13" i="4"/>
  <c r="H13" i="4"/>
  <c r="G13" i="4"/>
  <c r="C13" i="4"/>
  <c r="W12" i="4"/>
  <c r="V12" i="4"/>
  <c r="U12" i="4"/>
  <c r="S12" i="4"/>
  <c r="R12" i="4"/>
  <c r="Q12" i="4"/>
  <c r="J12" i="4"/>
  <c r="I12" i="4"/>
  <c r="H12" i="4"/>
  <c r="G12" i="4"/>
  <c r="C12" i="4"/>
  <c r="W10" i="4"/>
  <c r="V10" i="4"/>
  <c r="U10" i="4"/>
  <c r="S10" i="4"/>
  <c r="R10" i="4"/>
  <c r="Q10" i="4"/>
  <c r="J10" i="4"/>
  <c r="I10" i="4"/>
  <c r="H10" i="4"/>
  <c r="G10" i="4"/>
  <c r="C10" i="4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0" i="1"/>
  <c r="G17" i="4" l="1"/>
  <c r="E12" i="4"/>
  <c r="K28" i="4"/>
  <c r="K36" i="4"/>
  <c r="K23" i="5"/>
  <c r="K27" i="5"/>
  <c r="K31" i="5"/>
  <c r="K35" i="5"/>
  <c r="K23" i="4"/>
  <c r="K31" i="4"/>
  <c r="K35" i="4"/>
  <c r="C19" i="5"/>
  <c r="U19" i="5"/>
  <c r="K22" i="5"/>
  <c r="K26" i="5"/>
  <c r="K30" i="5"/>
  <c r="K34" i="5"/>
  <c r="P15" i="5"/>
  <c r="K38" i="5"/>
  <c r="K22" i="4"/>
  <c r="K26" i="4"/>
  <c r="K30" i="4"/>
  <c r="K34" i="4"/>
  <c r="K38" i="4"/>
  <c r="K21" i="5"/>
  <c r="K25" i="5"/>
  <c r="K29" i="5"/>
  <c r="K33" i="5"/>
  <c r="K37" i="5"/>
  <c r="K21" i="4"/>
  <c r="K25" i="4"/>
  <c r="K29" i="4"/>
  <c r="K33" i="4"/>
  <c r="K37" i="4"/>
  <c r="K32" i="5"/>
  <c r="K20" i="4"/>
  <c r="F16" i="5"/>
  <c r="V17" i="4"/>
  <c r="C19" i="4"/>
  <c r="V19" i="5"/>
  <c r="R19" i="4"/>
  <c r="U17" i="5"/>
  <c r="H19" i="4"/>
  <c r="W19" i="5"/>
  <c r="G19" i="4"/>
  <c r="Q19" i="4"/>
  <c r="V19" i="4"/>
  <c r="T10" i="4"/>
  <c r="F16" i="4"/>
  <c r="P10" i="5"/>
  <c r="F13" i="5"/>
  <c r="P13" i="5"/>
  <c r="P17" i="5" s="1"/>
  <c r="T16" i="5"/>
  <c r="S17" i="5"/>
  <c r="N28" i="4"/>
  <c r="B28" i="4" s="1"/>
  <c r="N32" i="4"/>
  <c r="B32" i="4" s="1"/>
  <c r="N36" i="4"/>
  <c r="B36" i="4" s="1"/>
  <c r="E13" i="5"/>
  <c r="E16" i="5"/>
  <c r="P16" i="5"/>
  <c r="P14" i="5"/>
  <c r="P18" i="5" s="1"/>
  <c r="J11" i="4"/>
  <c r="J9" i="4" s="1"/>
  <c r="N27" i="4"/>
  <c r="B27" i="4" s="1"/>
  <c r="T14" i="4"/>
  <c r="T18" i="4" s="1"/>
  <c r="N31" i="4"/>
  <c r="I11" i="5"/>
  <c r="I9" i="5" s="1"/>
  <c r="W17" i="5"/>
  <c r="S19" i="5"/>
  <c r="F10" i="5"/>
  <c r="F14" i="5"/>
  <c r="F18" i="5" s="1"/>
  <c r="N33" i="5"/>
  <c r="B33" i="5" s="1"/>
  <c r="I19" i="4"/>
  <c r="F13" i="4"/>
  <c r="F17" i="4" s="1"/>
  <c r="N37" i="4"/>
  <c r="B37" i="4" s="1"/>
  <c r="T16" i="4"/>
  <c r="H19" i="5"/>
  <c r="Q19" i="5"/>
  <c r="N27" i="5"/>
  <c r="B27" i="5" s="1"/>
  <c r="N28" i="5"/>
  <c r="B28" i="5" s="1"/>
  <c r="N29" i="5"/>
  <c r="B29" i="5" s="1"/>
  <c r="N30" i="5"/>
  <c r="B30" i="5" s="1"/>
  <c r="F15" i="5"/>
  <c r="O15" i="5"/>
  <c r="N38" i="5"/>
  <c r="B38" i="5" s="1"/>
  <c r="T13" i="4"/>
  <c r="T17" i="4" s="1"/>
  <c r="F15" i="4"/>
  <c r="U11" i="5"/>
  <c r="U9" i="5" s="1"/>
  <c r="W11" i="5"/>
  <c r="W9" i="5" s="1"/>
  <c r="I17" i="5"/>
  <c r="N22" i="5"/>
  <c r="B22" i="5" s="1"/>
  <c r="O13" i="5"/>
  <c r="O17" i="5" s="1"/>
  <c r="N31" i="5"/>
  <c r="B31" i="5" s="1"/>
  <c r="N34" i="5"/>
  <c r="B34" i="5" s="1"/>
  <c r="P14" i="4"/>
  <c r="P18" i="4" s="1"/>
  <c r="N20" i="4"/>
  <c r="B20" i="4" s="1"/>
  <c r="N21" i="4"/>
  <c r="B21" i="4" s="1"/>
  <c r="N22" i="4"/>
  <c r="B22" i="4" s="1"/>
  <c r="K24" i="4"/>
  <c r="P13" i="4"/>
  <c r="N26" i="4"/>
  <c r="B26" i="4" s="1"/>
  <c r="F14" i="4"/>
  <c r="N35" i="4"/>
  <c r="B35" i="4" s="1"/>
  <c r="N23" i="5"/>
  <c r="B23" i="5" s="1"/>
  <c r="N24" i="5"/>
  <c r="B24" i="5" s="1"/>
  <c r="N26" i="5"/>
  <c r="B26" i="5" s="1"/>
  <c r="N35" i="5"/>
  <c r="B35" i="5" s="1"/>
  <c r="N36" i="5"/>
  <c r="B36" i="5" s="1"/>
  <c r="N37" i="5"/>
  <c r="B37" i="5" s="1"/>
  <c r="T15" i="4"/>
  <c r="N20" i="5"/>
  <c r="B20" i="5" s="1"/>
  <c r="U19" i="4"/>
  <c r="E16" i="4"/>
  <c r="N29" i="4"/>
  <c r="B29" i="4" s="1"/>
  <c r="N33" i="4"/>
  <c r="B33" i="4" s="1"/>
  <c r="C17" i="5"/>
  <c r="G11" i="5"/>
  <c r="G17" i="5"/>
  <c r="E14" i="4"/>
  <c r="E18" i="4" s="1"/>
  <c r="E10" i="4"/>
  <c r="R17" i="4"/>
  <c r="R11" i="4"/>
  <c r="R9" i="4" s="1"/>
  <c r="E13" i="4"/>
  <c r="K27" i="4"/>
  <c r="E15" i="4"/>
  <c r="K32" i="4"/>
  <c r="Q11" i="5"/>
  <c r="Q9" i="5" s="1"/>
  <c r="G19" i="5"/>
  <c r="P10" i="4"/>
  <c r="J17" i="4"/>
  <c r="H11" i="4"/>
  <c r="H9" i="4" s="1"/>
  <c r="J19" i="4"/>
  <c r="F10" i="4"/>
  <c r="T14" i="5"/>
  <c r="T18" i="5" s="1"/>
  <c r="Q17" i="5"/>
  <c r="E10" i="5"/>
  <c r="K20" i="5"/>
  <c r="N25" i="5"/>
  <c r="B25" i="5" s="1"/>
  <c r="T13" i="5"/>
  <c r="E14" i="5"/>
  <c r="K28" i="5"/>
  <c r="I18" i="4"/>
  <c r="I11" i="4"/>
  <c r="I9" i="4" s="1"/>
  <c r="C11" i="4"/>
  <c r="C9" i="4" s="1"/>
  <c r="N21" i="5"/>
  <c r="B21" i="5" s="1"/>
  <c r="T10" i="5"/>
  <c r="E12" i="5"/>
  <c r="K24" i="5"/>
  <c r="R17" i="5"/>
  <c r="R11" i="5"/>
  <c r="R9" i="5" s="1"/>
  <c r="V17" i="5"/>
  <c r="V11" i="5"/>
  <c r="V9" i="5" s="1"/>
  <c r="E15" i="5"/>
  <c r="K36" i="5"/>
  <c r="S11" i="4"/>
  <c r="S9" i="4" s="1"/>
  <c r="W11" i="4"/>
  <c r="W9" i="4" s="1"/>
  <c r="Q11" i="4"/>
  <c r="Q9" i="4" s="1"/>
  <c r="S19" i="4"/>
  <c r="W19" i="4"/>
  <c r="O10" i="4"/>
  <c r="C11" i="5"/>
  <c r="C9" i="5" s="1"/>
  <c r="S11" i="5"/>
  <c r="S9" i="5" s="1"/>
  <c r="H11" i="5"/>
  <c r="H9" i="5" s="1"/>
  <c r="H17" i="5"/>
  <c r="J19" i="5"/>
  <c r="I19" i="5"/>
  <c r="N32" i="5"/>
  <c r="B32" i="5" s="1"/>
  <c r="T15" i="5"/>
  <c r="Q17" i="4"/>
  <c r="U17" i="4"/>
  <c r="N23" i="4"/>
  <c r="B23" i="4" s="1"/>
  <c r="N24" i="4"/>
  <c r="B24" i="4" s="1"/>
  <c r="N25" i="4"/>
  <c r="B25" i="4" s="1"/>
  <c r="J17" i="5"/>
  <c r="J11" i="5"/>
  <c r="J9" i="5" s="1"/>
  <c r="R19" i="5"/>
  <c r="O10" i="5"/>
  <c r="O14" i="5"/>
  <c r="O18" i="5" s="1"/>
  <c r="O16" i="5"/>
  <c r="O13" i="4"/>
  <c r="O17" i="4" s="1"/>
  <c r="N30" i="4"/>
  <c r="B30" i="4" s="1"/>
  <c r="N38" i="4"/>
  <c r="B38" i="4" s="1"/>
  <c r="N34" i="4"/>
  <c r="B34" i="4" s="1"/>
  <c r="O16" i="4"/>
  <c r="U11" i="4"/>
  <c r="U9" i="4" s="1"/>
  <c r="W17" i="4"/>
  <c r="V11" i="4"/>
  <c r="V9" i="4" s="1"/>
  <c r="H17" i="4"/>
  <c r="Q18" i="4"/>
  <c r="G11" i="4"/>
  <c r="C17" i="4"/>
  <c r="S17" i="4"/>
  <c r="O14" i="4"/>
  <c r="O18" i="4" s="1"/>
  <c r="O15" i="4"/>
  <c r="P12" i="4"/>
  <c r="P16" i="4"/>
  <c r="I17" i="4"/>
  <c r="P15" i="4"/>
  <c r="B31" i="4" l="1"/>
  <c r="D31" i="4" s="1"/>
  <c r="F19" i="5"/>
  <c r="X33" i="4"/>
  <c r="D33" i="4"/>
  <c r="X29" i="4"/>
  <c r="D29" i="4"/>
  <c r="X31" i="4"/>
  <c r="X26" i="4"/>
  <c r="D26" i="4"/>
  <c r="X21" i="4"/>
  <c r="D21" i="4"/>
  <c r="P19" i="5"/>
  <c r="X33" i="5"/>
  <c r="D33" i="5"/>
  <c r="X27" i="4"/>
  <c r="D27" i="4"/>
  <c r="X37" i="4"/>
  <c r="D37" i="4"/>
  <c r="X36" i="4"/>
  <c r="D36" i="4"/>
  <c r="X32" i="4"/>
  <c r="D32" i="4"/>
  <c r="D29" i="5"/>
  <c r="D35" i="4"/>
  <c r="D20" i="4"/>
  <c r="P11" i="5"/>
  <c r="P9" i="5" s="1"/>
  <c r="X35" i="4"/>
  <c r="F11" i="5"/>
  <c r="F9" i="5" s="1"/>
  <c r="N16" i="4"/>
  <c r="X25" i="4"/>
  <c r="T19" i="5"/>
  <c r="F19" i="4"/>
  <c r="N16" i="5"/>
  <c r="X28" i="4"/>
  <c r="X29" i="5"/>
  <c r="F17" i="5"/>
  <c r="E11" i="4"/>
  <c r="E9" i="4" s="1"/>
  <c r="T19" i="4"/>
  <c r="F11" i="4"/>
  <c r="F9" i="4" s="1"/>
  <c r="X20" i="4"/>
  <c r="O19" i="5"/>
  <c r="N13" i="4"/>
  <c r="O11" i="5"/>
  <c r="O9" i="5" s="1"/>
  <c r="X38" i="5"/>
  <c r="D38" i="5"/>
  <c r="X28" i="5"/>
  <c r="D28" i="5"/>
  <c r="X27" i="5"/>
  <c r="D27" i="5"/>
  <c r="N14" i="5"/>
  <c r="N18" i="5" s="1"/>
  <c r="X30" i="5"/>
  <c r="D30" i="5"/>
  <c r="X26" i="5"/>
  <c r="D26" i="5"/>
  <c r="X22" i="4"/>
  <c r="D22" i="4"/>
  <c r="X34" i="5"/>
  <c r="D34" i="5"/>
  <c r="X37" i="5"/>
  <c r="D37" i="5"/>
  <c r="X24" i="5"/>
  <c r="N12" i="5"/>
  <c r="O19" i="4"/>
  <c r="N14" i="4"/>
  <c r="N18" i="4" s="1"/>
  <c r="N15" i="4"/>
  <c r="F18" i="4"/>
  <c r="E19" i="4"/>
  <c r="X20" i="5"/>
  <c r="D20" i="5"/>
  <c r="X36" i="5"/>
  <c r="X23" i="5"/>
  <c r="D23" i="5"/>
  <c r="X31" i="5"/>
  <c r="X22" i="5"/>
  <c r="D22" i="5"/>
  <c r="T11" i="4"/>
  <c r="T9" i="4" s="1"/>
  <c r="T11" i="5"/>
  <c r="T9" i="5" s="1"/>
  <c r="X35" i="5"/>
  <c r="D35" i="5"/>
  <c r="X23" i="4"/>
  <c r="D23" i="4"/>
  <c r="N10" i="4"/>
  <c r="X38" i="4"/>
  <c r="D38" i="4"/>
  <c r="X32" i="5"/>
  <c r="N15" i="5"/>
  <c r="T17" i="5"/>
  <c r="X25" i="5"/>
  <c r="N13" i="5"/>
  <c r="P19" i="4"/>
  <c r="X30" i="4"/>
  <c r="D30" i="4"/>
  <c r="X24" i="4"/>
  <c r="N12" i="4"/>
  <c r="E17" i="4"/>
  <c r="E19" i="5"/>
  <c r="E17" i="5"/>
  <c r="E11" i="5"/>
  <c r="E18" i="5"/>
  <c r="X34" i="4"/>
  <c r="D34" i="4"/>
  <c r="X21" i="5"/>
  <c r="N10" i="5"/>
  <c r="G9" i="5"/>
  <c r="D25" i="4"/>
  <c r="D24" i="4"/>
  <c r="B12" i="4"/>
  <c r="O11" i="4"/>
  <c r="O9" i="4" s="1"/>
  <c r="P11" i="4"/>
  <c r="P9" i="4" s="1"/>
  <c r="P17" i="4"/>
  <c r="D28" i="4"/>
  <c r="G9" i="4"/>
  <c r="N19" i="4" l="1"/>
  <c r="B13" i="4"/>
  <c r="D13" i="4" s="1"/>
  <c r="B15" i="4"/>
  <c r="D15" i="4" s="1"/>
  <c r="N17" i="4"/>
  <c r="B16" i="4"/>
  <c r="D16" i="4" s="1"/>
  <c r="D31" i="5"/>
  <c r="B14" i="5"/>
  <c r="D36" i="5"/>
  <c r="B16" i="5"/>
  <c r="D16" i="5" s="1"/>
  <c r="N11" i="4"/>
  <c r="N9" i="4" s="1"/>
  <c r="B10" i="4"/>
  <c r="D10" i="4" s="1"/>
  <c r="D24" i="5"/>
  <c r="B12" i="5"/>
  <c r="D12" i="5" s="1"/>
  <c r="N19" i="5"/>
  <c r="D21" i="5"/>
  <c r="B10" i="5"/>
  <c r="B13" i="5"/>
  <c r="D25" i="5"/>
  <c r="D32" i="5"/>
  <c r="B15" i="5"/>
  <c r="N17" i="5"/>
  <c r="N11" i="5"/>
  <c r="B14" i="4"/>
  <c r="B18" i="4" s="1"/>
  <c r="D18" i="4" s="1"/>
  <c r="E9" i="5"/>
  <c r="D12" i="4"/>
  <c r="B17" i="4" l="1"/>
  <c r="D17" i="4" s="1"/>
  <c r="B19" i="4"/>
  <c r="D19" i="4" s="1"/>
  <c r="B11" i="4"/>
  <c r="D11" i="4" s="1"/>
  <c r="D14" i="4"/>
  <c r="B18" i="5"/>
  <c r="D18" i="5" s="1"/>
  <c r="D14" i="5"/>
  <c r="D15" i="5"/>
  <c r="B19" i="5"/>
  <c r="D19" i="5" s="1"/>
  <c r="D13" i="5"/>
  <c r="B17" i="5"/>
  <c r="D17" i="5" s="1"/>
  <c r="B11" i="5"/>
  <c r="D11" i="5" s="1"/>
  <c r="D10" i="5"/>
  <c r="N9" i="5"/>
  <c r="B9" i="4" l="1"/>
  <c r="D9" i="4" s="1"/>
  <c r="B9" i="5"/>
  <c r="D9" i="5" s="1"/>
  <c r="Z16" i="5" l="1"/>
  <c r="Z15" i="5"/>
  <c r="Z14" i="5"/>
  <c r="Z13" i="5"/>
  <c r="Z12" i="5"/>
  <c r="Z10" i="5"/>
  <c r="Z16" i="4"/>
  <c r="Z15" i="4"/>
  <c r="Z14" i="4"/>
  <c r="Z13" i="4"/>
  <c r="Z12" i="4"/>
  <c r="Z10" i="4"/>
  <c r="Z10" i="1"/>
  <c r="Z12" i="1"/>
  <c r="Z13" i="1"/>
  <c r="Z14" i="1"/>
  <c r="Z18" i="1" s="1"/>
  <c r="Z15" i="1"/>
  <c r="Z16" i="1"/>
  <c r="L12" i="5" l="1"/>
  <c r="X12" i="5"/>
  <c r="M12" i="5"/>
  <c r="K12" i="5"/>
  <c r="L16" i="5"/>
  <c r="K16" i="5"/>
  <c r="M16" i="5"/>
  <c r="X16" i="5"/>
  <c r="K13" i="5"/>
  <c r="M13" i="5"/>
  <c r="L13" i="5"/>
  <c r="X13" i="5"/>
  <c r="L14" i="5"/>
  <c r="M14" i="5"/>
  <c r="K14" i="5"/>
  <c r="X14" i="5"/>
  <c r="L10" i="5"/>
  <c r="M10" i="5"/>
  <c r="K10" i="5"/>
  <c r="X10" i="5"/>
  <c r="M15" i="5"/>
  <c r="L15" i="5"/>
  <c r="K15" i="5"/>
  <c r="X15" i="5"/>
  <c r="L10" i="4"/>
  <c r="K10" i="4"/>
  <c r="M10" i="4"/>
  <c r="X10" i="4"/>
  <c r="K16" i="4"/>
  <c r="L16" i="4"/>
  <c r="M16" i="4"/>
  <c r="X16" i="4"/>
  <c r="K13" i="4"/>
  <c r="L13" i="4"/>
  <c r="M13" i="4"/>
  <c r="X13" i="4"/>
  <c r="Z19" i="4"/>
  <c r="L15" i="4"/>
  <c r="M15" i="4"/>
  <c r="K15" i="4"/>
  <c r="X15" i="4"/>
  <c r="K12" i="4"/>
  <c r="M12" i="4"/>
  <c r="X12" i="4"/>
  <c r="L12" i="4"/>
  <c r="L14" i="4"/>
  <c r="M14" i="4"/>
  <c r="K14" i="4"/>
  <c r="X14" i="4"/>
  <c r="Z17" i="1"/>
  <c r="Z17" i="4"/>
  <c r="Z11" i="5"/>
  <c r="Z19" i="5"/>
  <c r="Z11" i="4"/>
  <c r="Z17" i="5"/>
  <c r="Z18" i="5"/>
  <c r="Z18" i="4"/>
  <c r="Z19" i="1"/>
  <c r="Z11" i="1"/>
  <c r="Z9" i="1" s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M18" i="5" l="1"/>
  <c r="L18" i="5"/>
  <c r="K18" i="5"/>
  <c r="X18" i="5"/>
  <c r="M17" i="5"/>
  <c r="L17" i="5"/>
  <c r="K17" i="5"/>
  <c r="X17" i="5"/>
  <c r="Z9" i="5"/>
  <c r="M11" i="5"/>
  <c r="L11" i="5"/>
  <c r="K11" i="5"/>
  <c r="X11" i="5"/>
  <c r="L19" i="5"/>
  <c r="M19" i="5"/>
  <c r="K19" i="5"/>
  <c r="X19" i="5"/>
  <c r="K17" i="4"/>
  <c r="L17" i="4"/>
  <c r="X17" i="4"/>
  <c r="M17" i="4"/>
  <c r="Z9" i="4"/>
  <c r="M11" i="4"/>
  <c r="K11" i="4"/>
  <c r="L11" i="4"/>
  <c r="X11" i="4"/>
  <c r="L18" i="4"/>
  <c r="M18" i="4"/>
  <c r="K18" i="4"/>
  <c r="X18" i="4"/>
  <c r="M19" i="4"/>
  <c r="K19" i="4"/>
  <c r="L19" i="4"/>
  <c r="X19" i="4"/>
  <c r="M9" i="5" l="1"/>
  <c r="L9" i="5"/>
  <c r="K9" i="5"/>
  <c r="X9" i="5"/>
  <c r="M9" i="4"/>
  <c r="K9" i="4"/>
  <c r="X9" i="4"/>
  <c r="L9" i="4"/>
  <c r="K20" i="1" l="1"/>
  <c r="U16" i="1"/>
  <c r="U15" i="1"/>
  <c r="U14" i="1"/>
  <c r="U18" i="1" s="1"/>
  <c r="U13" i="1"/>
  <c r="U12" i="1"/>
  <c r="U10" i="1"/>
  <c r="Q16" i="1"/>
  <c r="Q15" i="1"/>
  <c r="Q14" i="1"/>
  <c r="Q18" i="1" s="1"/>
  <c r="Q13" i="1"/>
  <c r="Q12" i="1"/>
  <c r="Q10" i="1"/>
  <c r="T29" i="1"/>
  <c r="T38" i="1"/>
  <c r="T37" i="1"/>
  <c r="T36" i="1"/>
  <c r="T35" i="1"/>
  <c r="T34" i="1"/>
  <c r="T33" i="1"/>
  <c r="T32" i="1"/>
  <c r="T31" i="1"/>
  <c r="T30" i="1"/>
  <c r="T28" i="1"/>
  <c r="T27" i="1"/>
  <c r="T26" i="1"/>
  <c r="T24" i="1"/>
  <c r="T12" i="1" s="1"/>
  <c r="T23" i="1"/>
  <c r="T22" i="1"/>
  <c r="T21" i="1"/>
  <c r="T20" i="1"/>
  <c r="P29" i="1"/>
  <c r="P21" i="1"/>
  <c r="P23" i="1"/>
  <c r="P24" i="1"/>
  <c r="P12" i="1" s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20" i="1"/>
  <c r="W16" i="1"/>
  <c r="V16" i="1"/>
  <c r="W15" i="1"/>
  <c r="V15" i="1"/>
  <c r="W14" i="1"/>
  <c r="W18" i="1" s="1"/>
  <c r="V14" i="1"/>
  <c r="V18" i="1" s="1"/>
  <c r="W13" i="1"/>
  <c r="V13" i="1"/>
  <c r="W12" i="1"/>
  <c r="V12" i="1"/>
  <c r="W10" i="1"/>
  <c r="V10" i="1"/>
  <c r="S16" i="1"/>
  <c r="R16" i="1"/>
  <c r="S15" i="1"/>
  <c r="R15" i="1"/>
  <c r="S14" i="1"/>
  <c r="S18" i="1" s="1"/>
  <c r="R14" i="1"/>
  <c r="R18" i="1" s="1"/>
  <c r="S13" i="1"/>
  <c r="R13" i="1"/>
  <c r="S12" i="1"/>
  <c r="R12" i="1"/>
  <c r="S10" i="1"/>
  <c r="R10" i="1"/>
  <c r="O16" i="1"/>
  <c r="O15" i="1"/>
  <c r="O14" i="1"/>
  <c r="O18" i="1" s="1"/>
  <c r="O13" i="1"/>
  <c r="O12" i="1"/>
  <c r="O10" i="1"/>
  <c r="J16" i="1"/>
  <c r="J15" i="1"/>
  <c r="J14" i="1"/>
  <c r="J18" i="1" s="1"/>
  <c r="J13" i="1"/>
  <c r="J12" i="1"/>
  <c r="J10" i="1"/>
  <c r="H16" i="1"/>
  <c r="H15" i="1"/>
  <c r="H14" i="1"/>
  <c r="H18" i="1" s="1"/>
  <c r="H13" i="1"/>
  <c r="H12" i="1"/>
  <c r="H10" i="1"/>
  <c r="I16" i="1"/>
  <c r="M16" i="1" s="1"/>
  <c r="I15" i="1"/>
  <c r="M15" i="1" s="1"/>
  <c r="I14" i="1"/>
  <c r="M14" i="1" s="1"/>
  <c r="I13" i="1"/>
  <c r="M13" i="1" s="1"/>
  <c r="I12" i="1"/>
  <c r="M12" i="1" s="1"/>
  <c r="I10" i="1"/>
  <c r="M10" i="1" s="1"/>
  <c r="G16" i="1"/>
  <c r="L16" i="1" s="1"/>
  <c r="G15" i="1"/>
  <c r="L15" i="1" s="1"/>
  <c r="G14" i="1"/>
  <c r="L14" i="1" s="1"/>
  <c r="G13" i="1"/>
  <c r="L13" i="1" s="1"/>
  <c r="G12" i="1"/>
  <c r="L12" i="1" s="1"/>
  <c r="G10" i="1"/>
  <c r="L10" i="1" s="1"/>
  <c r="E23" i="1"/>
  <c r="E21" i="1"/>
  <c r="E22" i="1"/>
  <c r="E24" i="1"/>
  <c r="E26" i="1"/>
  <c r="E27" i="1"/>
  <c r="E28" i="1"/>
  <c r="E30" i="1"/>
  <c r="E31" i="1"/>
  <c r="E32" i="1"/>
  <c r="E33" i="1"/>
  <c r="E34" i="1"/>
  <c r="E35" i="1"/>
  <c r="E36" i="1"/>
  <c r="E37" i="1"/>
  <c r="E38" i="1"/>
  <c r="F16" i="1"/>
  <c r="F15" i="1"/>
  <c r="F14" i="1"/>
  <c r="F18" i="1" s="1"/>
  <c r="F13" i="1"/>
  <c r="F12" i="1"/>
  <c r="F10" i="1"/>
  <c r="C16" i="1"/>
  <c r="C15" i="1"/>
  <c r="C14" i="1"/>
  <c r="C18" i="1" s="1"/>
  <c r="C13" i="1"/>
  <c r="C12" i="1"/>
  <c r="C10" i="1"/>
  <c r="N20" i="1" l="1"/>
  <c r="B20" i="1" s="1"/>
  <c r="E16" i="1"/>
  <c r="K16" i="1" s="1"/>
  <c r="K31" i="1"/>
  <c r="K27" i="1"/>
  <c r="K22" i="1"/>
  <c r="K38" i="1"/>
  <c r="K34" i="1"/>
  <c r="K30" i="1"/>
  <c r="K26" i="1"/>
  <c r="K21" i="1"/>
  <c r="K37" i="1"/>
  <c r="K33" i="1"/>
  <c r="K29" i="1"/>
  <c r="K25" i="1"/>
  <c r="K23" i="1"/>
  <c r="K35" i="1"/>
  <c r="K36" i="1"/>
  <c r="K32" i="1"/>
  <c r="K28" i="1"/>
  <c r="K24" i="1"/>
  <c r="E12" i="1"/>
  <c r="K12" i="1" s="1"/>
  <c r="I18" i="1"/>
  <c r="M18" i="1" s="1"/>
  <c r="G18" i="1"/>
  <c r="L18" i="1" s="1"/>
  <c r="N38" i="1"/>
  <c r="B38" i="1" s="1"/>
  <c r="N34" i="1"/>
  <c r="B34" i="1" s="1"/>
  <c r="N30" i="1"/>
  <c r="B30" i="1" s="1"/>
  <c r="N25" i="1"/>
  <c r="B25" i="1" s="1"/>
  <c r="N21" i="1"/>
  <c r="B21" i="1" s="1"/>
  <c r="N26" i="1"/>
  <c r="B26" i="1" s="1"/>
  <c r="U11" i="1"/>
  <c r="U9" i="1" s="1"/>
  <c r="U19" i="1"/>
  <c r="Q11" i="1"/>
  <c r="Q9" i="1" s="1"/>
  <c r="U17" i="1"/>
  <c r="N37" i="1"/>
  <c r="B37" i="1" s="1"/>
  <c r="N33" i="1"/>
  <c r="B33" i="1" s="1"/>
  <c r="T16" i="1"/>
  <c r="Q19" i="1"/>
  <c r="N29" i="1"/>
  <c r="B29" i="1" s="1"/>
  <c r="T15" i="1"/>
  <c r="Q17" i="1"/>
  <c r="T14" i="1"/>
  <c r="T18" i="1" s="1"/>
  <c r="N22" i="1"/>
  <c r="B22" i="1" s="1"/>
  <c r="T10" i="1"/>
  <c r="T13" i="1"/>
  <c r="N24" i="1"/>
  <c r="B24" i="1" s="1"/>
  <c r="N36" i="1"/>
  <c r="B36" i="1" s="1"/>
  <c r="P15" i="1"/>
  <c r="P13" i="1"/>
  <c r="P17" i="1" s="1"/>
  <c r="N23" i="1"/>
  <c r="B23" i="1" s="1"/>
  <c r="N35" i="1"/>
  <c r="B35" i="1" s="1"/>
  <c r="N31" i="1"/>
  <c r="B31" i="1" s="1"/>
  <c r="P16" i="1"/>
  <c r="P10" i="1"/>
  <c r="P14" i="1"/>
  <c r="P18" i="1" s="1"/>
  <c r="N32" i="1"/>
  <c r="B32" i="1" s="1"/>
  <c r="N28" i="1"/>
  <c r="B28" i="1" s="1"/>
  <c r="N27" i="1"/>
  <c r="B27" i="1" s="1"/>
  <c r="O19" i="1"/>
  <c r="R17" i="1"/>
  <c r="V17" i="1"/>
  <c r="W19" i="1"/>
  <c r="S17" i="1"/>
  <c r="W17" i="1"/>
  <c r="V19" i="1"/>
  <c r="R19" i="1"/>
  <c r="V11" i="1"/>
  <c r="V9" i="1" s="1"/>
  <c r="S19" i="1"/>
  <c r="W11" i="1"/>
  <c r="W9" i="1" s="1"/>
  <c r="O11" i="1"/>
  <c r="O9" i="1" s="1"/>
  <c r="R11" i="1"/>
  <c r="R9" i="1" s="1"/>
  <c r="S11" i="1"/>
  <c r="S9" i="1" s="1"/>
  <c r="O17" i="1"/>
  <c r="J19" i="1"/>
  <c r="J11" i="1"/>
  <c r="J9" i="1" s="1"/>
  <c r="H11" i="1"/>
  <c r="H9" i="1" s="1"/>
  <c r="J17" i="1"/>
  <c r="I11" i="1"/>
  <c r="M11" i="1" s="1"/>
  <c r="H19" i="1"/>
  <c r="G11" i="1"/>
  <c r="L11" i="1" s="1"/>
  <c r="H17" i="1"/>
  <c r="I19" i="1"/>
  <c r="M19" i="1" s="1"/>
  <c r="I17" i="1"/>
  <c r="M17" i="1" s="1"/>
  <c r="G19" i="1"/>
  <c r="L19" i="1" s="1"/>
  <c r="G17" i="1"/>
  <c r="L17" i="1" s="1"/>
  <c r="F19" i="1"/>
  <c r="F11" i="1"/>
  <c r="F9" i="1" s="1"/>
  <c r="E13" i="1"/>
  <c r="K13" i="1" s="1"/>
  <c r="C17" i="1"/>
  <c r="F17" i="1"/>
  <c r="E10" i="1"/>
  <c r="K10" i="1" s="1"/>
  <c r="E14" i="1"/>
  <c r="K14" i="1" s="1"/>
  <c r="E15" i="1"/>
  <c r="K15" i="1" s="1"/>
  <c r="C19" i="1"/>
  <c r="C11" i="1"/>
  <c r="C9" i="1" s="1"/>
  <c r="X28" i="1" l="1"/>
  <c r="X31" i="1"/>
  <c r="X33" i="1"/>
  <c r="X27" i="1"/>
  <c r="X23" i="1"/>
  <c r="X24" i="1"/>
  <c r="X26" i="1"/>
  <c r="X34" i="1"/>
  <c r="X38" i="1"/>
  <c r="X25" i="1"/>
  <c r="X21" i="1"/>
  <c r="X32" i="1"/>
  <c r="X35" i="1"/>
  <c r="X36" i="1"/>
  <c r="X22" i="1"/>
  <c r="X29" i="1"/>
  <c r="X37" i="1"/>
  <c r="X30" i="1"/>
  <c r="X20" i="1"/>
  <c r="E18" i="1"/>
  <c r="K18" i="1" s="1"/>
  <c r="E17" i="1"/>
  <c r="K17" i="1" s="1"/>
  <c r="I9" i="1"/>
  <c r="M9" i="1" s="1"/>
  <c r="G9" i="1"/>
  <c r="L9" i="1" s="1"/>
  <c r="N12" i="1"/>
  <c r="X12" i="1" s="1"/>
  <c r="N16" i="1"/>
  <c r="X16" i="1" s="1"/>
  <c r="N13" i="1"/>
  <c r="X13" i="1" s="1"/>
  <c r="N15" i="1"/>
  <c r="X15" i="1" s="1"/>
  <c r="T19" i="1"/>
  <c r="T11" i="1"/>
  <c r="T9" i="1" s="1"/>
  <c r="N10" i="1"/>
  <c r="X10" i="1" s="1"/>
  <c r="T17" i="1"/>
  <c r="N14" i="1"/>
  <c r="X14" i="1" s="1"/>
  <c r="P19" i="1"/>
  <c r="P11" i="1"/>
  <c r="P9" i="1" s="1"/>
  <c r="E19" i="1"/>
  <c r="K19" i="1" s="1"/>
  <c r="E11" i="1"/>
  <c r="K11" i="1" s="1"/>
  <c r="D20" i="1" l="1"/>
  <c r="N18" i="1"/>
  <c r="X18" i="1" s="1"/>
  <c r="E9" i="1"/>
  <c r="K9" i="1" s="1"/>
  <c r="D34" i="1"/>
  <c r="D28" i="1"/>
  <c r="D30" i="1"/>
  <c r="D36" i="1"/>
  <c r="D23" i="1"/>
  <c r="D32" i="1"/>
  <c r="D26" i="1"/>
  <c r="D35" i="1"/>
  <c r="D38" i="1"/>
  <c r="D22" i="1"/>
  <c r="D31" i="1"/>
  <c r="D29" i="1"/>
  <c r="D27" i="1"/>
  <c r="D33" i="1"/>
  <c r="D21" i="1"/>
  <c r="B16" i="1"/>
  <c r="B13" i="1"/>
  <c r="B14" i="1"/>
  <c r="B10" i="1"/>
  <c r="D37" i="1"/>
  <c r="D25" i="1"/>
  <c r="B15" i="1"/>
  <c r="N17" i="1"/>
  <c r="X17" i="1" s="1"/>
  <c r="D24" i="1"/>
  <c r="B12" i="1"/>
  <c r="N19" i="1"/>
  <c r="X19" i="1" s="1"/>
  <c r="N11" i="1"/>
  <c r="X11" i="1" s="1"/>
  <c r="N9" i="1" l="1"/>
  <c r="X9" i="1" s="1"/>
  <c r="D13" i="1"/>
  <c r="D10" i="1"/>
  <c r="D16" i="1"/>
  <c r="D15" i="1"/>
  <c r="B18" i="1"/>
  <c r="D14" i="1"/>
  <c r="B19" i="1"/>
  <c r="D12" i="1"/>
  <c r="B11" i="1"/>
  <c r="B17" i="1"/>
  <c r="D19" i="1" l="1"/>
  <c r="D17" i="1"/>
  <c r="D18" i="1"/>
  <c r="D11" i="1"/>
  <c r="B9" i="1"/>
  <c r="D9" i="1" l="1"/>
</calcChain>
</file>

<file path=xl/sharedStrings.xml><?xml version="1.0" encoding="utf-8"?>
<sst xmlns="http://schemas.openxmlformats.org/spreadsheetml/2006/main" count="195" uniqueCount="57">
  <si>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</si>
  <si>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</si>
  <si>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</si>
  <si>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</si>
  <si>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</si>
  <si>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</si>
  <si>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</si>
  <si>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</si>
  <si>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</si>
  <si>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</si>
  <si>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</si>
  <si>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</si>
  <si>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</si>
  <si>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</si>
  <si>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</si>
  <si>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</si>
  <si>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</si>
  <si>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</si>
  <si>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</si>
  <si>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</si>
  <si>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</si>
  <si>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</si>
  <si>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</si>
  <si>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</si>
  <si>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</si>
  <si>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</si>
  <si>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</si>
  <si>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</si>
  <si>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</si>
  <si>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</si>
  <si>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</si>
  <si>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</si>
  <si>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</si>
  <si>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</si>
  <si>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</si>
  <si>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</si>
  <si>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</si>
  <si>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</si>
  <si>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</si>
  <si>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</si>
  <si>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</si>
  <si>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</si>
  <si>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</si>
  <si>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</si>
  <si>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</si>
  <si>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</si>
  <si>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</si>
  <si>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</si>
  <si>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</si>
  <si>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※　自然増減率、出生率、死亡率、社会増減率については、少数第２位以下を四捨五入して算出。</t>
    <rPh sb="2" eb="4">
      <t>シゼン</t>
    </rPh>
    <rPh sb="4" eb="7">
      <t>ゾウゲンリツ</t>
    </rPh>
    <rPh sb="8" eb="11">
      <t>シュッショウリツ</t>
    </rPh>
    <rPh sb="12" eb="15">
      <t>シボウリツ</t>
    </rPh>
    <rPh sb="16" eb="18">
      <t>シャカイ</t>
    </rPh>
    <rPh sb="18" eb="21">
      <t>ゾウゲンリツ</t>
    </rPh>
    <rPh sb="27" eb="29">
      <t>ショウスウ</t>
    </rPh>
    <rPh sb="29" eb="30">
      <t>ダイ</t>
    </rPh>
    <rPh sb="31" eb="32">
      <t>イ</t>
    </rPh>
    <rPh sb="32" eb="34">
      <t>イカ</t>
    </rPh>
    <rPh sb="35" eb="39">
      <t>シシャゴニュウ</t>
    </rPh>
    <rPh sb="41" eb="43">
      <t>サンシュツ</t>
    </rPh>
    <phoneticPr fontId="1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</si>
  <si>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</si>
  <si>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</si>
  <si>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</si>
  <si>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</si>
  <si>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</si>
  <si>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人口</t>
    <rPh sb="0" eb="2">
      <t>ジンコウ</t>
    </rPh>
    <phoneticPr fontId="1"/>
  </si>
  <si>
    <t>第４表　市町村別、男女別人口増減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2" eb="14">
      <t>ジンコウ</t>
    </rPh>
    <rPh sb="14" eb="16">
      <t>ゾウゲン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</si>
</sst>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9" xfId="0" applyFont="1" applyFill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 applyAlignment="1">
      <alignment horizontal="right"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7" fontId="0" fillId="0" borderId="3" xfId="0" applyNumberFormat="1" applyFont="1" applyBorder="1" applyAlignment="1">
      <alignment horizontal="right" vertical="center"/>
    </xf>
    <xf numFmtId="176" fontId="0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6" fontId="0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 applyAlignment="1">
      <alignment horizontal="right" vertical="center"/>
    </xf>
    <xf numFmtId="176" fontId="0" fillId="0" borderId="7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176" fontId="0" fillId="0" borderId="6" xfId="0" applyNumberFormat="1" applyFont="1" applyBorder="1">
      <alignment vertical="center"/>
    </xf>
    <xf numFmtId="177" fontId="0" fillId="0" borderId="6" xfId="0" applyNumberFormat="1" applyFont="1" applyBorder="1" applyAlignment="1">
      <alignment horizontal="right" vertical="center"/>
    </xf>
    <xf numFmtId="176" fontId="0" fillId="0" borderId="4" xfId="0" applyNumberFormat="1" applyFont="1" applyBorder="1">
      <alignment vertical="center"/>
    </xf>
    <xf numFmtId="178" fontId="0" fillId="0" borderId="5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tabSelected="1"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56</v>
      </c>
      <c r="C2" s="16"/>
      <c r="D2" s="16"/>
    </row>
    <row r="3" spans="1:26" x14ac:dyDescent="0.15">
      <c r="C3" s="16"/>
      <c r="D3" s="16"/>
    </row>
    <row r="4" spans="1:26" x14ac:dyDescent="0.15">
      <c r="A4" t="s">
        <v>42</v>
      </c>
      <c r="C4" s="16"/>
      <c r="D4" s="16"/>
    </row>
    <row r="5" spans="1:26" ht="13.5" customHeight="1" x14ac:dyDescent="0.15">
      <c r="A5" s="74" t="s">
        <v>37</v>
      </c>
      <c r="B5" s="65" t="s">
        <v>40</v>
      </c>
      <c r="C5" s="66"/>
      <c r="D5" s="66"/>
      <c r="E5" s="68" t="s">
        <v>39</v>
      </c>
      <c r="F5" s="69"/>
      <c r="G5" s="69"/>
      <c r="H5" s="69"/>
      <c r="I5" s="69"/>
      <c r="J5" s="69"/>
      <c r="K5" s="69"/>
      <c r="L5" s="69"/>
      <c r="M5" s="70"/>
      <c r="N5" s="65" t="s">
        <v>38</v>
      </c>
      <c r="O5" s="66"/>
      <c r="P5" s="66"/>
      <c r="Q5" s="66"/>
      <c r="R5" s="66"/>
      <c r="S5" s="66"/>
      <c r="T5" s="66"/>
      <c r="U5" s="66"/>
      <c r="V5" s="66"/>
      <c r="W5" s="66"/>
      <c r="X5" s="67"/>
    </row>
    <row r="6" spans="1:26" ht="13.5" customHeight="1" x14ac:dyDescent="0.15">
      <c r="A6" s="75"/>
      <c r="B6" s="20"/>
      <c r="C6" s="77" t="s">
        <v>52</v>
      </c>
      <c r="D6" s="77" t="s">
        <v>53</v>
      </c>
      <c r="E6" s="15"/>
      <c r="F6" s="71" t="s">
        <v>54</v>
      </c>
      <c r="G6" s="20"/>
      <c r="H6" s="71" t="s">
        <v>54</v>
      </c>
      <c r="I6" s="20"/>
      <c r="J6" s="71" t="s">
        <v>54</v>
      </c>
      <c r="K6" s="65" t="s">
        <v>46</v>
      </c>
      <c r="L6" s="66"/>
      <c r="M6" s="67"/>
      <c r="N6" s="14"/>
      <c r="O6" s="71" t="s">
        <v>54</v>
      </c>
      <c r="P6" s="68" t="s">
        <v>36</v>
      </c>
      <c r="Q6" s="69"/>
      <c r="R6" s="69"/>
      <c r="S6" s="70"/>
      <c r="T6" s="68" t="s">
        <v>35</v>
      </c>
      <c r="U6" s="69"/>
      <c r="V6" s="69"/>
      <c r="W6" s="70"/>
      <c r="X6" s="24" t="s">
        <v>46</v>
      </c>
    </row>
    <row r="7" spans="1:26" ht="13.5" customHeight="1" x14ac:dyDescent="0.15">
      <c r="A7" s="75"/>
      <c r="B7" s="18" t="s">
        <v>41</v>
      </c>
      <c r="C7" s="78"/>
      <c r="D7" s="78"/>
      <c r="E7" s="11" t="s">
        <v>32</v>
      </c>
      <c r="F7" s="72"/>
      <c r="G7" s="12" t="s">
        <v>34</v>
      </c>
      <c r="H7" s="72"/>
      <c r="I7" s="18" t="s">
        <v>33</v>
      </c>
      <c r="J7" s="72"/>
      <c r="K7" s="71" t="s">
        <v>43</v>
      </c>
      <c r="L7" s="17" t="s">
        <v>44</v>
      </c>
      <c r="M7" s="17" t="s">
        <v>45</v>
      </c>
      <c r="N7" s="12" t="s">
        <v>32</v>
      </c>
      <c r="O7" s="72"/>
      <c r="P7" s="14" t="s">
        <v>32</v>
      </c>
      <c r="Q7" s="71" t="s">
        <v>54</v>
      </c>
      <c r="R7" s="71" t="s">
        <v>31</v>
      </c>
      <c r="S7" s="13" t="s">
        <v>30</v>
      </c>
      <c r="T7" s="12" t="s">
        <v>32</v>
      </c>
      <c r="U7" s="71" t="s">
        <v>54</v>
      </c>
      <c r="V7" s="72" t="s">
        <v>31</v>
      </c>
      <c r="W7" s="21" t="s">
        <v>47</v>
      </c>
      <c r="X7" s="71" t="s">
        <v>48</v>
      </c>
    </row>
    <row r="8" spans="1:26" ht="30.75" customHeight="1" x14ac:dyDescent="0.15">
      <c r="A8" s="76"/>
      <c r="B8" s="19"/>
      <c r="C8" s="79"/>
      <c r="D8" s="79"/>
      <c r="E8" s="11"/>
      <c r="F8" s="73"/>
      <c r="G8" s="10"/>
      <c r="H8" s="73"/>
      <c r="I8" s="19"/>
      <c r="J8" s="73"/>
      <c r="K8" s="73"/>
      <c r="L8" s="19"/>
      <c r="M8" s="19"/>
      <c r="N8" s="10"/>
      <c r="O8" s="73"/>
      <c r="P8" s="10"/>
      <c r="Q8" s="73"/>
      <c r="R8" s="73"/>
      <c r="S8" s="9"/>
      <c r="T8" s="10"/>
      <c r="U8" s="73"/>
      <c r="V8" s="73"/>
      <c r="W8" s="22"/>
      <c r="X8" s="73"/>
      <c r="Z8" s="8" t="s">
        <v>55</v>
      </c>
    </row>
    <row r="9" spans="1:26" ht="18.75" customHeight="1" x14ac:dyDescent="0.15">
      <c r="A9" s="8" t="s">
        <v>29</v>
      </c>
      <c r="B9" s="32">
        <f>B10+B11</f>
        <v>-4261</v>
      </c>
      <c r="C9" s="32">
        <f>C10+C11</f>
        <v>593</v>
      </c>
      <c r="D9" s="33">
        <f>IF(B9-C9=0,"-",(1-(B9/(B9-C9)))*-1)</f>
        <v>-0.12216728471363825</v>
      </c>
      <c r="E9" s="32">
        <f t="shared" ref="E9:J9" si="0">E10+E11</f>
        <v>-3327</v>
      </c>
      <c r="F9" s="32">
        <f t="shared" si="0"/>
        <v>223</v>
      </c>
      <c r="G9" s="32">
        <f t="shared" si="0"/>
        <v>3852</v>
      </c>
      <c r="H9" s="32">
        <f t="shared" si="0"/>
        <v>-213</v>
      </c>
      <c r="I9" s="32">
        <f t="shared" si="0"/>
        <v>7179</v>
      </c>
      <c r="J9" s="32">
        <f t="shared" si="0"/>
        <v>-436</v>
      </c>
      <c r="K9" s="34">
        <f>E9/Z9*1000</f>
        <v>-6.0337104326788804</v>
      </c>
      <c r="L9" s="35">
        <f>G9/Z9*1000</f>
        <v>6.9858288508202735</v>
      </c>
      <c r="M9" s="35">
        <f>I9/Z9*1000</f>
        <v>13.019539283499153</v>
      </c>
      <c r="N9" s="32">
        <f>N10+N11</f>
        <v>-934</v>
      </c>
      <c r="O9" s="32">
        <f t="shared" ref="O9:Q9" si="1">O10+O11</f>
        <v>370</v>
      </c>
      <c r="P9" s="32">
        <f t="shared" si="1"/>
        <v>15314</v>
      </c>
      <c r="Q9" s="32">
        <f t="shared" si="1"/>
        <v>-1037</v>
      </c>
      <c r="R9" s="32">
        <f t="shared" ref="R9:U9" si="2">R10+R11</f>
        <v>9423</v>
      </c>
      <c r="S9" s="32">
        <f t="shared" si="2"/>
        <v>5891</v>
      </c>
      <c r="T9" s="32">
        <f t="shared" si="2"/>
        <v>16248</v>
      </c>
      <c r="U9" s="32">
        <f t="shared" si="2"/>
        <v>-1407</v>
      </c>
      <c r="V9" s="32">
        <f t="shared" ref="V9:W9" si="3">V10+V11</f>
        <v>10357</v>
      </c>
      <c r="W9" s="32">
        <f t="shared" si="3"/>
        <v>5891</v>
      </c>
      <c r="X9" s="34">
        <f>N9/Z9*1000</f>
        <v>-1.6938640048458293</v>
      </c>
      <c r="Z9" s="32">
        <f t="shared" ref="Z9" si="4">Z10+Z11</f>
        <v>551402</v>
      </c>
    </row>
    <row r="10" spans="1:26" ht="18.75" customHeight="1" x14ac:dyDescent="0.15">
      <c r="A10" s="6" t="s">
        <v>28</v>
      </c>
      <c r="B10" s="36">
        <f>B20+B21+B22+B23</f>
        <v>-2154</v>
      </c>
      <c r="C10" s="36">
        <f>C20+C21+C22+C23</f>
        <v>594</v>
      </c>
      <c r="D10" s="37">
        <f t="shared" ref="D10:D38" si="5">IF(B10-C10=0,"-",(1-(B10/(B10-C10)))*-1)</f>
        <v>-0.21615720524017468</v>
      </c>
      <c r="E10" s="36">
        <f t="shared" ref="E10:J10" si="6">E20+E21+E22+E23</f>
        <v>-1879</v>
      </c>
      <c r="F10" s="36">
        <f t="shared" si="6"/>
        <v>87</v>
      </c>
      <c r="G10" s="36">
        <f t="shared" si="6"/>
        <v>3053</v>
      </c>
      <c r="H10" s="36">
        <f t="shared" si="6"/>
        <v>-178</v>
      </c>
      <c r="I10" s="36">
        <f t="shared" si="6"/>
        <v>4932</v>
      </c>
      <c r="J10" s="36">
        <f t="shared" si="6"/>
        <v>-265</v>
      </c>
      <c r="K10" s="38">
        <f t="shared" ref="K10:K38" si="7">E10/Z10*1000</f>
        <v>-4.5382855955926216</v>
      </c>
      <c r="L10" s="39">
        <f t="shared" ref="L10:L38" si="8">G10/Z10*1000</f>
        <v>7.3738083679320248</v>
      </c>
      <c r="M10" s="39">
        <f t="shared" ref="M10:M38" si="9">I10/Z10*1000</f>
        <v>11.912093963524645</v>
      </c>
      <c r="N10" s="36">
        <f t="shared" ref="N10:Q10" si="10">N20+N21+N22+N23</f>
        <v>-275</v>
      </c>
      <c r="O10" s="36">
        <f t="shared" si="10"/>
        <v>507</v>
      </c>
      <c r="P10" s="36">
        <f t="shared" si="10"/>
        <v>11830</v>
      </c>
      <c r="Q10" s="36">
        <f t="shared" si="10"/>
        <v>-566</v>
      </c>
      <c r="R10" s="36">
        <f t="shared" ref="R10:U10" si="11">R20+R21+R22+R23</f>
        <v>7893</v>
      </c>
      <c r="S10" s="36">
        <f t="shared" si="11"/>
        <v>3937</v>
      </c>
      <c r="T10" s="36">
        <f t="shared" si="11"/>
        <v>12105</v>
      </c>
      <c r="U10" s="36">
        <f t="shared" si="11"/>
        <v>-1073</v>
      </c>
      <c r="V10" s="36">
        <f t="shared" ref="V10:W10" si="12">V20+V21+V22+V23</f>
        <v>8542</v>
      </c>
      <c r="W10" s="36">
        <f t="shared" si="12"/>
        <v>3563</v>
      </c>
      <c r="X10" s="38">
        <f t="shared" ref="X10:X38" si="13">N10/Z10*1000</f>
        <v>-0.66419826438955354</v>
      </c>
      <c r="Z10" s="32">
        <f t="shared" ref="Z10" si="14">Z20+Z21+Z22+Z23</f>
        <v>414033</v>
      </c>
    </row>
    <row r="11" spans="1:26" ht="18.75" customHeight="1" x14ac:dyDescent="0.15">
      <c r="A11" s="2" t="s">
        <v>27</v>
      </c>
      <c r="B11" s="40">
        <f>B12+B13+B14+B15+B16</f>
        <v>-2107</v>
      </c>
      <c r="C11" s="40">
        <f>C12+C13+C14+C15+C16</f>
        <v>-1</v>
      </c>
      <c r="D11" s="41">
        <f t="shared" si="5"/>
        <v>4.7483380816704113E-4</v>
      </c>
      <c r="E11" s="40">
        <f t="shared" ref="E11:J11" si="15">E12+E13+E14+E15+E16</f>
        <v>-1448</v>
      </c>
      <c r="F11" s="40">
        <f t="shared" si="15"/>
        <v>136</v>
      </c>
      <c r="G11" s="40">
        <f t="shared" si="15"/>
        <v>799</v>
      </c>
      <c r="H11" s="40">
        <f t="shared" si="15"/>
        <v>-35</v>
      </c>
      <c r="I11" s="40">
        <f t="shared" si="15"/>
        <v>2247</v>
      </c>
      <c r="J11" s="40">
        <f t="shared" si="15"/>
        <v>-171</v>
      </c>
      <c r="K11" s="42">
        <f t="shared" si="7"/>
        <v>-10.540951743115258</v>
      </c>
      <c r="L11" s="43">
        <f t="shared" si="8"/>
        <v>5.8164505820090415</v>
      </c>
      <c r="M11" s="43">
        <f t="shared" si="9"/>
        <v>16.357402325124298</v>
      </c>
      <c r="N11" s="40">
        <f t="shared" ref="N11:Q11" si="16">N12+N13+N14+N15+N16</f>
        <v>-659</v>
      </c>
      <c r="O11" s="40">
        <f t="shared" si="16"/>
        <v>-137</v>
      </c>
      <c r="P11" s="40">
        <f t="shared" si="16"/>
        <v>3484</v>
      </c>
      <c r="Q11" s="40">
        <f t="shared" si="16"/>
        <v>-471</v>
      </c>
      <c r="R11" s="40">
        <f t="shared" ref="R11:U11" si="17">R12+R13+R14+R15+R16</f>
        <v>1530</v>
      </c>
      <c r="S11" s="40">
        <f t="shared" si="17"/>
        <v>1954</v>
      </c>
      <c r="T11" s="40">
        <f t="shared" si="17"/>
        <v>4143</v>
      </c>
      <c r="U11" s="40">
        <f t="shared" si="17"/>
        <v>-334</v>
      </c>
      <c r="V11" s="40">
        <f t="shared" ref="V11:W11" si="18">V12+V13+V14+V15+V16</f>
        <v>1815</v>
      </c>
      <c r="W11" s="40">
        <f t="shared" si="18"/>
        <v>2328</v>
      </c>
      <c r="X11" s="44">
        <f t="shared" si="13"/>
        <v>-4.7972977891664055</v>
      </c>
      <c r="Z11" s="32">
        <f t="shared" ref="Z11" si="19">Z12+Z13+Z14+Z15+Z16</f>
        <v>137369</v>
      </c>
    </row>
    <row r="12" spans="1:26" ht="18.75" customHeight="1" x14ac:dyDescent="0.15">
      <c r="A12" s="6" t="s">
        <v>26</v>
      </c>
      <c r="B12" s="36">
        <f>B24</f>
        <v>-178</v>
      </c>
      <c r="C12" s="36">
        <f>C24</f>
        <v>11</v>
      </c>
      <c r="D12" s="37">
        <f t="shared" si="5"/>
        <v>-5.8201058201058253E-2</v>
      </c>
      <c r="E12" s="36">
        <f t="shared" ref="E12:J12" si="20">E24</f>
        <v>-140</v>
      </c>
      <c r="F12" s="36">
        <f t="shared" si="20"/>
        <v>-21</v>
      </c>
      <c r="G12" s="36">
        <f t="shared" si="20"/>
        <v>60</v>
      </c>
      <c r="H12" s="36">
        <f t="shared" si="20"/>
        <v>-6</v>
      </c>
      <c r="I12" s="36">
        <f t="shared" si="20"/>
        <v>200</v>
      </c>
      <c r="J12" s="36">
        <f t="shared" si="20"/>
        <v>15</v>
      </c>
      <c r="K12" s="38">
        <f t="shared" si="7"/>
        <v>-13.034168140769017</v>
      </c>
      <c r="L12" s="39">
        <f t="shared" si="8"/>
        <v>5.5860720603295784</v>
      </c>
      <c r="M12" s="39">
        <f t="shared" si="9"/>
        <v>18.620240201098596</v>
      </c>
      <c r="N12" s="36">
        <f t="shared" ref="N12:Q12" si="21">N24</f>
        <v>-38</v>
      </c>
      <c r="O12" s="36">
        <f t="shared" si="21"/>
        <v>32</v>
      </c>
      <c r="P12" s="36">
        <f t="shared" si="21"/>
        <v>283</v>
      </c>
      <c r="Q12" s="36">
        <f t="shared" si="21"/>
        <v>-13</v>
      </c>
      <c r="R12" s="36">
        <f t="shared" ref="R12:U12" si="22">R24</f>
        <v>131</v>
      </c>
      <c r="S12" s="36">
        <f t="shared" si="22"/>
        <v>152</v>
      </c>
      <c r="T12" s="36">
        <f t="shared" si="22"/>
        <v>321</v>
      </c>
      <c r="U12" s="36">
        <f t="shared" si="22"/>
        <v>-45</v>
      </c>
      <c r="V12" s="36">
        <f t="shared" ref="V12:W12" si="23">V24</f>
        <v>151</v>
      </c>
      <c r="W12" s="36">
        <f t="shared" si="23"/>
        <v>170</v>
      </c>
      <c r="X12" s="38">
        <f t="shared" si="13"/>
        <v>-3.5378456382087329</v>
      </c>
      <c r="Z12" s="32">
        <f t="shared" ref="Z12" si="24">Z24</f>
        <v>10741</v>
      </c>
    </row>
    <row r="13" spans="1:26" ht="18.75" customHeight="1" x14ac:dyDescent="0.15">
      <c r="A13" s="4" t="s">
        <v>25</v>
      </c>
      <c r="B13" s="45">
        <f>B25+B26+B27</f>
        <v>-413</v>
      </c>
      <c r="C13" s="45">
        <f>C25+C26+C27</f>
        <v>162</v>
      </c>
      <c r="D13" s="46">
        <f t="shared" si="5"/>
        <v>-0.2817391304347826</v>
      </c>
      <c r="E13" s="45">
        <f t="shared" ref="E13:J13" si="25">E25+E26+E27</f>
        <v>-253</v>
      </c>
      <c r="F13" s="45">
        <f t="shared" si="25"/>
        <v>99</v>
      </c>
      <c r="G13" s="45">
        <f t="shared" si="25"/>
        <v>146</v>
      </c>
      <c r="H13" s="45">
        <f t="shared" si="25"/>
        <v>21</v>
      </c>
      <c r="I13" s="45">
        <f t="shared" si="25"/>
        <v>399</v>
      </c>
      <c r="J13" s="45">
        <f t="shared" si="25"/>
        <v>-78</v>
      </c>
      <c r="K13" s="47">
        <f t="shared" si="7"/>
        <v>-10.116358111080011</v>
      </c>
      <c r="L13" s="48">
        <f t="shared" si="8"/>
        <v>5.8378983565916274</v>
      </c>
      <c r="M13" s="48">
        <f t="shared" si="9"/>
        <v>15.954256467671637</v>
      </c>
      <c r="N13" s="45">
        <f t="shared" ref="N13:Q13" si="26">N25+N26+N27</f>
        <v>-160</v>
      </c>
      <c r="O13" s="45">
        <f t="shared" si="26"/>
        <v>63</v>
      </c>
      <c r="P13" s="45">
        <f t="shared" si="26"/>
        <v>606</v>
      </c>
      <c r="Q13" s="45">
        <f t="shared" si="26"/>
        <v>-24</v>
      </c>
      <c r="R13" s="45">
        <f t="shared" ref="R13:U13" si="27">R25+R26+R27</f>
        <v>271</v>
      </c>
      <c r="S13" s="45">
        <f t="shared" si="27"/>
        <v>335</v>
      </c>
      <c r="T13" s="45">
        <f t="shared" si="27"/>
        <v>766</v>
      </c>
      <c r="U13" s="45">
        <f t="shared" si="27"/>
        <v>-87</v>
      </c>
      <c r="V13" s="45">
        <f t="shared" ref="V13:W13" si="28">V25+V26+V27</f>
        <v>318</v>
      </c>
      <c r="W13" s="45">
        <f t="shared" si="28"/>
        <v>448</v>
      </c>
      <c r="X13" s="47">
        <f t="shared" si="13"/>
        <v>-6.3976968291415091</v>
      </c>
      <c r="Z13" s="32">
        <f t="shared" ref="Z13" si="29">Z25+Z26+Z27</f>
        <v>25009</v>
      </c>
    </row>
    <row r="14" spans="1:26" ht="18.75" customHeight="1" x14ac:dyDescent="0.15">
      <c r="A14" s="4" t="s">
        <v>24</v>
      </c>
      <c r="B14" s="45">
        <f>B28+B29+B30+B31</f>
        <v>-676</v>
      </c>
      <c r="C14" s="45">
        <f>C28+C29+C30+C31</f>
        <v>-62</v>
      </c>
      <c r="D14" s="46">
        <f t="shared" si="5"/>
        <v>0.10097719869706845</v>
      </c>
      <c r="E14" s="45">
        <f t="shared" ref="E14:J14" si="30">E28+E29+E30+E31</f>
        <v>-447</v>
      </c>
      <c r="F14" s="45">
        <f t="shared" si="30"/>
        <v>40</v>
      </c>
      <c r="G14" s="45">
        <f t="shared" si="30"/>
        <v>331</v>
      </c>
      <c r="H14" s="45">
        <f t="shared" si="30"/>
        <v>-46</v>
      </c>
      <c r="I14" s="45">
        <f t="shared" si="30"/>
        <v>778</v>
      </c>
      <c r="J14" s="45">
        <f t="shared" si="30"/>
        <v>-86</v>
      </c>
      <c r="K14" s="47">
        <f t="shared" si="7"/>
        <v>-8.5442312103371805</v>
      </c>
      <c r="L14" s="48">
        <f t="shared" si="8"/>
        <v>6.3269363101154523</v>
      </c>
      <c r="M14" s="48">
        <f t="shared" si="9"/>
        <v>14.871167520452634</v>
      </c>
      <c r="N14" s="45">
        <f t="shared" ref="N14:Q14" si="31">N28+N29+N30+N31</f>
        <v>-229</v>
      </c>
      <c r="O14" s="45">
        <f t="shared" si="31"/>
        <v>-102</v>
      </c>
      <c r="P14" s="45">
        <f t="shared" si="31"/>
        <v>1339</v>
      </c>
      <c r="Q14" s="45">
        <f t="shared" si="31"/>
        <v>-170</v>
      </c>
      <c r="R14" s="45">
        <f t="shared" ref="R14:U14" si="32">R28+R29+R30+R31</f>
        <v>560</v>
      </c>
      <c r="S14" s="45">
        <f t="shared" si="32"/>
        <v>779</v>
      </c>
      <c r="T14" s="45">
        <f t="shared" si="32"/>
        <v>1568</v>
      </c>
      <c r="U14" s="45">
        <f t="shared" si="32"/>
        <v>-68</v>
      </c>
      <c r="V14" s="45">
        <f t="shared" ref="V14:W14" si="33">V28+V29+V30+V31</f>
        <v>736</v>
      </c>
      <c r="W14" s="45">
        <f t="shared" si="33"/>
        <v>832</v>
      </c>
      <c r="X14" s="47">
        <f t="shared" si="13"/>
        <v>-4.3772459668170347</v>
      </c>
      <c r="Z14" s="32">
        <f t="shared" ref="Z14" si="34">Z28+Z29+Z30+Z31</f>
        <v>52316</v>
      </c>
    </row>
    <row r="15" spans="1:26" ht="18.75" customHeight="1" x14ac:dyDescent="0.15">
      <c r="A15" s="4" t="s">
        <v>23</v>
      </c>
      <c r="B15" s="45">
        <f>B32+B33+B34+B35</f>
        <v>-576</v>
      </c>
      <c r="C15" s="45">
        <f>C32+C33+C34+C35</f>
        <v>-138</v>
      </c>
      <c r="D15" s="46">
        <f t="shared" si="5"/>
        <v>0.31506849315068486</v>
      </c>
      <c r="E15" s="45">
        <f t="shared" ref="E15:J15" si="35">E32+E33+E34+E35</f>
        <v>-418</v>
      </c>
      <c r="F15" s="45">
        <f t="shared" si="35"/>
        <v>-18</v>
      </c>
      <c r="G15" s="45">
        <f t="shared" si="35"/>
        <v>230</v>
      </c>
      <c r="H15" s="45">
        <f t="shared" si="35"/>
        <v>0</v>
      </c>
      <c r="I15" s="45">
        <f t="shared" si="35"/>
        <v>648</v>
      </c>
      <c r="J15" s="45">
        <f t="shared" si="35"/>
        <v>18</v>
      </c>
      <c r="K15" s="47">
        <f t="shared" si="7"/>
        <v>-10.51387177100888</v>
      </c>
      <c r="L15" s="48">
        <f t="shared" si="8"/>
        <v>5.785144754382876</v>
      </c>
      <c r="M15" s="48">
        <f t="shared" si="9"/>
        <v>16.299016525391753</v>
      </c>
      <c r="N15" s="49">
        <f t="shared" ref="N15:Q15" si="36">N32+N33+N34+N35</f>
        <v>-158</v>
      </c>
      <c r="O15" s="45">
        <f t="shared" si="36"/>
        <v>-120</v>
      </c>
      <c r="P15" s="45">
        <f t="shared" si="36"/>
        <v>1031</v>
      </c>
      <c r="Q15" s="45">
        <f t="shared" si="36"/>
        <v>-231</v>
      </c>
      <c r="R15" s="45">
        <f t="shared" ref="R15:U15" si="37">R32+R33+R34+R35</f>
        <v>457</v>
      </c>
      <c r="S15" s="45">
        <f t="shared" si="37"/>
        <v>574</v>
      </c>
      <c r="T15" s="45">
        <f t="shared" si="37"/>
        <v>1189</v>
      </c>
      <c r="U15" s="45">
        <f t="shared" si="37"/>
        <v>-111</v>
      </c>
      <c r="V15" s="45">
        <f t="shared" ref="V15:W15" si="38">V32+V33+V34+V35</f>
        <v>491</v>
      </c>
      <c r="W15" s="45">
        <f t="shared" si="38"/>
        <v>698</v>
      </c>
      <c r="X15" s="47">
        <f t="shared" si="13"/>
        <v>-3.9741429182282366</v>
      </c>
      <c r="Z15" s="32">
        <f t="shared" ref="Z15" si="39">Z32+Z33+Z34+Z35</f>
        <v>39757</v>
      </c>
    </row>
    <row r="16" spans="1:26" ht="18.75" customHeight="1" x14ac:dyDescent="0.15">
      <c r="A16" s="2" t="s">
        <v>22</v>
      </c>
      <c r="B16" s="40">
        <f>B36+B37+B38</f>
        <v>-264</v>
      </c>
      <c r="C16" s="40">
        <f>C36+C37+C38</f>
        <v>26</v>
      </c>
      <c r="D16" s="41">
        <f t="shared" si="5"/>
        <v>-8.9655172413793061E-2</v>
      </c>
      <c r="E16" s="40">
        <f>E36+E37+E38</f>
        <v>-190</v>
      </c>
      <c r="F16" s="40">
        <f t="shared" ref="F16:J16" si="40">F36+F37+F38</f>
        <v>36</v>
      </c>
      <c r="G16" s="40">
        <f t="shared" si="40"/>
        <v>32</v>
      </c>
      <c r="H16" s="40">
        <f t="shared" si="40"/>
        <v>-4</v>
      </c>
      <c r="I16" s="40">
        <f t="shared" si="40"/>
        <v>222</v>
      </c>
      <c r="J16" s="40">
        <f t="shared" si="40"/>
        <v>-40</v>
      </c>
      <c r="K16" s="42">
        <f t="shared" si="7"/>
        <v>-19.903624554787346</v>
      </c>
      <c r="L16" s="43">
        <f t="shared" si="8"/>
        <v>3.3521893987010265</v>
      </c>
      <c r="M16" s="43">
        <f t="shared" si="9"/>
        <v>23.255813953488371</v>
      </c>
      <c r="N16" s="40">
        <f t="shared" ref="N16:Q16" si="41">N36+N37+N38</f>
        <v>-74</v>
      </c>
      <c r="O16" s="40">
        <f t="shared" si="41"/>
        <v>-10</v>
      </c>
      <c r="P16" s="40">
        <f t="shared" si="41"/>
        <v>225</v>
      </c>
      <c r="Q16" s="40">
        <f t="shared" si="41"/>
        <v>-33</v>
      </c>
      <c r="R16" s="40">
        <f t="shared" ref="R16:U16" si="42">R36+R37+R38</f>
        <v>111</v>
      </c>
      <c r="S16" s="40">
        <f t="shared" si="42"/>
        <v>114</v>
      </c>
      <c r="T16" s="40">
        <f t="shared" si="42"/>
        <v>299</v>
      </c>
      <c r="U16" s="40">
        <f t="shared" si="42"/>
        <v>-23</v>
      </c>
      <c r="V16" s="40">
        <f t="shared" ref="V16:W16" si="43">V36+V37+V38</f>
        <v>119</v>
      </c>
      <c r="W16" s="40">
        <f t="shared" si="43"/>
        <v>180</v>
      </c>
      <c r="X16" s="44">
        <f t="shared" si="13"/>
        <v>-7.7519379844961236</v>
      </c>
      <c r="Z16" s="32">
        <f t="shared" ref="Z16" si="44">Z36+Z37+Z38</f>
        <v>9546</v>
      </c>
    </row>
    <row r="17" spans="1:26" ht="18.75" customHeight="1" x14ac:dyDescent="0.15">
      <c r="A17" s="6" t="s">
        <v>21</v>
      </c>
      <c r="B17" s="36">
        <f>B12+B13+B20</f>
        <v>-1647</v>
      </c>
      <c r="C17" s="36">
        <f>C12+C13+C20</f>
        <v>467</v>
      </c>
      <c r="D17" s="37">
        <f t="shared" si="5"/>
        <v>-0.22090823084200573</v>
      </c>
      <c r="E17" s="36">
        <f t="shared" ref="E17:J17" si="45">E12+E13+E20</f>
        <v>-1155</v>
      </c>
      <c r="F17" s="36">
        <f t="shared" si="45"/>
        <v>223</v>
      </c>
      <c r="G17" s="36">
        <f t="shared" si="45"/>
        <v>1547</v>
      </c>
      <c r="H17" s="36">
        <f t="shared" si="45"/>
        <v>-16</v>
      </c>
      <c r="I17" s="36">
        <f t="shared" si="45"/>
        <v>2702</v>
      </c>
      <c r="J17" s="36">
        <f t="shared" si="45"/>
        <v>-239</v>
      </c>
      <c r="K17" s="38">
        <f t="shared" si="7"/>
        <v>-5.1693117430650659</v>
      </c>
      <c r="L17" s="39">
        <f t="shared" si="8"/>
        <v>6.9237448194992703</v>
      </c>
      <c r="M17" s="39">
        <f t="shared" si="9"/>
        <v>12.093056562564337</v>
      </c>
      <c r="N17" s="36">
        <f t="shared" ref="N17:Q17" si="46">N12+N13+N20</f>
        <v>-492</v>
      </c>
      <c r="O17" s="36">
        <f t="shared" si="46"/>
        <v>244</v>
      </c>
      <c r="P17" s="36">
        <f t="shared" si="46"/>
        <v>5359</v>
      </c>
      <c r="Q17" s="36">
        <f t="shared" si="46"/>
        <v>-290</v>
      </c>
      <c r="R17" s="36">
        <f t="shared" ref="R17:U17" si="47">R12+R13+R20</f>
        <v>3582</v>
      </c>
      <c r="S17" s="36">
        <f t="shared" si="47"/>
        <v>1777</v>
      </c>
      <c r="T17" s="36">
        <f t="shared" si="47"/>
        <v>5851</v>
      </c>
      <c r="U17" s="36">
        <f t="shared" si="47"/>
        <v>-534</v>
      </c>
      <c r="V17" s="36">
        <f t="shared" ref="V17:W17" si="48">V12+V13+V20</f>
        <v>4056</v>
      </c>
      <c r="W17" s="36">
        <f t="shared" si="48"/>
        <v>1795</v>
      </c>
      <c r="X17" s="38">
        <f t="shared" si="13"/>
        <v>-2.2019925347082356</v>
      </c>
      <c r="Z17" s="32">
        <f t="shared" ref="Z17" si="49">Z12+Z13+Z20</f>
        <v>223434</v>
      </c>
    </row>
    <row r="18" spans="1:26" ht="18.75" customHeight="1" x14ac:dyDescent="0.15">
      <c r="A18" s="4" t="s">
        <v>20</v>
      </c>
      <c r="B18" s="45">
        <f>B14+B22</f>
        <v>-1139</v>
      </c>
      <c r="C18" s="45">
        <f>C14+C22</f>
        <v>-29</v>
      </c>
      <c r="D18" s="46">
        <f t="shared" si="5"/>
        <v>2.6126126126126081E-2</v>
      </c>
      <c r="E18" s="45">
        <f t="shared" ref="E18:J18" si="50">E14+E22</f>
        <v>-747</v>
      </c>
      <c r="F18" s="45">
        <f t="shared" si="50"/>
        <v>138</v>
      </c>
      <c r="G18" s="45">
        <f t="shared" si="50"/>
        <v>667</v>
      </c>
      <c r="H18" s="45">
        <f t="shared" si="50"/>
        <v>-54</v>
      </c>
      <c r="I18" s="45">
        <f t="shared" si="50"/>
        <v>1414</v>
      </c>
      <c r="J18" s="45">
        <f t="shared" si="50"/>
        <v>-192</v>
      </c>
      <c r="K18" s="47">
        <f t="shared" si="7"/>
        <v>-7.5610348597109187</v>
      </c>
      <c r="L18" s="48">
        <f t="shared" si="8"/>
        <v>6.7512854771448234</v>
      </c>
      <c r="M18" s="48">
        <f t="shared" si="9"/>
        <v>14.312320336855743</v>
      </c>
      <c r="N18" s="45">
        <f t="shared" ref="N18:Q18" si="51">N14+N22</f>
        <v>-392</v>
      </c>
      <c r="O18" s="45">
        <f t="shared" si="51"/>
        <v>-167</v>
      </c>
      <c r="P18" s="45">
        <f t="shared" si="51"/>
        <v>2612</v>
      </c>
      <c r="Q18" s="45">
        <f t="shared" si="51"/>
        <v>-226</v>
      </c>
      <c r="R18" s="45">
        <f t="shared" ref="R18:U18" si="52">R14+R22</f>
        <v>1144</v>
      </c>
      <c r="S18" s="45">
        <f t="shared" si="52"/>
        <v>1468</v>
      </c>
      <c r="T18" s="45">
        <f t="shared" si="52"/>
        <v>3004</v>
      </c>
      <c r="U18" s="45">
        <f t="shared" si="52"/>
        <v>-59</v>
      </c>
      <c r="V18" s="45">
        <f t="shared" ref="V18:W18" si="53">V14+V22</f>
        <v>1456</v>
      </c>
      <c r="W18" s="45">
        <f t="shared" si="53"/>
        <v>1548</v>
      </c>
      <c r="X18" s="47">
        <f t="shared" si="13"/>
        <v>-3.9677719745738695</v>
      </c>
      <c r="Z18" s="32">
        <f t="shared" ref="Z18" si="54">Z14+Z22</f>
        <v>98796</v>
      </c>
    </row>
    <row r="19" spans="1:26" ht="18.75" customHeight="1" x14ac:dyDescent="0.15">
      <c r="A19" s="2" t="s">
        <v>19</v>
      </c>
      <c r="B19" s="40">
        <f>B15+B16+B21+B23</f>
        <v>-1475</v>
      </c>
      <c r="C19" s="40">
        <f>C15+C16+C21+C23</f>
        <v>155</v>
      </c>
      <c r="D19" s="41">
        <f t="shared" si="5"/>
        <v>-9.5092024539877307E-2</v>
      </c>
      <c r="E19" s="40">
        <f t="shared" ref="E19:J19" si="55">E15+E16+E21+E23</f>
        <v>-1425</v>
      </c>
      <c r="F19" s="40">
        <f t="shared" si="55"/>
        <v>-138</v>
      </c>
      <c r="G19" s="40">
        <f t="shared" si="55"/>
        <v>1638</v>
      </c>
      <c r="H19" s="40">
        <f t="shared" si="55"/>
        <v>-143</v>
      </c>
      <c r="I19" s="40">
        <f t="shared" si="55"/>
        <v>3063</v>
      </c>
      <c r="J19" s="40">
        <f t="shared" si="55"/>
        <v>-5</v>
      </c>
      <c r="K19" s="42">
        <f t="shared" si="7"/>
        <v>-6.2180371075000433</v>
      </c>
      <c r="L19" s="43">
        <f t="shared" si="8"/>
        <v>7.1474700225158392</v>
      </c>
      <c r="M19" s="43">
        <f t="shared" si="9"/>
        <v>13.365507130015883</v>
      </c>
      <c r="N19" s="50">
        <f t="shared" ref="N19:O19" si="56">N15+N16+N21+N23</f>
        <v>-50</v>
      </c>
      <c r="O19" s="40">
        <f t="shared" si="56"/>
        <v>293</v>
      </c>
      <c r="P19" s="50">
        <f>P15+P16+P21+P23</f>
        <v>7343</v>
      </c>
      <c r="Q19" s="40">
        <f t="shared" ref="Q19" si="57">Q15+Q16+Q21+Q23</f>
        <v>-521</v>
      </c>
      <c r="R19" s="40">
        <f t="shared" ref="R19:S19" si="58">R15+R16+R21+R23</f>
        <v>4697</v>
      </c>
      <c r="S19" s="40">
        <f t="shared" si="58"/>
        <v>2646</v>
      </c>
      <c r="T19" s="50">
        <f>T15+T16+T21+T23</f>
        <v>7393</v>
      </c>
      <c r="U19" s="40">
        <f t="shared" ref="U19" si="59">U15+U16+U21+U23</f>
        <v>-814</v>
      </c>
      <c r="V19" s="40">
        <f t="shared" ref="V19:W19" si="60">V15+V16+V21+V23</f>
        <v>4845</v>
      </c>
      <c r="W19" s="40">
        <f t="shared" si="60"/>
        <v>2548</v>
      </c>
      <c r="X19" s="44">
        <f t="shared" si="13"/>
        <v>-0.21817674061403661</v>
      </c>
      <c r="Z19" s="32">
        <f>Z15+Z16+Z21+Z23</f>
        <v>229172</v>
      </c>
    </row>
    <row r="20" spans="1:26" ht="18.75" customHeight="1" x14ac:dyDescent="0.15">
      <c r="A20" s="5" t="s">
        <v>18</v>
      </c>
      <c r="B20" s="51">
        <f>E20+N20</f>
        <v>-1056</v>
      </c>
      <c r="C20" s="51">
        <v>294</v>
      </c>
      <c r="D20" s="52">
        <f t="shared" si="5"/>
        <v>-0.21777777777777774</v>
      </c>
      <c r="E20" s="51">
        <f>G20-I20</f>
        <v>-762</v>
      </c>
      <c r="F20" s="51">
        <f>H20-J20</f>
        <v>145</v>
      </c>
      <c r="G20" s="51">
        <v>1341</v>
      </c>
      <c r="H20" s="51">
        <v>-31</v>
      </c>
      <c r="I20" s="51">
        <v>2103</v>
      </c>
      <c r="J20" s="51">
        <v>-176</v>
      </c>
      <c r="K20" s="38">
        <f t="shared" si="7"/>
        <v>-4.0600157711898728</v>
      </c>
      <c r="L20" s="39">
        <f t="shared" si="8"/>
        <v>7.1449883847317839</v>
      </c>
      <c r="M20" s="39">
        <f t="shared" si="9"/>
        <v>11.205004155921655</v>
      </c>
      <c r="N20" s="51">
        <f>P20-T20</f>
        <v>-294</v>
      </c>
      <c r="O20" s="53">
        <f>Q20-U20</f>
        <v>149</v>
      </c>
      <c r="P20" s="51">
        <f>R20+S20</f>
        <v>4470</v>
      </c>
      <c r="Q20" s="53">
        <v>-253</v>
      </c>
      <c r="R20" s="53">
        <v>3180</v>
      </c>
      <c r="S20" s="53">
        <v>1290</v>
      </c>
      <c r="T20" s="51">
        <f>V20+W20</f>
        <v>4764</v>
      </c>
      <c r="U20" s="53">
        <v>-402</v>
      </c>
      <c r="V20" s="53">
        <v>3587</v>
      </c>
      <c r="W20" s="53">
        <v>1177</v>
      </c>
      <c r="X20" s="54">
        <f t="shared" si="13"/>
        <v>-1.5664627778606595</v>
      </c>
      <c r="Z20" s="8">
        <v>187684</v>
      </c>
    </row>
    <row r="21" spans="1:26" ht="18.75" customHeight="1" x14ac:dyDescent="0.15">
      <c r="A21" s="3" t="s">
        <v>17</v>
      </c>
      <c r="B21" s="55">
        <f t="shared" ref="B21:B38" si="61">E21+N21</f>
        <v>-399</v>
      </c>
      <c r="C21" s="55">
        <v>196</v>
      </c>
      <c r="D21" s="56">
        <f t="shared" si="5"/>
        <v>-0.3294117647058824</v>
      </c>
      <c r="E21" s="55">
        <f t="shared" ref="E21:E38" si="62">G21-I21</f>
        <v>-596</v>
      </c>
      <c r="F21" s="55">
        <f t="shared" ref="F21:F38" si="63">H21-J21</f>
        <v>-214</v>
      </c>
      <c r="G21" s="55">
        <v>1175</v>
      </c>
      <c r="H21" s="55">
        <v>-112</v>
      </c>
      <c r="I21" s="55">
        <v>1771</v>
      </c>
      <c r="J21" s="55">
        <v>102</v>
      </c>
      <c r="K21" s="47">
        <f t="shared" si="7"/>
        <v>-4.0470434853464425</v>
      </c>
      <c r="L21" s="48">
        <f t="shared" si="8"/>
        <v>7.9786511665806552</v>
      </c>
      <c r="M21" s="48">
        <f t="shared" si="9"/>
        <v>12.025694651927099</v>
      </c>
      <c r="N21" s="55">
        <f t="shared" ref="N21:N38" si="64">P21-T21</f>
        <v>197</v>
      </c>
      <c r="O21" s="55">
        <f t="shared" ref="O21:O38" si="65">Q21-U21</f>
        <v>410</v>
      </c>
      <c r="P21" s="55">
        <f t="shared" ref="P21:P38" si="66">R21+S21</f>
        <v>4864</v>
      </c>
      <c r="Q21" s="55">
        <v>-116</v>
      </c>
      <c r="R21" s="55">
        <v>3240</v>
      </c>
      <c r="S21" s="55">
        <v>1624</v>
      </c>
      <c r="T21" s="55">
        <f t="shared" ref="T21:T38" si="67">V21+W21</f>
        <v>4667</v>
      </c>
      <c r="U21" s="55">
        <v>-526</v>
      </c>
      <c r="V21" s="55">
        <v>3356</v>
      </c>
      <c r="W21" s="55">
        <v>1311</v>
      </c>
      <c r="X21" s="47">
        <f t="shared" si="13"/>
        <v>1.3376972594182035</v>
      </c>
      <c r="Z21" s="8">
        <v>147268</v>
      </c>
    </row>
    <row r="22" spans="1:26" ht="18.75" customHeight="1" x14ac:dyDescent="0.15">
      <c r="A22" s="3" t="s">
        <v>16</v>
      </c>
      <c r="B22" s="55">
        <f t="shared" si="61"/>
        <v>-463</v>
      </c>
      <c r="C22" s="55">
        <v>33</v>
      </c>
      <c r="D22" s="56">
        <f t="shared" si="5"/>
        <v>-6.6532258064516125E-2</v>
      </c>
      <c r="E22" s="55">
        <f t="shared" si="62"/>
        <v>-300</v>
      </c>
      <c r="F22" s="55">
        <f t="shared" si="63"/>
        <v>98</v>
      </c>
      <c r="G22" s="55">
        <v>336</v>
      </c>
      <c r="H22" s="55">
        <v>-8</v>
      </c>
      <c r="I22" s="55">
        <v>636</v>
      </c>
      <c r="J22" s="55">
        <v>-106</v>
      </c>
      <c r="K22" s="47">
        <f t="shared" si="7"/>
        <v>-6.4543889845094666</v>
      </c>
      <c r="L22" s="48">
        <f t="shared" si="8"/>
        <v>7.2289156626506026</v>
      </c>
      <c r="M22" s="48">
        <f t="shared" si="9"/>
        <v>13.683304647160069</v>
      </c>
      <c r="N22" s="55">
        <f t="shared" si="64"/>
        <v>-163</v>
      </c>
      <c r="O22" s="55">
        <f t="shared" si="65"/>
        <v>-65</v>
      </c>
      <c r="P22" s="55">
        <f>R22+S22</f>
        <v>1273</v>
      </c>
      <c r="Q22" s="55">
        <v>-56</v>
      </c>
      <c r="R22" s="55">
        <v>584</v>
      </c>
      <c r="S22" s="55">
        <v>689</v>
      </c>
      <c r="T22" s="55">
        <f t="shared" si="67"/>
        <v>1436</v>
      </c>
      <c r="U22" s="55">
        <v>9</v>
      </c>
      <c r="V22" s="55">
        <v>720</v>
      </c>
      <c r="W22" s="55">
        <v>716</v>
      </c>
      <c r="X22" s="47">
        <f t="shared" si="13"/>
        <v>-3.5068846815834767</v>
      </c>
      <c r="Z22" s="8">
        <v>46480</v>
      </c>
    </row>
    <row r="23" spans="1:26" ht="18.75" customHeight="1" x14ac:dyDescent="0.15">
      <c r="A23" s="1" t="s">
        <v>15</v>
      </c>
      <c r="B23" s="57">
        <f t="shared" si="61"/>
        <v>-236</v>
      </c>
      <c r="C23" s="57">
        <v>71</v>
      </c>
      <c r="D23" s="58">
        <f t="shared" si="5"/>
        <v>-0.23127035830618892</v>
      </c>
      <c r="E23" s="57">
        <f>G23-I23</f>
        <v>-221</v>
      </c>
      <c r="F23" s="57">
        <f t="shared" si="63"/>
        <v>58</v>
      </c>
      <c r="G23" s="57">
        <v>201</v>
      </c>
      <c r="H23" s="57">
        <v>-27</v>
      </c>
      <c r="I23" s="57">
        <v>422</v>
      </c>
      <c r="J23" s="57">
        <v>-85</v>
      </c>
      <c r="K23" s="42">
        <f t="shared" si="7"/>
        <v>-6.7789331615594612</v>
      </c>
      <c r="L23" s="43">
        <f t="shared" si="8"/>
        <v>6.165455047391184</v>
      </c>
      <c r="M23" s="43">
        <f t="shared" si="9"/>
        <v>12.944388208950645</v>
      </c>
      <c r="N23" s="59">
        <f t="shared" si="64"/>
        <v>-15</v>
      </c>
      <c r="O23" s="57">
        <f t="shared" si="65"/>
        <v>13</v>
      </c>
      <c r="P23" s="59">
        <f t="shared" si="66"/>
        <v>1223</v>
      </c>
      <c r="Q23" s="57">
        <v>-141</v>
      </c>
      <c r="R23" s="57">
        <v>889</v>
      </c>
      <c r="S23" s="57">
        <v>334</v>
      </c>
      <c r="T23" s="59">
        <f t="shared" si="67"/>
        <v>1238</v>
      </c>
      <c r="U23" s="57">
        <v>-154</v>
      </c>
      <c r="V23" s="57">
        <v>879</v>
      </c>
      <c r="W23" s="57">
        <v>359</v>
      </c>
      <c r="X23" s="60">
        <f t="shared" si="13"/>
        <v>-0.46010858562620777</v>
      </c>
      <c r="Z23" s="8">
        <v>32601</v>
      </c>
    </row>
    <row r="24" spans="1:26" ht="18.75" customHeight="1" x14ac:dyDescent="0.15">
      <c r="A24" s="7" t="s">
        <v>14</v>
      </c>
      <c r="B24" s="61">
        <f t="shared" si="61"/>
        <v>-178</v>
      </c>
      <c r="C24" s="61">
        <v>11</v>
      </c>
      <c r="D24" s="62">
        <f t="shared" si="5"/>
        <v>-5.8201058201058253E-2</v>
      </c>
      <c r="E24" s="51">
        <f t="shared" si="62"/>
        <v>-140</v>
      </c>
      <c r="F24" s="61">
        <f t="shared" si="63"/>
        <v>-21</v>
      </c>
      <c r="G24" s="61">
        <v>60</v>
      </c>
      <c r="H24" s="61">
        <v>-6</v>
      </c>
      <c r="I24" s="61">
        <v>200</v>
      </c>
      <c r="J24" s="61">
        <v>15</v>
      </c>
      <c r="K24" s="34">
        <f t="shared" si="7"/>
        <v>-13.034168140769017</v>
      </c>
      <c r="L24" s="35">
        <f t="shared" si="8"/>
        <v>5.5860720603295784</v>
      </c>
      <c r="M24" s="35">
        <f t="shared" si="9"/>
        <v>18.620240201098596</v>
      </c>
      <c r="N24" s="51">
        <f t="shared" si="64"/>
        <v>-38</v>
      </c>
      <c r="O24" s="61">
        <f t="shared" si="65"/>
        <v>32</v>
      </c>
      <c r="P24" s="61">
        <f t="shared" si="66"/>
        <v>283</v>
      </c>
      <c r="Q24" s="61">
        <v>-13</v>
      </c>
      <c r="R24" s="61">
        <v>131</v>
      </c>
      <c r="S24" s="61">
        <v>152</v>
      </c>
      <c r="T24" s="61">
        <f t="shared" si="67"/>
        <v>321</v>
      </c>
      <c r="U24" s="61">
        <v>-45</v>
      </c>
      <c r="V24" s="61">
        <v>151</v>
      </c>
      <c r="W24" s="61">
        <v>170</v>
      </c>
      <c r="X24" s="34">
        <f t="shared" si="13"/>
        <v>-3.5378456382087329</v>
      </c>
      <c r="Z24" s="8">
        <v>10741</v>
      </c>
    </row>
    <row r="25" spans="1:26" ht="18.75" customHeight="1" x14ac:dyDescent="0.15">
      <c r="A25" s="5" t="s">
        <v>13</v>
      </c>
      <c r="B25" s="51">
        <f t="shared" si="61"/>
        <v>-72</v>
      </c>
      <c r="C25" s="51">
        <v>42</v>
      </c>
      <c r="D25" s="52">
        <f t="shared" si="5"/>
        <v>-0.36842105263157898</v>
      </c>
      <c r="E25" s="51">
        <f>G25-I25</f>
        <v>-55</v>
      </c>
      <c r="F25" s="51">
        <f t="shared" si="63"/>
        <v>7</v>
      </c>
      <c r="G25" s="51">
        <v>9</v>
      </c>
      <c r="H25" s="51">
        <v>-5</v>
      </c>
      <c r="I25" s="51">
        <v>64</v>
      </c>
      <c r="J25" s="51">
        <v>-12</v>
      </c>
      <c r="K25" s="38">
        <f t="shared" si="7"/>
        <v>-19.170442662948762</v>
      </c>
      <c r="L25" s="39">
        <f t="shared" si="8"/>
        <v>3.1369815266643428</v>
      </c>
      <c r="M25" s="39">
        <f t="shared" si="9"/>
        <v>22.307424189613105</v>
      </c>
      <c r="N25" s="51">
        <f>P25-T25</f>
        <v>-17</v>
      </c>
      <c r="O25" s="51">
        <f t="shared" si="65"/>
        <v>35</v>
      </c>
      <c r="P25" s="51">
        <f t="shared" si="66"/>
        <v>71</v>
      </c>
      <c r="Q25" s="51">
        <v>5</v>
      </c>
      <c r="R25" s="51">
        <v>50</v>
      </c>
      <c r="S25" s="51">
        <v>21</v>
      </c>
      <c r="T25" s="51">
        <f>V25+W25</f>
        <v>88</v>
      </c>
      <c r="U25" s="51">
        <v>-30</v>
      </c>
      <c r="V25" s="51">
        <v>38</v>
      </c>
      <c r="W25" s="51">
        <v>50</v>
      </c>
      <c r="X25" s="54">
        <f t="shared" si="13"/>
        <v>-5.9254095503659814</v>
      </c>
      <c r="Z25" s="8">
        <v>2869</v>
      </c>
    </row>
    <row r="26" spans="1:26" ht="18.75" customHeight="1" x14ac:dyDescent="0.15">
      <c r="A26" s="3" t="s">
        <v>12</v>
      </c>
      <c r="B26" s="55">
        <f t="shared" si="61"/>
        <v>-127</v>
      </c>
      <c r="C26" s="55">
        <v>42</v>
      </c>
      <c r="D26" s="56">
        <f t="shared" si="5"/>
        <v>-0.24852071005917165</v>
      </c>
      <c r="E26" s="55">
        <f t="shared" si="62"/>
        <v>-80</v>
      </c>
      <c r="F26" s="55">
        <f t="shared" si="63"/>
        <v>5</v>
      </c>
      <c r="G26" s="55">
        <v>28</v>
      </c>
      <c r="H26" s="55">
        <v>0</v>
      </c>
      <c r="I26" s="55">
        <v>108</v>
      </c>
      <c r="J26" s="55">
        <v>-5</v>
      </c>
      <c r="K26" s="47">
        <f t="shared" si="7"/>
        <v>-12.513686844986703</v>
      </c>
      <c r="L26" s="48">
        <f t="shared" si="8"/>
        <v>4.3797903957453466</v>
      </c>
      <c r="M26" s="48">
        <f t="shared" si="9"/>
        <v>16.89347724073205</v>
      </c>
      <c r="N26" s="55">
        <f t="shared" si="64"/>
        <v>-47</v>
      </c>
      <c r="O26" s="55">
        <f t="shared" si="65"/>
        <v>37</v>
      </c>
      <c r="P26" s="55">
        <f t="shared" si="66"/>
        <v>161</v>
      </c>
      <c r="Q26" s="55">
        <v>-6</v>
      </c>
      <c r="R26" s="55">
        <v>91</v>
      </c>
      <c r="S26" s="55">
        <v>70</v>
      </c>
      <c r="T26" s="55">
        <f t="shared" si="67"/>
        <v>208</v>
      </c>
      <c r="U26" s="55">
        <v>-43</v>
      </c>
      <c r="V26" s="55">
        <v>86</v>
      </c>
      <c r="W26" s="55">
        <v>122</v>
      </c>
      <c r="X26" s="47">
        <f t="shared" si="13"/>
        <v>-7.3517910214296887</v>
      </c>
      <c r="Z26" s="8">
        <v>6393</v>
      </c>
    </row>
    <row r="27" spans="1:26" ht="18.75" customHeight="1" x14ac:dyDescent="0.15">
      <c r="A27" s="1" t="s">
        <v>11</v>
      </c>
      <c r="B27" s="57">
        <f t="shared" si="61"/>
        <v>-214</v>
      </c>
      <c r="C27" s="57">
        <v>78</v>
      </c>
      <c r="D27" s="58">
        <f t="shared" si="5"/>
        <v>-0.26712328767123283</v>
      </c>
      <c r="E27" s="57">
        <f t="shared" si="62"/>
        <v>-118</v>
      </c>
      <c r="F27" s="57">
        <f t="shared" si="63"/>
        <v>87</v>
      </c>
      <c r="G27" s="57">
        <v>109</v>
      </c>
      <c r="H27" s="57">
        <v>26</v>
      </c>
      <c r="I27" s="57">
        <v>227</v>
      </c>
      <c r="J27" s="57">
        <v>-61</v>
      </c>
      <c r="K27" s="42">
        <f t="shared" si="7"/>
        <v>-7.4934908236489486</v>
      </c>
      <c r="L27" s="43">
        <f t="shared" si="8"/>
        <v>6.9219533879469104</v>
      </c>
      <c r="M27" s="43">
        <f t="shared" si="9"/>
        <v>14.41544421159586</v>
      </c>
      <c r="N27" s="59">
        <f t="shared" si="64"/>
        <v>-96</v>
      </c>
      <c r="O27" s="63">
        <f t="shared" si="65"/>
        <v>-9</v>
      </c>
      <c r="P27" s="59">
        <f t="shared" si="66"/>
        <v>374</v>
      </c>
      <c r="Q27" s="63">
        <v>-23</v>
      </c>
      <c r="R27" s="63">
        <v>130</v>
      </c>
      <c r="S27" s="63">
        <v>244</v>
      </c>
      <c r="T27" s="59">
        <f t="shared" si="67"/>
        <v>470</v>
      </c>
      <c r="U27" s="63">
        <v>-14</v>
      </c>
      <c r="V27" s="63">
        <v>194</v>
      </c>
      <c r="W27" s="63">
        <v>276</v>
      </c>
      <c r="X27" s="60">
        <f t="shared" si="13"/>
        <v>-6.0963993141550779</v>
      </c>
      <c r="Z27" s="8">
        <v>15747</v>
      </c>
    </row>
    <row r="28" spans="1:26" ht="18.75" customHeight="1" x14ac:dyDescent="0.15">
      <c r="A28" s="5" t="s">
        <v>10</v>
      </c>
      <c r="B28" s="51">
        <f t="shared" si="61"/>
        <v>-102</v>
      </c>
      <c r="C28" s="51">
        <v>-5</v>
      </c>
      <c r="D28" s="52">
        <f t="shared" si="5"/>
        <v>5.1546391752577359E-2</v>
      </c>
      <c r="E28" s="51">
        <f t="shared" si="62"/>
        <v>-61</v>
      </c>
      <c r="F28" s="51">
        <f t="shared" si="63"/>
        <v>16</v>
      </c>
      <c r="G28" s="51">
        <v>26</v>
      </c>
      <c r="H28" s="51">
        <v>4</v>
      </c>
      <c r="I28" s="51">
        <v>87</v>
      </c>
      <c r="J28" s="51">
        <v>-12</v>
      </c>
      <c r="K28" s="38">
        <f t="shared" si="7"/>
        <v>-10.156510156510157</v>
      </c>
      <c r="L28" s="39">
        <f t="shared" si="8"/>
        <v>4.329004329004329</v>
      </c>
      <c r="M28" s="39">
        <f t="shared" si="9"/>
        <v>14.485514485514486</v>
      </c>
      <c r="N28" s="51">
        <f t="shared" si="64"/>
        <v>-41</v>
      </c>
      <c r="O28" s="51">
        <f t="shared" si="65"/>
        <v>-21</v>
      </c>
      <c r="P28" s="51">
        <f t="shared" si="66"/>
        <v>133</v>
      </c>
      <c r="Q28" s="51">
        <v>-27</v>
      </c>
      <c r="R28" s="51">
        <v>57</v>
      </c>
      <c r="S28" s="51">
        <v>76</v>
      </c>
      <c r="T28" s="51">
        <f t="shared" si="67"/>
        <v>174</v>
      </c>
      <c r="U28" s="51">
        <v>-6</v>
      </c>
      <c r="V28" s="51">
        <v>82</v>
      </c>
      <c r="W28" s="51">
        <v>92</v>
      </c>
      <c r="X28" s="38">
        <f t="shared" si="13"/>
        <v>-6.8265068265068267</v>
      </c>
      <c r="Z28" s="8">
        <v>6006</v>
      </c>
    </row>
    <row r="29" spans="1:26" ht="18.75" customHeight="1" x14ac:dyDescent="0.15">
      <c r="A29" s="3" t="s">
        <v>9</v>
      </c>
      <c r="B29" s="55">
        <f t="shared" si="61"/>
        <v>-121</v>
      </c>
      <c r="C29" s="55">
        <v>9</v>
      </c>
      <c r="D29" s="56">
        <f t="shared" si="5"/>
        <v>-6.9230769230769207E-2</v>
      </c>
      <c r="E29" s="55">
        <f>G29-I29</f>
        <v>-109</v>
      </c>
      <c r="F29" s="55">
        <f t="shared" si="63"/>
        <v>9</v>
      </c>
      <c r="G29" s="55">
        <v>118</v>
      </c>
      <c r="H29" s="55">
        <v>-25</v>
      </c>
      <c r="I29" s="55">
        <v>227</v>
      </c>
      <c r="J29" s="55">
        <v>-34</v>
      </c>
      <c r="K29" s="47">
        <f t="shared" si="7"/>
        <v>-6.8180396572214921</v>
      </c>
      <c r="L29" s="48">
        <f t="shared" si="8"/>
        <v>7.3809970601113406</v>
      </c>
      <c r="M29" s="48">
        <f t="shared" si="9"/>
        <v>14.199036717332834</v>
      </c>
      <c r="N29" s="53">
        <f t="shared" si="64"/>
        <v>-12</v>
      </c>
      <c r="O29" s="55">
        <f t="shared" si="65"/>
        <v>0</v>
      </c>
      <c r="P29" s="53">
        <f>R29+S29</f>
        <v>491</v>
      </c>
      <c r="Q29" s="55">
        <v>-33</v>
      </c>
      <c r="R29" s="55">
        <v>161</v>
      </c>
      <c r="S29" s="55">
        <v>330</v>
      </c>
      <c r="T29" s="53">
        <f>V29+W29</f>
        <v>503</v>
      </c>
      <c r="U29" s="55">
        <v>-33</v>
      </c>
      <c r="V29" s="55">
        <v>250</v>
      </c>
      <c r="W29" s="55">
        <v>253</v>
      </c>
      <c r="X29" s="47">
        <f t="shared" si="13"/>
        <v>-0.75060987051979733</v>
      </c>
      <c r="Z29" s="8">
        <v>15987</v>
      </c>
    </row>
    <row r="30" spans="1:26" ht="18.75" customHeight="1" x14ac:dyDescent="0.15">
      <c r="A30" s="3" t="s">
        <v>8</v>
      </c>
      <c r="B30" s="55">
        <f>E30+N30</f>
        <v>-247</v>
      </c>
      <c r="C30" s="55">
        <v>-15</v>
      </c>
      <c r="D30" s="56">
        <f t="shared" si="5"/>
        <v>6.4655172413793149E-2</v>
      </c>
      <c r="E30" s="55">
        <f t="shared" si="62"/>
        <v>-150</v>
      </c>
      <c r="F30" s="55">
        <f t="shared" si="63"/>
        <v>22</v>
      </c>
      <c r="G30" s="55">
        <v>95</v>
      </c>
      <c r="H30" s="55">
        <v>-20</v>
      </c>
      <c r="I30" s="55">
        <v>245</v>
      </c>
      <c r="J30" s="55">
        <v>-42</v>
      </c>
      <c r="K30" s="54">
        <f t="shared" si="7"/>
        <v>-9.2148912642830805</v>
      </c>
      <c r="L30" s="64">
        <f t="shared" si="8"/>
        <v>5.8360978007126176</v>
      </c>
      <c r="M30" s="64">
        <f t="shared" si="9"/>
        <v>15.050989064995701</v>
      </c>
      <c r="N30" s="55">
        <f t="shared" si="64"/>
        <v>-97</v>
      </c>
      <c r="O30" s="55">
        <f t="shared" si="65"/>
        <v>-37</v>
      </c>
      <c r="P30" s="55">
        <f t="shared" si="66"/>
        <v>376</v>
      </c>
      <c r="Q30" s="55">
        <v>-104</v>
      </c>
      <c r="R30" s="55">
        <v>228</v>
      </c>
      <c r="S30" s="55">
        <v>148</v>
      </c>
      <c r="T30" s="55">
        <f t="shared" si="67"/>
        <v>473</v>
      </c>
      <c r="U30" s="55">
        <v>-67</v>
      </c>
      <c r="V30" s="55">
        <v>238</v>
      </c>
      <c r="W30" s="55">
        <v>235</v>
      </c>
      <c r="X30" s="47">
        <f t="shared" si="13"/>
        <v>-5.9589630175697259</v>
      </c>
      <c r="Z30" s="8">
        <v>16278</v>
      </c>
    </row>
    <row r="31" spans="1:26" ht="18.75" customHeight="1" x14ac:dyDescent="0.15">
      <c r="A31" s="1" t="s">
        <v>7</v>
      </c>
      <c r="B31" s="57">
        <f t="shared" si="61"/>
        <v>-206</v>
      </c>
      <c r="C31" s="57">
        <v>-51</v>
      </c>
      <c r="D31" s="58">
        <f t="shared" si="5"/>
        <v>0.32903225806451619</v>
      </c>
      <c r="E31" s="57">
        <f t="shared" si="62"/>
        <v>-127</v>
      </c>
      <c r="F31" s="57">
        <f t="shared" si="63"/>
        <v>-7</v>
      </c>
      <c r="G31" s="57">
        <v>92</v>
      </c>
      <c r="H31" s="57">
        <v>-5</v>
      </c>
      <c r="I31" s="57">
        <v>219</v>
      </c>
      <c r="J31" s="57">
        <v>2</v>
      </c>
      <c r="K31" s="42">
        <f t="shared" si="7"/>
        <v>-9.0423638305446783</v>
      </c>
      <c r="L31" s="43">
        <f t="shared" si="8"/>
        <v>6.5503737985048058</v>
      </c>
      <c r="M31" s="43">
        <f t="shared" si="9"/>
        <v>15.592737629049484</v>
      </c>
      <c r="N31" s="57">
        <f t="shared" si="64"/>
        <v>-79</v>
      </c>
      <c r="O31" s="57">
        <f t="shared" si="65"/>
        <v>-44</v>
      </c>
      <c r="P31" s="57">
        <f t="shared" si="66"/>
        <v>339</v>
      </c>
      <c r="Q31" s="57">
        <v>-6</v>
      </c>
      <c r="R31" s="57">
        <v>114</v>
      </c>
      <c r="S31" s="57">
        <v>225</v>
      </c>
      <c r="T31" s="57">
        <f t="shared" si="67"/>
        <v>418</v>
      </c>
      <c r="U31" s="57">
        <v>38</v>
      </c>
      <c r="V31" s="57">
        <v>166</v>
      </c>
      <c r="W31" s="57">
        <v>252</v>
      </c>
      <c r="X31" s="44">
        <f t="shared" si="13"/>
        <v>-5.6247775008899961</v>
      </c>
      <c r="Z31" s="8">
        <v>14045</v>
      </c>
    </row>
    <row r="32" spans="1:26" ht="18.75" customHeight="1" x14ac:dyDescent="0.15">
      <c r="A32" s="5" t="s">
        <v>6</v>
      </c>
      <c r="B32" s="51">
        <f t="shared" si="61"/>
        <v>6</v>
      </c>
      <c r="C32" s="51">
        <v>82</v>
      </c>
      <c r="D32" s="52">
        <f t="shared" si="5"/>
        <v>-1.0789473684210527</v>
      </c>
      <c r="E32" s="51">
        <f t="shared" si="62"/>
        <v>-7</v>
      </c>
      <c r="F32" s="51">
        <f t="shared" si="63"/>
        <v>-3</v>
      </c>
      <c r="G32" s="51">
        <v>34</v>
      </c>
      <c r="H32" s="51">
        <v>1</v>
      </c>
      <c r="I32" s="51">
        <v>41</v>
      </c>
      <c r="J32" s="51">
        <v>4</v>
      </c>
      <c r="K32" s="38">
        <f t="shared" si="7"/>
        <v>-1.9982871824150727</v>
      </c>
      <c r="L32" s="39">
        <f t="shared" si="8"/>
        <v>9.7059663145874957</v>
      </c>
      <c r="M32" s="39">
        <f t="shared" si="9"/>
        <v>11.704253497002568</v>
      </c>
      <c r="N32" s="51">
        <f t="shared" si="64"/>
        <v>13</v>
      </c>
      <c r="O32" s="53">
        <f t="shared" si="65"/>
        <v>85</v>
      </c>
      <c r="P32" s="51">
        <f t="shared" si="66"/>
        <v>158</v>
      </c>
      <c r="Q32" s="53">
        <v>-16</v>
      </c>
      <c r="R32" s="53">
        <v>56</v>
      </c>
      <c r="S32" s="53">
        <v>102</v>
      </c>
      <c r="T32" s="51">
        <f t="shared" si="67"/>
        <v>145</v>
      </c>
      <c r="U32" s="53">
        <v>-101</v>
      </c>
      <c r="V32" s="53">
        <v>50</v>
      </c>
      <c r="W32" s="53">
        <v>95</v>
      </c>
      <c r="X32" s="54">
        <f t="shared" si="13"/>
        <v>3.7111047673422779</v>
      </c>
      <c r="Z32" s="8">
        <v>3503</v>
      </c>
    </row>
    <row r="33" spans="1:26" ht="18.75" customHeight="1" x14ac:dyDescent="0.15">
      <c r="A33" s="3" t="s">
        <v>5</v>
      </c>
      <c r="B33" s="55">
        <f t="shared" si="61"/>
        <v>-286</v>
      </c>
      <c r="C33" s="55">
        <v>-130</v>
      </c>
      <c r="D33" s="56">
        <f t="shared" si="5"/>
        <v>0.83333333333333326</v>
      </c>
      <c r="E33" s="55">
        <f t="shared" si="62"/>
        <v>-229</v>
      </c>
      <c r="F33" s="55">
        <f t="shared" si="63"/>
        <v>-41</v>
      </c>
      <c r="G33" s="55">
        <v>77</v>
      </c>
      <c r="H33" s="55">
        <v>-4</v>
      </c>
      <c r="I33" s="55">
        <v>306</v>
      </c>
      <c r="J33" s="55">
        <v>37</v>
      </c>
      <c r="K33" s="47">
        <f t="shared" si="7"/>
        <v>-14.866268501687873</v>
      </c>
      <c r="L33" s="48">
        <f t="shared" si="8"/>
        <v>4.9987016359387173</v>
      </c>
      <c r="M33" s="48">
        <f t="shared" si="9"/>
        <v>19.864970137626589</v>
      </c>
      <c r="N33" s="55">
        <f t="shared" si="64"/>
        <v>-57</v>
      </c>
      <c r="O33" s="55">
        <f t="shared" si="65"/>
        <v>-89</v>
      </c>
      <c r="P33" s="55">
        <f t="shared" si="66"/>
        <v>370</v>
      </c>
      <c r="Q33" s="55">
        <v>-109</v>
      </c>
      <c r="R33" s="55">
        <v>174</v>
      </c>
      <c r="S33" s="55">
        <v>196</v>
      </c>
      <c r="T33" s="55">
        <f t="shared" si="67"/>
        <v>427</v>
      </c>
      <c r="U33" s="55">
        <v>-20</v>
      </c>
      <c r="V33" s="55">
        <v>181</v>
      </c>
      <c r="W33" s="55">
        <v>246</v>
      </c>
      <c r="X33" s="47">
        <f t="shared" si="13"/>
        <v>-3.7003375746559337</v>
      </c>
      <c r="Z33" s="8">
        <v>15404</v>
      </c>
    </row>
    <row r="34" spans="1:26" ht="18.75" customHeight="1" x14ac:dyDescent="0.15">
      <c r="A34" s="3" t="s">
        <v>4</v>
      </c>
      <c r="B34" s="55">
        <f t="shared" si="61"/>
        <v>-168</v>
      </c>
      <c r="C34" s="55">
        <v>-32</v>
      </c>
      <c r="D34" s="56">
        <f t="shared" si="5"/>
        <v>0.23529411764705888</v>
      </c>
      <c r="E34" s="55">
        <f t="shared" si="62"/>
        <v>-95</v>
      </c>
      <c r="F34" s="55">
        <f t="shared" si="63"/>
        <v>22</v>
      </c>
      <c r="G34" s="55">
        <v>48</v>
      </c>
      <c r="H34" s="55">
        <v>2</v>
      </c>
      <c r="I34" s="55">
        <v>143</v>
      </c>
      <c r="J34" s="55">
        <v>-20</v>
      </c>
      <c r="K34" s="47">
        <f t="shared" si="7"/>
        <v>-9.2134613519542228</v>
      </c>
      <c r="L34" s="48">
        <f t="shared" si="8"/>
        <v>4.6552225778295027</v>
      </c>
      <c r="M34" s="48">
        <f t="shared" si="9"/>
        <v>13.868683929783725</v>
      </c>
      <c r="N34" s="55">
        <f t="shared" si="64"/>
        <v>-73</v>
      </c>
      <c r="O34" s="55">
        <f t="shared" si="65"/>
        <v>-54</v>
      </c>
      <c r="P34" s="55">
        <f t="shared" si="66"/>
        <v>213</v>
      </c>
      <c r="Q34" s="55">
        <v>-59</v>
      </c>
      <c r="R34" s="55">
        <v>115</v>
      </c>
      <c r="S34" s="55">
        <v>98</v>
      </c>
      <c r="T34" s="55">
        <f t="shared" si="67"/>
        <v>286</v>
      </c>
      <c r="U34" s="55">
        <v>-5</v>
      </c>
      <c r="V34" s="55">
        <v>120</v>
      </c>
      <c r="W34" s="55">
        <v>166</v>
      </c>
      <c r="X34" s="47">
        <f t="shared" si="13"/>
        <v>-7.0798176704490352</v>
      </c>
      <c r="Z34" s="8">
        <v>10311</v>
      </c>
    </row>
    <row r="35" spans="1:26" ht="18.75" customHeight="1" x14ac:dyDescent="0.15">
      <c r="A35" s="1" t="s">
        <v>3</v>
      </c>
      <c r="B35" s="57">
        <f>E35+N35</f>
        <v>-128</v>
      </c>
      <c r="C35" s="57">
        <v>-58</v>
      </c>
      <c r="D35" s="58">
        <f t="shared" si="5"/>
        <v>0.82857142857142851</v>
      </c>
      <c r="E35" s="57">
        <f t="shared" si="62"/>
        <v>-87</v>
      </c>
      <c r="F35" s="57">
        <f t="shared" si="63"/>
        <v>4</v>
      </c>
      <c r="G35" s="57">
        <v>71</v>
      </c>
      <c r="H35" s="57">
        <v>1</v>
      </c>
      <c r="I35" s="57">
        <v>158</v>
      </c>
      <c r="J35" s="57">
        <v>-3</v>
      </c>
      <c r="K35" s="42">
        <f t="shared" si="7"/>
        <v>-8.255052661542841</v>
      </c>
      <c r="L35" s="43">
        <f t="shared" si="8"/>
        <v>6.7368820571211696</v>
      </c>
      <c r="M35" s="43">
        <f t="shared" si="9"/>
        <v>14.991934718664011</v>
      </c>
      <c r="N35" s="59">
        <f t="shared" si="64"/>
        <v>-41</v>
      </c>
      <c r="O35" s="63">
        <f t="shared" si="65"/>
        <v>-62</v>
      </c>
      <c r="P35" s="59">
        <f t="shared" si="66"/>
        <v>290</v>
      </c>
      <c r="Q35" s="63">
        <v>-47</v>
      </c>
      <c r="R35" s="63">
        <v>112</v>
      </c>
      <c r="S35" s="63">
        <v>178</v>
      </c>
      <c r="T35" s="59">
        <f t="shared" si="67"/>
        <v>331</v>
      </c>
      <c r="U35" s="63">
        <v>15</v>
      </c>
      <c r="V35" s="63">
        <v>140</v>
      </c>
      <c r="W35" s="63">
        <v>191</v>
      </c>
      <c r="X35" s="60">
        <f t="shared" si="13"/>
        <v>-3.8903121738305342</v>
      </c>
      <c r="Z35" s="8">
        <v>10539</v>
      </c>
    </row>
    <row r="36" spans="1:26" ht="18.75" customHeight="1" x14ac:dyDescent="0.15">
      <c r="A36" s="5" t="s">
        <v>2</v>
      </c>
      <c r="B36" s="51">
        <f t="shared" si="61"/>
        <v>-110</v>
      </c>
      <c r="C36" s="51">
        <v>14</v>
      </c>
      <c r="D36" s="52">
        <f t="shared" si="5"/>
        <v>-0.11290322580645162</v>
      </c>
      <c r="E36" s="51">
        <f t="shared" si="62"/>
        <v>-94</v>
      </c>
      <c r="F36" s="51">
        <f t="shared" si="63"/>
        <v>19</v>
      </c>
      <c r="G36" s="51">
        <v>15</v>
      </c>
      <c r="H36" s="51">
        <v>-4</v>
      </c>
      <c r="I36" s="51">
        <v>109</v>
      </c>
      <c r="J36" s="51">
        <v>-23</v>
      </c>
      <c r="K36" s="38">
        <f t="shared" si="7"/>
        <v>-23.027927486526213</v>
      </c>
      <c r="L36" s="39">
        <f t="shared" si="8"/>
        <v>3.6746692797648213</v>
      </c>
      <c r="M36" s="39">
        <f t="shared" si="9"/>
        <v>26.702596766291034</v>
      </c>
      <c r="N36" s="51">
        <f t="shared" si="64"/>
        <v>-16</v>
      </c>
      <c r="O36" s="51">
        <f t="shared" si="65"/>
        <v>-5</v>
      </c>
      <c r="P36" s="51">
        <f t="shared" si="66"/>
        <v>96</v>
      </c>
      <c r="Q36" s="51">
        <v>-12</v>
      </c>
      <c r="R36" s="51">
        <v>56</v>
      </c>
      <c r="S36" s="51">
        <v>40</v>
      </c>
      <c r="T36" s="51">
        <f t="shared" si="67"/>
        <v>112</v>
      </c>
      <c r="U36" s="51">
        <v>-7</v>
      </c>
      <c r="V36" s="51">
        <v>47</v>
      </c>
      <c r="W36" s="51">
        <v>65</v>
      </c>
      <c r="X36" s="38">
        <f t="shared" si="13"/>
        <v>-3.9196472317491424</v>
      </c>
      <c r="Z36" s="8">
        <v>4082</v>
      </c>
    </row>
    <row r="37" spans="1:26" ht="18.75" customHeight="1" x14ac:dyDescent="0.15">
      <c r="A37" s="3" t="s">
        <v>1</v>
      </c>
      <c r="B37" s="55">
        <f t="shared" si="61"/>
        <v>-69</v>
      </c>
      <c r="C37" s="55">
        <v>19</v>
      </c>
      <c r="D37" s="56">
        <f t="shared" si="5"/>
        <v>-0.21590909090909094</v>
      </c>
      <c r="E37" s="55">
        <f t="shared" si="62"/>
        <v>-50</v>
      </c>
      <c r="F37" s="55">
        <f t="shared" si="63"/>
        <v>12</v>
      </c>
      <c r="G37" s="55">
        <v>8</v>
      </c>
      <c r="H37" s="55">
        <v>-1</v>
      </c>
      <c r="I37" s="55">
        <v>58</v>
      </c>
      <c r="J37" s="55">
        <v>-13</v>
      </c>
      <c r="K37" s="47">
        <f t="shared" si="7"/>
        <v>-17.624250969333801</v>
      </c>
      <c r="L37" s="48">
        <f t="shared" si="8"/>
        <v>2.8198801550934083</v>
      </c>
      <c r="M37" s="48">
        <f t="shared" si="9"/>
        <v>20.444131124427212</v>
      </c>
      <c r="N37" s="55">
        <f t="shared" si="64"/>
        <v>-19</v>
      </c>
      <c r="O37" s="55">
        <f t="shared" si="65"/>
        <v>7</v>
      </c>
      <c r="P37" s="53">
        <f t="shared" si="66"/>
        <v>79</v>
      </c>
      <c r="Q37" s="55">
        <v>-13</v>
      </c>
      <c r="R37" s="55">
        <v>36</v>
      </c>
      <c r="S37" s="55">
        <v>43</v>
      </c>
      <c r="T37" s="53">
        <f t="shared" si="67"/>
        <v>98</v>
      </c>
      <c r="U37" s="55">
        <v>-20</v>
      </c>
      <c r="V37" s="55">
        <v>36</v>
      </c>
      <c r="W37" s="55">
        <v>62</v>
      </c>
      <c r="X37" s="47">
        <f t="shared" si="13"/>
        <v>-6.6972153683468454</v>
      </c>
      <c r="Z37" s="8">
        <v>2837</v>
      </c>
    </row>
    <row r="38" spans="1:26" ht="18.75" customHeight="1" x14ac:dyDescent="0.15">
      <c r="A38" s="1" t="s">
        <v>0</v>
      </c>
      <c r="B38" s="57">
        <f t="shared" si="61"/>
        <v>-85</v>
      </c>
      <c r="C38" s="57">
        <v>-7</v>
      </c>
      <c r="D38" s="58">
        <f t="shared" si="5"/>
        <v>8.9743589743589647E-2</v>
      </c>
      <c r="E38" s="57">
        <f t="shared" si="62"/>
        <v>-46</v>
      </c>
      <c r="F38" s="57">
        <f t="shared" si="63"/>
        <v>5</v>
      </c>
      <c r="G38" s="57">
        <v>9</v>
      </c>
      <c r="H38" s="57">
        <v>1</v>
      </c>
      <c r="I38" s="57">
        <v>55</v>
      </c>
      <c r="J38" s="57">
        <v>-4</v>
      </c>
      <c r="K38" s="42">
        <f t="shared" si="7"/>
        <v>-17.510468214693567</v>
      </c>
      <c r="L38" s="43">
        <f t="shared" si="8"/>
        <v>3.4259611724400458</v>
      </c>
      <c r="M38" s="43">
        <f t="shared" si="9"/>
        <v>20.936429387133614</v>
      </c>
      <c r="N38" s="59">
        <f t="shared" si="64"/>
        <v>-39</v>
      </c>
      <c r="O38" s="57">
        <f t="shared" si="65"/>
        <v>-12</v>
      </c>
      <c r="P38" s="57">
        <f t="shared" si="66"/>
        <v>50</v>
      </c>
      <c r="Q38" s="57">
        <v>-8</v>
      </c>
      <c r="R38" s="57">
        <v>19</v>
      </c>
      <c r="S38" s="57">
        <v>31</v>
      </c>
      <c r="T38" s="57">
        <f t="shared" si="67"/>
        <v>89</v>
      </c>
      <c r="U38" s="57">
        <v>4</v>
      </c>
      <c r="V38" s="57">
        <v>36</v>
      </c>
      <c r="W38" s="57">
        <v>53</v>
      </c>
      <c r="X38" s="44">
        <f t="shared" si="13"/>
        <v>-14.845831747240197</v>
      </c>
      <c r="Z38" s="8">
        <v>2627</v>
      </c>
    </row>
    <row r="39" spans="1:26" x14ac:dyDescent="0.15">
      <c r="A39" s="23" t="s">
        <v>49</v>
      </c>
      <c r="Z39" s="8"/>
    </row>
  </sheetData>
  <mergeCells count="19">
    <mergeCell ref="X7:X8"/>
    <mergeCell ref="A5:A8"/>
    <mergeCell ref="C6:C8"/>
    <mergeCell ref="P6:S6"/>
    <mergeCell ref="V7:V8"/>
    <mergeCell ref="F6:F8"/>
    <mergeCell ref="R7:R8"/>
    <mergeCell ref="N5:X5"/>
    <mergeCell ref="D6:D8"/>
    <mergeCell ref="U7:U8"/>
    <mergeCell ref="T6:W6"/>
    <mergeCell ref="O6:O8"/>
    <mergeCell ref="B5:D5"/>
    <mergeCell ref="K6:M6"/>
    <mergeCell ref="E5:M5"/>
    <mergeCell ref="H6:H8"/>
    <mergeCell ref="J6:J8"/>
    <mergeCell ref="Q7:Q8"/>
    <mergeCell ref="K7:K8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56</v>
      </c>
      <c r="C2" s="16"/>
      <c r="D2" s="16"/>
    </row>
    <row r="3" spans="1:26" x14ac:dyDescent="0.15">
      <c r="C3" s="16"/>
      <c r="D3" s="16"/>
    </row>
    <row r="4" spans="1:26" x14ac:dyDescent="0.15">
      <c r="A4" t="s">
        <v>51</v>
      </c>
      <c r="C4" s="16"/>
      <c r="D4" s="16"/>
    </row>
    <row r="5" spans="1:26" ht="13.5" customHeight="1" x14ac:dyDescent="0.15">
      <c r="A5" s="74" t="s">
        <v>37</v>
      </c>
      <c r="B5" s="65" t="s">
        <v>40</v>
      </c>
      <c r="C5" s="66"/>
      <c r="D5" s="66"/>
      <c r="E5" s="68" t="s">
        <v>39</v>
      </c>
      <c r="F5" s="69"/>
      <c r="G5" s="69"/>
      <c r="H5" s="69"/>
      <c r="I5" s="69"/>
      <c r="J5" s="69"/>
      <c r="K5" s="69"/>
      <c r="L5" s="69"/>
      <c r="M5" s="70"/>
      <c r="N5" s="65" t="s">
        <v>38</v>
      </c>
      <c r="O5" s="66"/>
      <c r="P5" s="66"/>
      <c r="Q5" s="66"/>
      <c r="R5" s="66"/>
      <c r="S5" s="66"/>
      <c r="T5" s="66"/>
      <c r="U5" s="66"/>
      <c r="V5" s="66"/>
      <c r="W5" s="66"/>
      <c r="X5" s="67"/>
    </row>
    <row r="6" spans="1:26" ht="13.5" customHeight="1" x14ac:dyDescent="0.15">
      <c r="A6" s="75"/>
      <c r="B6" s="27"/>
      <c r="C6" s="77" t="s">
        <v>52</v>
      </c>
      <c r="D6" s="77" t="s">
        <v>53</v>
      </c>
      <c r="E6" s="27"/>
      <c r="F6" s="71" t="s">
        <v>54</v>
      </c>
      <c r="G6" s="27"/>
      <c r="H6" s="71" t="s">
        <v>54</v>
      </c>
      <c r="I6" s="27"/>
      <c r="J6" s="71" t="s">
        <v>54</v>
      </c>
      <c r="K6" s="65" t="s">
        <v>46</v>
      </c>
      <c r="L6" s="66"/>
      <c r="M6" s="67"/>
      <c r="N6" s="29"/>
      <c r="O6" s="71" t="s">
        <v>54</v>
      </c>
      <c r="P6" s="68" t="s">
        <v>36</v>
      </c>
      <c r="Q6" s="69"/>
      <c r="R6" s="69"/>
      <c r="S6" s="70"/>
      <c r="T6" s="68" t="s">
        <v>35</v>
      </c>
      <c r="U6" s="69"/>
      <c r="V6" s="69"/>
      <c r="W6" s="70"/>
      <c r="X6" s="24" t="s">
        <v>46</v>
      </c>
    </row>
    <row r="7" spans="1:26" ht="13.5" customHeight="1" x14ac:dyDescent="0.15">
      <c r="A7" s="75"/>
      <c r="B7" s="30" t="s">
        <v>41</v>
      </c>
      <c r="C7" s="78"/>
      <c r="D7" s="78"/>
      <c r="E7" s="11" t="s">
        <v>32</v>
      </c>
      <c r="F7" s="72"/>
      <c r="G7" s="30" t="s">
        <v>34</v>
      </c>
      <c r="H7" s="72"/>
      <c r="I7" s="30" t="s">
        <v>33</v>
      </c>
      <c r="J7" s="72"/>
      <c r="K7" s="71" t="s">
        <v>43</v>
      </c>
      <c r="L7" s="29" t="s">
        <v>44</v>
      </c>
      <c r="M7" s="29" t="s">
        <v>45</v>
      </c>
      <c r="N7" s="30" t="s">
        <v>32</v>
      </c>
      <c r="O7" s="72"/>
      <c r="P7" s="29" t="s">
        <v>32</v>
      </c>
      <c r="Q7" s="71" t="s">
        <v>54</v>
      </c>
      <c r="R7" s="71" t="s">
        <v>31</v>
      </c>
      <c r="S7" s="25" t="s">
        <v>30</v>
      </c>
      <c r="T7" s="30" t="s">
        <v>32</v>
      </c>
      <c r="U7" s="71" t="s">
        <v>54</v>
      </c>
      <c r="V7" s="72" t="s">
        <v>31</v>
      </c>
      <c r="W7" s="28" t="s">
        <v>47</v>
      </c>
      <c r="X7" s="71" t="s">
        <v>48</v>
      </c>
    </row>
    <row r="8" spans="1:26" ht="30.75" customHeight="1" x14ac:dyDescent="0.15">
      <c r="A8" s="76"/>
      <c r="B8" s="31"/>
      <c r="C8" s="79"/>
      <c r="D8" s="79"/>
      <c r="E8" s="11"/>
      <c r="F8" s="73"/>
      <c r="G8" s="31"/>
      <c r="H8" s="73"/>
      <c r="I8" s="31"/>
      <c r="J8" s="73"/>
      <c r="K8" s="73"/>
      <c r="L8" s="31"/>
      <c r="M8" s="31"/>
      <c r="N8" s="31"/>
      <c r="O8" s="73"/>
      <c r="P8" s="31"/>
      <c r="Q8" s="73"/>
      <c r="R8" s="73"/>
      <c r="S8" s="26"/>
      <c r="T8" s="31"/>
      <c r="U8" s="73"/>
      <c r="V8" s="73"/>
      <c r="W8" s="26"/>
      <c r="X8" s="73"/>
      <c r="Z8" s="8" t="s">
        <v>55</v>
      </c>
    </row>
    <row r="9" spans="1:26" ht="18.75" customHeight="1" x14ac:dyDescent="0.15">
      <c r="A9" s="8" t="s">
        <v>29</v>
      </c>
      <c r="B9" s="32">
        <f>B10+B11</f>
        <v>-2054</v>
      </c>
      <c r="C9" s="32">
        <f>C10+C11</f>
        <v>121</v>
      </c>
      <c r="D9" s="33">
        <f>IF(B9-C9=0,"-",(1-(B9/(B9-C9)))*-1)</f>
        <v>-5.5632183908046029E-2</v>
      </c>
      <c r="E9" s="32">
        <f t="shared" ref="E9:J9" si="0">E10+E11</f>
        <v>-1542</v>
      </c>
      <c r="F9" s="32">
        <f t="shared" si="0"/>
        <v>-76</v>
      </c>
      <c r="G9" s="32">
        <f t="shared" si="0"/>
        <v>1978</v>
      </c>
      <c r="H9" s="32">
        <f t="shared" si="0"/>
        <v>-152</v>
      </c>
      <c r="I9" s="32">
        <f t="shared" si="0"/>
        <v>3520</v>
      </c>
      <c r="J9" s="32">
        <f t="shared" si="0"/>
        <v>-76</v>
      </c>
      <c r="K9" s="34">
        <f>E9/Z9*1000</f>
        <v>-5.8485299026003581</v>
      </c>
      <c r="L9" s="35">
        <f>G9/Z9*1000</f>
        <v>7.5021998361501359</v>
      </c>
      <c r="M9" s="35">
        <f>I9/Z9*1000</f>
        <v>13.350729738750493</v>
      </c>
      <c r="N9" s="32">
        <f>N10+N11</f>
        <v>-512</v>
      </c>
      <c r="O9" s="32">
        <f t="shared" ref="O9:W9" si="1">O10+O11</f>
        <v>197</v>
      </c>
      <c r="P9" s="32">
        <f t="shared" si="1"/>
        <v>8136</v>
      </c>
      <c r="Q9" s="32">
        <f t="shared" si="1"/>
        <v>-359</v>
      </c>
      <c r="R9" s="32">
        <f t="shared" si="1"/>
        <v>5184</v>
      </c>
      <c r="S9" s="32">
        <f t="shared" si="1"/>
        <v>2952</v>
      </c>
      <c r="T9" s="32">
        <f t="shared" si="1"/>
        <v>8648</v>
      </c>
      <c r="U9" s="32">
        <f t="shared" si="1"/>
        <v>-556</v>
      </c>
      <c r="V9" s="32">
        <f t="shared" si="1"/>
        <v>5696</v>
      </c>
      <c r="W9" s="32">
        <f t="shared" si="1"/>
        <v>2952</v>
      </c>
      <c r="X9" s="34">
        <f>N9/Z9*1000</f>
        <v>-1.9419243256364354</v>
      </c>
      <c r="Z9" s="32">
        <f t="shared" ref="Z9" si="2">Z10+Z11</f>
        <v>263656</v>
      </c>
    </row>
    <row r="10" spans="1:26" ht="18.75" customHeight="1" x14ac:dyDescent="0.15">
      <c r="A10" s="6" t="s">
        <v>28</v>
      </c>
      <c r="B10" s="36">
        <f>B20+B21+B22+B23</f>
        <v>-1068</v>
      </c>
      <c r="C10" s="36">
        <f>C20+C21+C22+C23</f>
        <v>146</v>
      </c>
      <c r="D10" s="37">
        <f t="shared" ref="D10:D38" si="3">IF(B10-C10=0,"-",(1-(B10/(B10-C10)))*-1)</f>
        <v>-0.12026359143327847</v>
      </c>
      <c r="E10" s="36">
        <f t="shared" ref="E10:J10" si="4">E20+E21+E22+E23</f>
        <v>-878</v>
      </c>
      <c r="F10" s="36">
        <f t="shared" si="4"/>
        <v>-96</v>
      </c>
      <c r="G10" s="36">
        <f t="shared" si="4"/>
        <v>1552</v>
      </c>
      <c r="H10" s="36">
        <f t="shared" si="4"/>
        <v>-144</v>
      </c>
      <c r="I10" s="36">
        <f t="shared" si="4"/>
        <v>2430</v>
      </c>
      <c r="J10" s="36">
        <f t="shared" si="4"/>
        <v>-48</v>
      </c>
      <c r="K10" s="38">
        <f t="shared" ref="K10:K38" si="5">E10/Z10*1000</f>
        <v>-4.420212150045562</v>
      </c>
      <c r="L10" s="39">
        <f t="shared" ref="L10:L38" si="6">G10/Z10*1000</f>
        <v>7.8134046205816761</v>
      </c>
      <c r="M10" s="39">
        <f t="shared" ref="M10:M38" si="7">I10/Z10*1000</f>
        <v>12.233616770627236</v>
      </c>
      <c r="N10" s="36">
        <f t="shared" ref="N10:W10" si="8">N20+N21+N22+N23</f>
        <v>-190</v>
      </c>
      <c r="O10" s="36">
        <f t="shared" si="8"/>
        <v>242</v>
      </c>
      <c r="P10" s="36">
        <f t="shared" si="8"/>
        <v>6413</v>
      </c>
      <c r="Q10" s="36">
        <f t="shared" si="8"/>
        <v>-224</v>
      </c>
      <c r="R10" s="36">
        <f t="shared" si="8"/>
        <v>4427</v>
      </c>
      <c r="S10" s="36">
        <f t="shared" si="8"/>
        <v>1986</v>
      </c>
      <c r="T10" s="36">
        <f t="shared" si="8"/>
        <v>6603</v>
      </c>
      <c r="U10" s="36">
        <f t="shared" si="8"/>
        <v>-466</v>
      </c>
      <c r="V10" s="36">
        <f t="shared" si="8"/>
        <v>4778</v>
      </c>
      <c r="W10" s="36">
        <f t="shared" si="8"/>
        <v>1825</v>
      </c>
      <c r="X10" s="38">
        <f t="shared" ref="X10:X38" si="9">N10/Z10*1000</f>
        <v>-0.95653793679801447</v>
      </c>
      <c r="Z10" s="32">
        <f t="shared" ref="Z10" si="10">Z20+Z21+Z22+Z23</f>
        <v>198633</v>
      </c>
    </row>
    <row r="11" spans="1:26" ht="18.75" customHeight="1" x14ac:dyDescent="0.15">
      <c r="A11" s="2" t="s">
        <v>27</v>
      </c>
      <c r="B11" s="40">
        <f>B12+B13+B14+B15+B16</f>
        <v>-986</v>
      </c>
      <c r="C11" s="40">
        <f>C12+C13+C14+C15+C16</f>
        <v>-25</v>
      </c>
      <c r="D11" s="41">
        <f t="shared" si="3"/>
        <v>2.6014568158168494E-2</v>
      </c>
      <c r="E11" s="40">
        <f t="shared" ref="E11:J11" si="11">E12+E13+E14+E15+E16</f>
        <v>-664</v>
      </c>
      <c r="F11" s="40">
        <f t="shared" si="11"/>
        <v>20</v>
      </c>
      <c r="G11" s="40">
        <f t="shared" si="11"/>
        <v>426</v>
      </c>
      <c r="H11" s="40">
        <f t="shared" si="11"/>
        <v>-8</v>
      </c>
      <c r="I11" s="40">
        <f t="shared" si="11"/>
        <v>1090</v>
      </c>
      <c r="J11" s="40">
        <f t="shared" si="11"/>
        <v>-28</v>
      </c>
      <c r="K11" s="42">
        <f t="shared" si="5"/>
        <v>-10.211771219414668</v>
      </c>
      <c r="L11" s="43">
        <f t="shared" si="6"/>
        <v>6.551527920889531</v>
      </c>
      <c r="M11" s="43">
        <f t="shared" si="7"/>
        <v>16.763299140304202</v>
      </c>
      <c r="N11" s="40">
        <f t="shared" ref="N11:W11" si="12">N12+N13+N14+N15+N16</f>
        <v>-322</v>
      </c>
      <c r="O11" s="40">
        <f t="shared" si="12"/>
        <v>-45</v>
      </c>
      <c r="P11" s="40">
        <f t="shared" si="12"/>
        <v>1723</v>
      </c>
      <c r="Q11" s="40">
        <f t="shared" si="12"/>
        <v>-135</v>
      </c>
      <c r="R11" s="40">
        <f t="shared" si="12"/>
        <v>757</v>
      </c>
      <c r="S11" s="40">
        <f t="shared" si="12"/>
        <v>966</v>
      </c>
      <c r="T11" s="40">
        <f t="shared" si="12"/>
        <v>2045</v>
      </c>
      <c r="U11" s="40">
        <f t="shared" si="12"/>
        <v>-90</v>
      </c>
      <c r="V11" s="40">
        <f t="shared" si="12"/>
        <v>918</v>
      </c>
      <c r="W11" s="40">
        <f t="shared" si="12"/>
        <v>1127</v>
      </c>
      <c r="X11" s="44">
        <f t="shared" si="9"/>
        <v>-4.9520938744751861</v>
      </c>
      <c r="Z11" s="32">
        <f t="shared" ref="Z11" si="13">Z12+Z13+Z14+Z15+Z16</f>
        <v>65023</v>
      </c>
    </row>
    <row r="12" spans="1:26" ht="18.75" customHeight="1" x14ac:dyDescent="0.15">
      <c r="A12" s="6" t="s">
        <v>26</v>
      </c>
      <c r="B12" s="36">
        <f>B24</f>
        <v>-70</v>
      </c>
      <c r="C12" s="36">
        <f>C24</f>
        <v>19</v>
      </c>
      <c r="D12" s="37">
        <f t="shared" si="3"/>
        <v>-0.2134831460674157</v>
      </c>
      <c r="E12" s="36">
        <f t="shared" ref="E12:J12" si="14">E24</f>
        <v>-57</v>
      </c>
      <c r="F12" s="36">
        <f t="shared" si="14"/>
        <v>-1</v>
      </c>
      <c r="G12" s="36">
        <f t="shared" si="14"/>
        <v>36</v>
      </c>
      <c r="H12" s="36">
        <f t="shared" si="14"/>
        <v>3</v>
      </c>
      <c r="I12" s="36">
        <f t="shared" si="14"/>
        <v>93</v>
      </c>
      <c r="J12" s="36">
        <f t="shared" si="14"/>
        <v>4</v>
      </c>
      <c r="K12" s="38">
        <f t="shared" si="5"/>
        <v>-11.121951219512194</v>
      </c>
      <c r="L12" s="39">
        <f t="shared" si="6"/>
        <v>7.024390243902439</v>
      </c>
      <c r="M12" s="39">
        <f t="shared" si="7"/>
        <v>18.146341463414632</v>
      </c>
      <c r="N12" s="36">
        <f t="shared" ref="N12:W12" si="15">N24</f>
        <v>-13</v>
      </c>
      <c r="O12" s="36">
        <f t="shared" si="15"/>
        <v>20</v>
      </c>
      <c r="P12" s="36">
        <f t="shared" si="15"/>
        <v>138</v>
      </c>
      <c r="Q12" s="36">
        <f t="shared" si="15"/>
        <v>-6</v>
      </c>
      <c r="R12" s="36">
        <f t="shared" si="15"/>
        <v>62</v>
      </c>
      <c r="S12" s="36">
        <f t="shared" si="15"/>
        <v>76</v>
      </c>
      <c r="T12" s="36">
        <f t="shared" si="15"/>
        <v>151</v>
      </c>
      <c r="U12" s="36">
        <f t="shared" si="15"/>
        <v>-26</v>
      </c>
      <c r="V12" s="36">
        <f t="shared" si="15"/>
        <v>65</v>
      </c>
      <c r="W12" s="36">
        <f t="shared" si="15"/>
        <v>86</v>
      </c>
      <c r="X12" s="38">
        <f t="shared" si="9"/>
        <v>-2.5365853658536586</v>
      </c>
      <c r="Z12" s="32">
        <f t="shared" ref="Z12" si="16">Z24</f>
        <v>5125</v>
      </c>
    </row>
    <row r="13" spans="1:26" ht="18.75" customHeight="1" x14ac:dyDescent="0.15">
      <c r="A13" s="4" t="s">
        <v>25</v>
      </c>
      <c r="B13" s="45">
        <f>B25+B26+B27</f>
        <v>-212</v>
      </c>
      <c r="C13" s="45">
        <f>C25+C26+C27</f>
        <v>77</v>
      </c>
      <c r="D13" s="46">
        <f t="shared" si="3"/>
        <v>-0.26643598615916952</v>
      </c>
      <c r="E13" s="45">
        <f t="shared" ref="E13:J13" si="17">E25+E26+E27</f>
        <v>-132</v>
      </c>
      <c r="F13" s="45">
        <f t="shared" si="17"/>
        <v>21</v>
      </c>
      <c r="G13" s="45">
        <f t="shared" si="17"/>
        <v>69</v>
      </c>
      <c r="H13" s="45">
        <f t="shared" si="17"/>
        <v>5</v>
      </c>
      <c r="I13" s="45">
        <f t="shared" si="17"/>
        <v>201</v>
      </c>
      <c r="J13" s="45">
        <f t="shared" si="17"/>
        <v>-16</v>
      </c>
      <c r="K13" s="47">
        <f t="shared" si="5"/>
        <v>-11.176968670618121</v>
      </c>
      <c r="L13" s="48">
        <f t="shared" si="6"/>
        <v>5.8425063505503809</v>
      </c>
      <c r="M13" s="48">
        <f t="shared" si="7"/>
        <v>17.0194750211685</v>
      </c>
      <c r="N13" s="45">
        <f t="shared" ref="N13:W13" si="18">N25+N26+N27</f>
        <v>-80</v>
      </c>
      <c r="O13" s="45">
        <f t="shared" si="18"/>
        <v>56</v>
      </c>
      <c r="P13" s="45">
        <f t="shared" si="18"/>
        <v>300</v>
      </c>
      <c r="Q13" s="45">
        <f t="shared" si="18"/>
        <v>11</v>
      </c>
      <c r="R13" s="45">
        <f t="shared" si="18"/>
        <v>139</v>
      </c>
      <c r="S13" s="45">
        <f t="shared" si="18"/>
        <v>161</v>
      </c>
      <c r="T13" s="45">
        <f t="shared" si="18"/>
        <v>380</v>
      </c>
      <c r="U13" s="45">
        <f t="shared" si="18"/>
        <v>-45</v>
      </c>
      <c r="V13" s="45">
        <f t="shared" si="18"/>
        <v>163</v>
      </c>
      <c r="W13" s="45">
        <f t="shared" si="18"/>
        <v>217</v>
      </c>
      <c r="X13" s="47">
        <f t="shared" si="9"/>
        <v>-6.7739204064352245</v>
      </c>
      <c r="Z13" s="32">
        <f t="shared" ref="Z13" si="19">Z25+Z26+Z27</f>
        <v>11810</v>
      </c>
    </row>
    <row r="14" spans="1:26" ht="18.75" customHeight="1" x14ac:dyDescent="0.15">
      <c r="A14" s="4" t="s">
        <v>24</v>
      </c>
      <c r="B14" s="45">
        <f>B28+B29+B30+B31</f>
        <v>-321</v>
      </c>
      <c r="C14" s="45">
        <f>C28+C29+C30+C31</f>
        <v>-31</v>
      </c>
      <c r="D14" s="46">
        <f t="shared" si="3"/>
        <v>0.10689655172413803</v>
      </c>
      <c r="E14" s="45">
        <f t="shared" ref="E14:J14" si="20">E28+E29+E30+E31</f>
        <v>-192</v>
      </c>
      <c r="F14" s="45">
        <f t="shared" si="20"/>
        <v>23</v>
      </c>
      <c r="G14" s="45">
        <f t="shared" si="20"/>
        <v>181</v>
      </c>
      <c r="H14" s="45">
        <f t="shared" si="20"/>
        <v>-13</v>
      </c>
      <c r="I14" s="45">
        <f t="shared" si="20"/>
        <v>373</v>
      </c>
      <c r="J14" s="45">
        <f t="shared" si="20"/>
        <v>-36</v>
      </c>
      <c r="K14" s="47">
        <f t="shared" si="5"/>
        <v>-7.7434966727162733</v>
      </c>
      <c r="L14" s="48">
        <f t="shared" si="6"/>
        <v>7.29985884250857</v>
      </c>
      <c r="M14" s="48">
        <f t="shared" si="7"/>
        <v>15.043355515224842</v>
      </c>
      <c r="N14" s="45">
        <f t="shared" ref="N14:W14" si="21">N28+N29+N30+N31</f>
        <v>-129</v>
      </c>
      <c r="O14" s="45">
        <f t="shared" si="21"/>
        <v>-54</v>
      </c>
      <c r="P14" s="45">
        <f t="shared" si="21"/>
        <v>641</v>
      </c>
      <c r="Q14" s="45">
        <f t="shared" si="21"/>
        <v>-32</v>
      </c>
      <c r="R14" s="45">
        <f t="shared" si="21"/>
        <v>252</v>
      </c>
      <c r="S14" s="45">
        <f t="shared" si="21"/>
        <v>389</v>
      </c>
      <c r="T14" s="45">
        <f t="shared" si="21"/>
        <v>770</v>
      </c>
      <c r="U14" s="45">
        <f t="shared" si="21"/>
        <v>22</v>
      </c>
      <c r="V14" s="45">
        <f t="shared" si="21"/>
        <v>363</v>
      </c>
      <c r="W14" s="45">
        <f t="shared" si="21"/>
        <v>407</v>
      </c>
      <c r="X14" s="47">
        <f t="shared" si="9"/>
        <v>-5.2026618269812461</v>
      </c>
      <c r="Z14" s="32">
        <f t="shared" ref="Z14" si="22">Z28+Z29+Z30+Z31</f>
        <v>24795</v>
      </c>
    </row>
    <row r="15" spans="1:26" ht="18.75" customHeight="1" x14ac:dyDescent="0.15">
      <c r="A15" s="4" t="s">
        <v>23</v>
      </c>
      <c r="B15" s="45">
        <f>B32+B33+B34+B35</f>
        <v>-249</v>
      </c>
      <c r="C15" s="45">
        <f>C32+C33+C34+C35</f>
        <v>-89</v>
      </c>
      <c r="D15" s="46">
        <f t="shared" si="3"/>
        <v>0.55624999999999991</v>
      </c>
      <c r="E15" s="45">
        <f t="shared" ref="E15:J15" si="23">E32+E33+E34+E35</f>
        <v>-178</v>
      </c>
      <c r="F15" s="45">
        <f t="shared" si="23"/>
        <v>-17</v>
      </c>
      <c r="G15" s="45">
        <f t="shared" si="23"/>
        <v>126</v>
      </c>
      <c r="H15" s="45">
        <f t="shared" si="23"/>
        <v>1</v>
      </c>
      <c r="I15" s="45">
        <f t="shared" si="23"/>
        <v>304</v>
      </c>
      <c r="J15" s="45">
        <f t="shared" si="23"/>
        <v>18</v>
      </c>
      <c r="K15" s="47">
        <f t="shared" si="5"/>
        <v>-9.4374635491225281</v>
      </c>
      <c r="L15" s="48">
        <f t="shared" si="6"/>
        <v>6.6804517257833629</v>
      </c>
      <c r="M15" s="48">
        <f t="shared" si="7"/>
        <v>16.11791527490589</v>
      </c>
      <c r="N15" s="49">
        <f t="shared" ref="N15:W15" si="24">N32+N33+N34+N35</f>
        <v>-71</v>
      </c>
      <c r="O15" s="45">
        <f t="shared" si="24"/>
        <v>-72</v>
      </c>
      <c r="P15" s="45">
        <f t="shared" si="24"/>
        <v>521</v>
      </c>
      <c r="Q15" s="45">
        <f t="shared" si="24"/>
        <v>-102</v>
      </c>
      <c r="R15" s="45">
        <f t="shared" si="24"/>
        <v>243</v>
      </c>
      <c r="S15" s="45">
        <f t="shared" si="24"/>
        <v>278</v>
      </c>
      <c r="T15" s="45">
        <f t="shared" si="24"/>
        <v>592</v>
      </c>
      <c r="U15" s="45">
        <f t="shared" si="24"/>
        <v>-30</v>
      </c>
      <c r="V15" s="45">
        <f t="shared" si="24"/>
        <v>267</v>
      </c>
      <c r="W15" s="45">
        <f t="shared" si="24"/>
        <v>325</v>
      </c>
      <c r="X15" s="47">
        <f t="shared" si="9"/>
        <v>-3.7643815280207837</v>
      </c>
      <c r="Z15" s="32">
        <f t="shared" ref="Z15" si="25">Z32+Z33+Z34+Z35</f>
        <v>18861</v>
      </c>
    </row>
    <row r="16" spans="1:26" ht="18.75" customHeight="1" x14ac:dyDescent="0.15">
      <c r="A16" s="2" t="s">
        <v>22</v>
      </c>
      <c r="B16" s="40">
        <f>B36+B37+B38</f>
        <v>-134</v>
      </c>
      <c r="C16" s="40">
        <f>C36+C37+C38</f>
        <v>-1</v>
      </c>
      <c r="D16" s="41">
        <f t="shared" si="3"/>
        <v>7.5187969924812581E-3</v>
      </c>
      <c r="E16" s="40">
        <f t="shared" ref="E16:J16" si="26">E36+E37+E38</f>
        <v>-105</v>
      </c>
      <c r="F16" s="40">
        <f t="shared" si="26"/>
        <v>-6</v>
      </c>
      <c r="G16" s="40">
        <f t="shared" si="26"/>
        <v>14</v>
      </c>
      <c r="H16" s="40">
        <f t="shared" si="26"/>
        <v>-4</v>
      </c>
      <c r="I16" s="40">
        <f t="shared" si="26"/>
        <v>119</v>
      </c>
      <c r="J16" s="40">
        <f t="shared" si="26"/>
        <v>2</v>
      </c>
      <c r="K16" s="42">
        <f t="shared" si="5"/>
        <v>-23.691335740072201</v>
      </c>
      <c r="L16" s="43">
        <f t="shared" si="6"/>
        <v>3.1588447653429599</v>
      </c>
      <c r="M16" s="43">
        <f t="shared" si="7"/>
        <v>26.850180505415164</v>
      </c>
      <c r="N16" s="40">
        <f t="shared" ref="N16:W16" si="27">N36+N37+N38</f>
        <v>-29</v>
      </c>
      <c r="O16" s="40">
        <f t="shared" si="27"/>
        <v>5</v>
      </c>
      <c r="P16" s="40">
        <f t="shared" si="27"/>
        <v>123</v>
      </c>
      <c r="Q16" s="40">
        <f t="shared" si="27"/>
        <v>-6</v>
      </c>
      <c r="R16" s="40">
        <f t="shared" si="27"/>
        <v>61</v>
      </c>
      <c r="S16" s="40">
        <f t="shared" si="27"/>
        <v>62</v>
      </c>
      <c r="T16" s="40">
        <f t="shared" si="27"/>
        <v>152</v>
      </c>
      <c r="U16" s="40">
        <f t="shared" si="27"/>
        <v>-11</v>
      </c>
      <c r="V16" s="40">
        <f t="shared" si="27"/>
        <v>60</v>
      </c>
      <c r="W16" s="40">
        <f t="shared" si="27"/>
        <v>92</v>
      </c>
      <c r="X16" s="44">
        <f t="shared" si="9"/>
        <v>-6.5433212996389898</v>
      </c>
      <c r="Z16" s="32">
        <f t="shared" ref="Z16" si="28">Z36+Z37+Z38</f>
        <v>4432</v>
      </c>
    </row>
    <row r="17" spans="1:26" ht="18.75" customHeight="1" x14ac:dyDescent="0.15">
      <c r="A17" s="6" t="s">
        <v>21</v>
      </c>
      <c r="B17" s="36">
        <f>B12+B13+B20</f>
        <v>-768</v>
      </c>
      <c r="C17" s="36">
        <f>C12+C13+C20</f>
        <v>265</v>
      </c>
      <c r="D17" s="37">
        <f t="shared" si="3"/>
        <v>-0.25653436592449175</v>
      </c>
      <c r="E17" s="36">
        <f t="shared" ref="E17:J17" si="29">E12+E13+E20</f>
        <v>-544</v>
      </c>
      <c r="F17" s="36">
        <f t="shared" si="29"/>
        <v>64</v>
      </c>
      <c r="G17" s="36">
        <f t="shared" si="29"/>
        <v>795</v>
      </c>
      <c r="H17" s="36">
        <f t="shared" si="29"/>
        <v>-7</v>
      </c>
      <c r="I17" s="36">
        <f t="shared" si="29"/>
        <v>1339</v>
      </c>
      <c r="J17" s="36">
        <f t="shared" si="29"/>
        <v>-71</v>
      </c>
      <c r="K17" s="38">
        <f t="shared" si="5"/>
        <v>-5.0266579192962677</v>
      </c>
      <c r="L17" s="39">
        <f t="shared" si="6"/>
        <v>7.3459430989715679</v>
      </c>
      <c r="M17" s="39">
        <f t="shared" si="7"/>
        <v>12.372601018267835</v>
      </c>
      <c r="N17" s="36">
        <f t="shared" ref="N17:W17" si="30">N12+N13+N20</f>
        <v>-224</v>
      </c>
      <c r="O17" s="36">
        <f t="shared" si="30"/>
        <v>201</v>
      </c>
      <c r="P17" s="36">
        <f t="shared" si="30"/>
        <v>2904</v>
      </c>
      <c r="Q17" s="36">
        <f t="shared" si="30"/>
        <v>-54</v>
      </c>
      <c r="R17" s="36">
        <f t="shared" si="30"/>
        <v>2004</v>
      </c>
      <c r="S17" s="36">
        <f t="shared" si="30"/>
        <v>900</v>
      </c>
      <c r="T17" s="36">
        <f t="shared" si="30"/>
        <v>3128</v>
      </c>
      <c r="U17" s="36">
        <f t="shared" si="30"/>
        <v>-255</v>
      </c>
      <c r="V17" s="36">
        <f t="shared" si="30"/>
        <v>2218</v>
      </c>
      <c r="W17" s="36">
        <f t="shared" si="30"/>
        <v>910</v>
      </c>
      <c r="X17" s="38">
        <f t="shared" si="9"/>
        <v>-2.0698003197102279</v>
      </c>
      <c r="Z17" s="32">
        <f t="shared" ref="Z17" si="31">Z12+Z13+Z20</f>
        <v>108223</v>
      </c>
    </row>
    <row r="18" spans="1:26" ht="18.75" customHeight="1" x14ac:dyDescent="0.15">
      <c r="A18" s="4" t="s">
        <v>20</v>
      </c>
      <c r="B18" s="45">
        <f>B14+B22</f>
        <v>-538</v>
      </c>
      <c r="C18" s="45">
        <f>C14+C22</f>
        <v>-26</v>
      </c>
      <c r="D18" s="46">
        <f t="shared" si="3"/>
        <v>5.078125E-2</v>
      </c>
      <c r="E18" s="45">
        <f t="shared" ref="E18:J18" si="32">E14+E22</f>
        <v>-325</v>
      </c>
      <c r="F18" s="45">
        <f t="shared" si="32"/>
        <v>53</v>
      </c>
      <c r="G18" s="45">
        <f t="shared" si="32"/>
        <v>350</v>
      </c>
      <c r="H18" s="45">
        <f t="shared" si="32"/>
        <v>-28</v>
      </c>
      <c r="I18" s="45">
        <f t="shared" si="32"/>
        <v>675</v>
      </c>
      <c r="J18" s="45">
        <f t="shared" si="32"/>
        <v>-81</v>
      </c>
      <c r="K18" s="47">
        <f t="shared" si="5"/>
        <v>-6.9558889626094214</v>
      </c>
      <c r="L18" s="48">
        <f t="shared" si="6"/>
        <v>7.4909573443486082</v>
      </c>
      <c r="M18" s="48">
        <f t="shared" si="7"/>
        <v>14.44684630695803</v>
      </c>
      <c r="N18" s="45">
        <f t="shared" ref="N18:W18" si="33">N14+N22</f>
        <v>-213</v>
      </c>
      <c r="O18" s="45">
        <f t="shared" si="33"/>
        <v>-79</v>
      </c>
      <c r="P18" s="45">
        <f t="shared" si="33"/>
        <v>1290</v>
      </c>
      <c r="Q18" s="45">
        <f t="shared" si="33"/>
        <v>-51</v>
      </c>
      <c r="R18" s="45">
        <f t="shared" si="33"/>
        <v>580</v>
      </c>
      <c r="S18" s="45">
        <f t="shared" si="33"/>
        <v>710</v>
      </c>
      <c r="T18" s="45">
        <f t="shared" si="33"/>
        <v>1503</v>
      </c>
      <c r="U18" s="45">
        <f t="shared" si="33"/>
        <v>28</v>
      </c>
      <c r="V18" s="45">
        <f t="shared" si="33"/>
        <v>750</v>
      </c>
      <c r="W18" s="45">
        <f t="shared" si="33"/>
        <v>753</v>
      </c>
      <c r="X18" s="47">
        <f t="shared" si="9"/>
        <v>-4.5587826124178674</v>
      </c>
      <c r="Z18" s="32">
        <f t="shared" ref="Z18" si="34">Z14+Z22</f>
        <v>46723</v>
      </c>
    </row>
    <row r="19" spans="1:26" ht="18.75" customHeight="1" x14ac:dyDescent="0.15">
      <c r="A19" s="2" t="s">
        <v>19</v>
      </c>
      <c r="B19" s="40">
        <f>B15+B16+B21+B23</f>
        <v>-748</v>
      </c>
      <c r="C19" s="40">
        <f>C15+C16+C21+C23</f>
        <v>-118</v>
      </c>
      <c r="D19" s="41">
        <f t="shared" si="3"/>
        <v>0.1873015873015873</v>
      </c>
      <c r="E19" s="40">
        <f t="shared" ref="E19:J19" si="35">E15+E16+E21+E23</f>
        <v>-673</v>
      </c>
      <c r="F19" s="40">
        <f t="shared" si="35"/>
        <v>-193</v>
      </c>
      <c r="G19" s="40">
        <f t="shared" si="35"/>
        <v>833</v>
      </c>
      <c r="H19" s="40">
        <f t="shared" si="35"/>
        <v>-117</v>
      </c>
      <c r="I19" s="40">
        <f t="shared" si="35"/>
        <v>1506</v>
      </c>
      <c r="J19" s="40">
        <f t="shared" si="35"/>
        <v>76</v>
      </c>
      <c r="K19" s="42">
        <f t="shared" si="5"/>
        <v>-6.1907828166682002</v>
      </c>
      <c r="L19" s="43">
        <f t="shared" si="6"/>
        <v>7.6625885383129422</v>
      </c>
      <c r="M19" s="43">
        <f t="shared" si="7"/>
        <v>13.853371354981142</v>
      </c>
      <c r="N19" s="50">
        <f t="shared" ref="N19:O19" si="36">N15+N16+N21+N23</f>
        <v>-75</v>
      </c>
      <c r="O19" s="40">
        <f t="shared" si="36"/>
        <v>75</v>
      </c>
      <c r="P19" s="50">
        <f>P15+P16+P21+P23</f>
        <v>3942</v>
      </c>
      <c r="Q19" s="40">
        <f t="shared" ref="Q19:S19" si="37">Q15+Q16+Q21+Q23</f>
        <v>-254</v>
      </c>
      <c r="R19" s="40">
        <f t="shared" si="37"/>
        <v>2600</v>
      </c>
      <c r="S19" s="40">
        <f t="shared" si="37"/>
        <v>1342</v>
      </c>
      <c r="T19" s="50">
        <f>T15+T16+T21+T23</f>
        <v>4017</v>
      </c>
      <c r="U19" s="40">
        <f t="shared" ref="U19:W19" si="38">U15+U16+U21+U23</f>
        <v>-329</v>
      </c>
      <c r="V19" s="40">
        <f t="shared" si="38"/>
        <v>2728</v>
      </c>
      <c r="W19" s="40">
        <f t="shared" si="38"/>
        <v>1289</v>
      </c>
      <c r="X19" s="44">
        <f t="shared" si="9"/>
        <v>-0.68990893202097325</v>
      </c>
      <c r="Z19" s="32">
        <f>Z15+Z16+Z21+Z23</f>
        <v>108710</v>
      </c>
    </row>
    <row r="20" spans="1:26" ht="18.75" customHeight="1" x14ac:dyDescent="0.15">
      <c r="A20" s="5" t="s">
        <v>18</v>
      </c>
      <c r="B20" s="51">
        <f>E20+N20</f>
        <v>-486</v>
      </c>
      <c r="C20" s="51">
        <v>169</v>
      </c>
      <c r="D20" s="52">
        <f t="shared" si="3"/>
        <v>-0.25801526717557255</v>
      </c>
      <c r="E20" s="51">
        <f>G20-I20</f>
        <v>-355</v>
      </c>
      <c r="F20" s="51">
        <f>H20-J20</f>
        <v>44</v>
      </c>
      <c r="G20" s="51">
        <v>690</v>
      </c>
      <c r="H20" s="51">
        <v>-15</v>
      </c>
      <c r="I20" s="51">
        <v>1045</v>
      </c>
      <c r="J20" s="51">
        <v>-59</v>
      </c>
      <c r="K20" s="38">
        <f t="shared" si="5"/>
        <v>-3.8887915169573222</v>
      </c>
      <c r="L20" s="39">
        <f t="shared" si="6"/>
        <v>7.5584961878888794</v>
      </c>
      <c r="M20" s="39">
        <f t="shared" si="7"/>
        <v>11.4472877048462</v>
      </c>
      <c r="N20" s="51">
        <f>P20-T20</f>
        <v>-131</v>
      </c>
      <c r="O20" s="53">
        <f>Q20-U20</f>
        <v>125</v>
      </c>
      <c r="P20" s="51">
        <f>R20+S20</f>
        <v>2466</v>
      </c>
      <c r="Q20" s="53">
        <v>-59</v>
      </c>
      <c r="R20" s="53">
        <v>1803</v>
      </c>
      <c r="S20" s="53">
        <v>663</v>
      </c>
      <c r="T20" s="51">
        <f>V20+W20</f>
        <v>2597</v>
      </c>
      <c r="U20" s="53">
        <v>-184</v>
      </c>
      <c r="V20" s="53">
        <v>1990</v>
      </c>
      <c r="W20" s="53">
        <v>607</v>
      </c>
      <c r="X20" s="54">
        <f t="shared" si="9"/>
        <v>-1.4350188414687584</v>
      </c>
      <c r="Z20" s="8">
        <v>91288</v>
      </c>
    </row>
    <row r="21" spans="1:26" ht="18.75" customHeight="1" x14ac:dyDescent="0.15">
      <c r="A21" s="3" t="s">
        <v>17</v>
      </c>
      <c r="B21" s="55">
        <f t="shared" ref="B21:B38" si="39">E21+N21</f>
        <v>-274</v>
      </c>
      <c r="C21" s="55">
        <v>-51</v>
      </c>
      <c r="D21" s="56">
        <f t="shared" si="3"/>
        <v>0.22869955156950672</v>
      </c>
      <c r="E21" s="55">
        <f t="shared" ref="E21:F38" si="40">G21-I21</f>
        <v>-291</v>
      </c>
      <c r="F21" s="55">
        <f t="shared" si="40"/>
        <v>-215</v>
      </c>
      <c r="G21" s="55">
        <v>594</v>
      </c>
      <c r="H21" s="55">
        <v>-106</v>
      </c>
      <c r="I21" s="55">
        <v>885</v>
      </c>
      <c r="J21" s="55">
        <v>109</v>
      </c>
      <c r="K21" s="47">
        <f t="shared" si="5"/>
        <v>-4.1697115591282294</v>
      </c>
      <c r="L21" s="48">
        <f t="shared" si="6"/>
        <v>8.5113699866741168</v>
      </c>
      <c r="M21" s="48">
        <f t="shared" si="7"/>
        <v>12.681081545802346</v>
      </c>
      <c r="N21" s="55">
        <f t="shared" ref="N21:O38" si="41">P21-T21</f>
        <v>17</v>
      </c>
      <c r="O21" s="55">
        <f t="shared" si="41"/>
        <v>164</v>
      </c>
      <c r="P21" s="55">
        <f t="shared" ref="P21:P38" si="42">R21+S21</f>
        <v>2607</v>
      </c>
      <c r="Q21" s="55">
        <v>-63</v>
      </c>
      <c r="R21" s="55">
        <v>1782</v>
      </c>
      <c r="S21" s="55">
        <v>825</v>
      </c>
      <c r="T21" s="55">
        <f t="shared" ref="T21:T38" si="43">V21+W21</f>
        <v>2590</v>
      </c>
      <c r="U21" s="55">
        <v>-227</v>
      </c>
      <c r="V21" s="55">
        <v>1908</v>
      </c>
      <c r="W21" s="55">
        <v>682</v>
      </c>
      <c r="X21" s="47">
        <f t="shared" si="9"/>
        <v>0.24359139692501683</v>
      </c>
      <c r="Z21" s="8">
        <v>69789</v>
      </c>
    </row>
    <row r="22" spans="1:26" ht="18.75" customHeight="1" x14ac:dyDescent="0.15">
      <c r="A22" s="3" t="s">
        <v>16</v>
      </c>
      <c r="B22" s="55">
        <f t="shared" si="39"/>
        <v>-217</v>
      </c>
      <c r="C22" s="55">
        <v>5</v>
      </c>
      <c r="D22" s="56">
        <f t="shared" si="3"/>
        <v>-2.2522522522522515E-2</v>
      </c>
      <c r="E22" s="55">
        <f t="shared" si="40"/>
        <v>-133</v>
      </c>
      <c r="F22" s="55">
        <f t="shared" si="40"/>
        <v>30</v>
      </c>
      <c r="G22" s="55">
        <v>169</v>
      </c>
      <c r="H22" s="55">
        <v>-15</v>
      </c>
      <c r="I22" s="55">
        <v>302</v>
      </c>
      <c r="J22" s="55">
        <v>-45</v>
      </c>
      <c r="K22" s="47">
        <f t="shared" si="5"/>
        <v>-6.0653046333454945</v>
      </c>
      <c r="L22" s="48">
        <f t="shared" si="6"/>
        <v>7.7070412258299887</v>
      </c>
      <c r="M22" s="48">
        <f t="shared" si="7"/>
        <v>13.772345859175482</v>
      </c>
      <c r="N22" s="55">
        <f t="shared" si="41"/>
        <v>-84</v>
      </c>
      <c r="O22" s="55">
        <f t="shared" si="41"/>
        <v>-25</v>
      </c>
      <c r="P22" s="55">
        <f t="shared" si="42"/>
        <v>649</v>
      </c>
      <c r="Q22" s="55">
        <v>-19</v>
      </c>
      <c r="R22" s="55">
        <v>328</v>
      </c>
      <c r="S22" s="55">
        <v>321</v>
      </c>
      <c r="T22" s="55">
        <f t="shared" si="43"/>
        <v>733</v>
      </c>
      <c r="U22" s="55">
        <v>6</v>
      </c>
      <c r="V22" s="55">
        <v>387</v>
      </c>
      <c r="W22" s="55">
        <v>346</v>
      </c>
      <c r="X22" s="47">
        <f t="shared" si="9"/>
        <v>-3.8307187157971545</v>
      </c>
      <c r="Z22" s="8">
        <v>21928</v>
      </c>
    </row>
    <row r="23" spans="1:26" ht="18.75" customHeight="1" x14ac:dyDescent="0.15">
      <c r="A23" s="1" t="s">
        <v>15</v>
      </c>
      <c r="B23" s="57">
        <f t="shared" si="39"/>
        <v>-91</v>
      </c>
      <c r="C23" s="57">
        <v>23</v>
      </c>
      <c r="D23" s="58">
        <f t="shared" si="3"/>
        <v>-0.20175438596491224</v>
      </c>
      <c r="E23" s="57">
        <f>G23-I23</f>
        <v>-99</v>
      </c>
      <c r="F23" s="57">
        <f t="shared" si="40"/>
        <v>45</v>
      </c>
      <c r="G23" s="57">
        <v>99</v>
      </c>
      <c r="H23" s="57">
        <v>-8</v>
      </c>
      <c r="I23" s="57">
        <v>198</v>
      </c>
      <c r="J23" s="57">
        <v>-53</v>
      </c>
      <c r="K23" s="42">
        <f t="shared" si="5"/>
        <v>-6.3347837215254668</v>
      </c>
      <c r="L23" s="43">
        <f t="shared" si="6"/>
        <v>6.3347837215254668</v>
      </c>
      <c r="M23" s="43">
        <f t="shared" si="7"/>
        <v>12.669567443050934</v>
      </c>
      <c r="N23" s="59">
        <f t="shared" si="41"/>
        <v>8</v>
      </c>
      <c r="O23" s="57">
        <f t="shared" si="41"/>
        <v>-22</v>
      </c>
      <c r="P23" s="59">
        <f t="shared" si="42"/>
        <v>691</v>
      </c>
      <c r="Q23" s="57">
        <v>-83</v>
      </c>
      <c r="R23" s="57">
        <v>514</v>
      </c>
      <c r="S23" s="57">
        <v>177</v>
      </c>
      <c r="T23" s="59">
        <f t="shared" si="43"/>
        <v>683</v>
      </c>
      <c r="U23" s="57">
        <v>-61</v>
      </c>
      <c r="V23" s="57">
        <v>493</v>
      </c>
      <c r="W23" s="57">
        <v>190</v>
      </c>
      <c r="X23" s="60">
        <f t="shared" si="9"/>
        <v>0.51190171487074476</v>
      </c>
      <c r="Z23" s="8">
        <v>15628</v>
      </c>
    </row>
    <row r="24" spans="1:26" ht="18.75" customHeight="1" x14ac:dyDescent="0.15">
      <c r="A24" s="7" t="s">
        <v>14</v>
      </c>
      <c r="B24" s="61">
        <f t="shared" si="39"/>
        <v>-70</v>
      </c>
      <c r="C24" s="61">
        <v>19</v>
      </c>
      <c r="D24" s="62">
        <f t="shared" si="3"/>
        <v>-0.2134831460674157</v>
      </c>
      <c r="E24" s="51">
        <f t="shared" si="40"/>
        <v>-57</v>
      </c>
      <c r="F24" s="61">
        <f t="shared" si="40"/>
        <v>-1</v>
      </c>
      <c r="G24" s="61">
        <v>36</v>
      </c>
      <c r="H24" s="61">
        <v>3</v>
      </c>
      <c r="I24" s="61">
        <v>93</v>
      </c>
      <c r="J24" s="61">
        <v>4</v>
      </c>
      <c r="K24" s="34">
        <f t="shared" si="5"/>
        <v>-11.121951219512194</v>
      </c>
      <c r="L24" s="35">
        <f t="shared" si="6"/>
        <v>7.024390243902439</v>
      </c>
      <c r="M24" s="35">
        <f t="shared" si="7"/>
        <v>18.146341463414632</v>
      </c>
      <c r="N24" s="51">
        <f t="shared" si="41"/>
        <v>-13</v>
      </c>
      <c r="O24" s="61">
        <f t="shared" si="41"/>
        <v>20</v>
      </c>
      <c r="P24" s="61">
        <f t="shared" si="42"/>
        <v>138</v>
      </c>
      <c r="Q24" s="61">
        <v>-6</v>
      </c>
      <c r="R24" s="61">
        <v>62</v>
      </c>
      <c r="S24" s="61">
        <v>76</v>
      </c>
      <c r="T24" s="61">
        <f t="shared" si="43"/>
        <v>151</v>
      </c>
      <c r="U24" s="61">
        <v>-26</v>
      </c>
      <c r="V24" s="61">
        <v>65</v>
      </c>
      <c r="W24" s="61">
        <v>86</v>
      </c>
      <c r="X24" s="34">
        <f t="shared" si="9"/>
        <v>-2.5365853658536586</v>
      </c>
      <c r="Z24" s="8">
        <v>5125</v>
      </c>
    </row>
    <row r="25" spans="1:26" ht="18.75" customHeight="1" x14ac:dyDescent="0.15">
      <c r="A25" s="5" t="s">
        <v>13</v>
      </c>
      <c r="B25" s="51">
        <f t="shared" si="39"/>
        <v>-34</v>
      </c>
      <c r="C25" s="51">
        <v>26</v>
      </c>
      <c r="D25" s="52">
        <f t="shared" si="3"/>
        <v>-0.43333333333333335</v>
      </c>
      <c r="E25" s="51">
        <f>G25-I25</f>
        <v>-23</v>
      </c>
      <c r="F25" s="51">
        <f t="shared" si="40"/>
        <v>2</v>
      </c>
      <c r="G25" s="51">
        <v>4</v>
      </c>
      <c r="H25" s="51">
        <v>-3</v>
      </c>
      <c r="I25" s="51">
        <v>27</v>
      </c>
      <c r="J25" s="51">
        <v>-5</v>
      </c>
      <c r="K25" s="38">
        <f t="shared" si="5"/>
        <v>-17.074981440237565</v>
      </c>
      <c r="L25" s="39">
        <f t="shared" si="6"/>
        <v>2.9695619896065328</v>
      </c>
      <c r="M25" s="39">
        <f t="shared" si="7"/>
        <v>20.044543429844101</v>
      </c>
      <c r="N25" s="51">
        <f>P25-T25</f>
        <v>-11</v>
      </c>
      <c r="O25" s="51">
        <f t="shared" si="41"/>
        <v>24</v>
      </c>
      <c r="P25" s="51">
        <f t="shared" si="42"/>
        <v>31</v>
      </c>
      <c r="Q25" s="51">
        <v>6</v>
      </c>
      <c r="R25" s="51">
        <v>24</v>
      </c>
      <c r="S25" s="51">
        <v>7</v>
      </c>
      <c r="T25" s="51">
        <f t="shared" si="43"/>
        <v>42</v>
      </c>
      <c r="U25" s="51">
        <v>-18</v>
      </c>
      <c r="V25" s="51">
        <v>21</v>
      </c>
      <c r="W25" s="51">
        <v>21</v>
      </c>
      <c r="X25" s="54">
        <f t="shared" si="9"/>
        <v>-8.1662954714179659</v>
      </c>
      <c r="Z25" s="8">
        <v>1347</v>
      </c>
    </row>
    <row r="26" spans="1:26" ht="18.75" customHeight="1" x14ac:dyDescent="0.15">
      <c r="A26" s="3" t="s">
        <v>12</v>
      </c>
      <c r="B26" s="55">
        <f t="shared" si="39"/>
        <v>-64</v>
      </c>
      <c r="C26" s="55">
        <v>9</v>
      </c>
      <c r="D26" s="56">
        <f t="shared" si="3"/>
        <v>-0.12328767123287676</v>
      </c>
      <c r="E26" s="55">
        <f t="shared" si="40"/>
        <v>-42</v>
      </c>
      <c r="F26" s="55">
        <f t="shared" si="40"/>
        <v>-8</v>
      </c>
      <c r="G26" s="55">
        <v>15</v>
      </c>
      <c r="H26" s="55">
        <v>-5</v>
      </c>
      <c r="I26" s="55">
        <v>57</v>
      </c>
      <c r="J26" s="55">
        <v>3</v>
      </c>
      <c r="K26" s="47">
        <f t="shared" si="5"/>
        <v>-14.184397163120567</v>
      </c>
      <c r="L26" s="48">
        <f t="shared" si="6"/>
        <v>5.0658561296859173</v>
      </c>
      <c r="M26" s="48">
        <f t="shared" si="7"/>
        <v>19.250253292806487</v>
      </c>
      <c r="N26" s="55">
        <f t="shared" si="41"/>
        <v>-22</v>
      </c>
      <c r="O26" s="55">
        <f t="shared" si="41"/>
        <v>17</v>
      </c>
      <c r="P26" s="55">
        <f t="shared" si="42"/>
        <v>81</v>
      </c>
      <c r="Q26" s="55">
        <v>-1</v>
      </c>
      <c r="R26" s="55">
        <v>46</v>
      </c>
      <c r="S26" s="55">
        <v>35</v>
      </c>
      <c r="T26" s="55">
        <f t="shared" si="43"/>
        <v>103</v>
      </c>
      <c r="U26" s="55">
        <v>-18</v>
      </c>
      <c r="V26" s="55">
        <v>42</v>
      </c>
      <c r="W26" s="55">
        <v>61</v>
      </c>
      <c r="X26" s="47">
        <f t="shared" si="9"/>
        <v>-7.429922323539345</v>
      </c>
      <c r="Z26" s="8">
        <v>2961</v>
      </c>
    </row>
    <row r="27" spans="1:26" ht="18.75" customHeight="1" x14ac:dyDescent="0.15">
      <c r="A27" s="1" t="s">
        <v>11</v>
      </c>
      <c r="B27" s="57">
        <f t="shared" si="39"/>
        <v>-114</v>
      </c>
      <c r="C27" s="57">
        <v>42</v>
      </c>
      <c r="D27" s="58">
        <f t="shared" si="3"/>
        <v>-0.26923076923076927</v>
      </c>
      <c r="E27" s="57">
        <f t="shared" si="40"/>
        <v>-67</v>
      </c>
      <c r="F27" s="57">
        <f t="shared" si="40"/>
        <v>27</v>
      </c>
      <c r="G27" s="57">
        <v>50</v>
      </c>
      <c r="H27" s="57">
        <v>13</v>
      </c>
      <c r="I27" s="57">
        <v>117</v>
      </c>
      <c r="J27" s="57">
        <v>-14</v>
      </c>
      <c r="K27" s="42">
        <f t="shared" si="5"/>
        <v>-8.9309517462010142</v>
      </c>
      <c r="L27" s="43">
        <f t="shared" si="6"/>
        <v>6.6648893628365773</v>
      </c>
      <c r="M27" s="43">
        <f t="shared" si="7"/>
        <v>15.595841109037591</v>
      </c>
      <c r="N27" s="59">
        <f t="shared" si="41"/>
        <v>-47</v>
      </c>
      <c r="O27" s="63">
        <f t="shared" si="41"/>
        <v>15</v>
      </c>
      <c r="P27" s="59">
        <f t="shared" si="42"/>
        <v>188</v>
      </c>
      <c r="Q27" s="63">
        <v>6</v>
      </c>
      <c r="R27" s="63">
        <v>69</v>
      </c>
      <c r="S27" s="63">
        <v>119</v>
      </c>
      <c r="T27" s="59">
        <f t="shared" si="43"/>
        <v>235</v>
      </c>
      <c r="U27" s="63">
        <v>-9</v>
      </c>
      <c r="V27" s="63">
        <v>100</v>
      </c>
      <c r="W27" s="63">
        <v>135</v>
      </c>
      <c r="X27" s="60">
        <f t="shared" si="9"/>
        <v>-6.2649960010663825</v>
      </c>
      <c r="Z27" s="8">
        <v>7502</v>
      </c>
    </row>
    <row r="28" spans="1:26" ht="18.75" customHeight="1" x14ac:dyDescent="0.15">
      <c r="A28" s="5" t="s">
        <v>10</v>
      </c>
      <c r="B28" s="51">
        <f t="shared" si="39"/>
        <v>-48</v>
      </c>
      <c r="C28" s="51">
        <v>-7</v>
      </c>
      <c r="D28" s="52">
        <f t="shared" si="3"/>
        <v>0.1707317073170731</v>
      </c>
      <c r="E28" s="51">
        <f t="shared" si="40"/>
        <v>-26</v>
      </c>
      <c r="F28" s="51">
        <f t="shared" si="40"/>
        <v>6</v>
      </c>
      <c r="G28" s="51">
        <v>17</v>
      </c>
      <c r="H28" s="51">
        <v>7</v>
      </c>
      <c r="I28" s="51">
        <v>43</v>
      </c>
      <c r="J28" s="51">
        <v>1</v>
      </c>
      <c r="K28" s="38">
        <f t="shared" si="5"/>
        <v>-9.1710758377425048</v>
      </c>
      <c r="L28" s="39">
        <f t="shared" si="6"/>
        <v>5.9964726631393299</v>
      </c>
      <c r="M28" s="39">
        <f t="shared" si="7"/>
        <v>15.167548500881834</v>
      </c>
      <c r="N28" s="51">
        <f t="shared" si="41"/>
        <v>-22</v>
      </c>
      <c r="O28" s="51">
        <f t="shared" si="41"/>
        <v>-13</v>
      </c>
      <c r="P28" s="51">
        <f t="shared" si="42"/>
        <v>61</v>
      </c>
      <c r="Q28" s="51">
        <v>-14</v>
      </c>
      <c r="R28" s="51">
        <v>26</v>
      </c>
      <c r="S28" s="51">
        <v>35</v>
      </c>
      <c r="T28" s="51">
        <f t="shared" si="43"/>
        <v>83</v>
      </c>
      <c r="U28" s="51">
        <v>-1</v>
      </c>
      <c r="V28" s="51">
        <v>32</v>
      </c>
      <c r="W28" s="51">
        <v>51</v>
      </c>
      <c r="X28" s="38">
        <f t="shared" si="9"/>
        <v>-7.7601410934744273</v>
      </c>
      <c r="Z28" s="8">
        <v>2835</v>
      </c>
    </row>
    <row r="29" spans="1:26" ht="18.75" customHeight="1" x14ac:dyDescent="0.15">
      <c r="A29" s="3" t="s">
        <v>9</v>
      </c>
      <c r="B29" s="55">
        <f t="shared" si="39"/>
        <v>-61</v>
      </c>
      <c r="C29" s="55">
        <v>-4</v>
      </c>
      <c r="D29" s="56">
        <f t="shared" si="3"/>
        <v>7.0175438596491224E-2</v>
      </c>
      <c r="E29" s="55">
        <f t="shared" si="40"/>
        <v>-50</v>
      </c>
      <c r="F29" s="55">
        <f t="shared" si="40"/>
        <v>-4</v>
      </c>
      <c r="G29" s="55">
        <v>59</v>
      </c>
      <c r="H29" s="55">
        <v>-11</v>
      </c>
      <c r="I29" s="55">
        <v>109</v>
      </c>
      <c r="J29" s="55">
        <v>-7</v>
      </c>
      <c r="K29" s="47">
        <f t="shared" si="5"/>
        <v>-6.5616797900262469</v>
      </c>
      <c r="L29" s="48">
        <f t="shared" si="6"/>
        <v>7.742782152230971</v>
      </c>
      <c r="M29" s="48">
        <f t="shared" si="7"/>
        <v>14.304461942257218</v>
      </c>
      <c r="N29" s="53">
        <f t="shared" si="41"/>
        <v>-11</v>
      </c>
      <c r="O29" s="55">
        <f t="shared" si="41"/>
        <v>0</v>
      </c>
      <c r="P29" s="53">
        <f>R29+S29</f>
        <v>248</v>
      </c>
      <c r="Q29" s="55">
        <v>5</v>
      </c>
      <c r="R29" s="55">
        <v>81</v>
      </c>
      <c r="S29" s="55">
        <v>167</v>
      </c>
      <c r="T29" s="53">
        <f>V29+W29</f>
        <v>259</v>
      </c>
      <c r="U29" s="55">
        <v>5</v>
      </c>
      <c r="V29" s="55">
        <v>144</v>
      </c>
      <c r="W29" s="55">
        <v>115</v>
      </c>
      <c r="X29" s="47">
        <f t="shared" si="9"/>
        <v>-1.4435695538057742</v>
      </c>
      <c r="Z29" s="8">
        <v>7620</v>
      </c>
    </row>
    <row r="30" spans="1:26" ht="18.75" customHeight="1" x14ac:dyDescent="0.15">
      <c r="A30" s="3" t="s">
        <v>8</v>
      </c>
      <c r="B30" s="55">
        <f>E30+N30</f>
        <v>-111</v>
      </c>
      <c r="C30" s="55">
        <v>24</v>
      </c>
      <c r="D30" s="56">
        <f t="shared" si="3"/>
        <v>-0.17777777777777781</v>
      </c>
      <c r="E30" s="55">
        <f>G30-I30</f>
        <v>-64</v>
      </c>
      <c r="F30" s="55">
        <f t="shared" si="40"/>
        <v>20</v>
      </c>
      <c r="G30" s="55">
        <v>47</v>
      </c>
      <c r="H30" s="55">
        <v>-12</v>
      </c>
      <c r="I30" s="55">
        <v>111</v>
      </c>
      <c r="J30" s="55">
        <v>-32</v>
      </c>
      <c r="K30" s="54">
        <f t="shared" si="5"/>
        <v>-8.4055686892566328</v>
      </c>
      <c r="L30" s="64">
        <f t="shared" si="6"/>
        <v>6.1728395061728394</v>
      </c>
      <c r="M30" s="64">
        <f t="shared" si="7"/>
        <v>14.578408195429473</v>
      </c>
      <c r="N30" s="55">
        <f t="shared" si="41"/>
        <v>-47</v>
      </c>
      <c r="O30" s="55">
        <f t="shared" si="41"/>
        <v>4</v>
      </c>
      <c r="P30" s="55">
        <f t="shared" si="42"/>
        <v>153</v>
      </c>
      <c r="Q30" s="55">
        <v>-31</v>
      </c>
      <c r="R30" s="55">
        <v>77</v>
      </c>
      <c r="S30" s="55">
        <v>76</v>
      </c>
      <c r="T30" s="55">
        <f t="shared" si="43"/>
        <v>200</v>
      </c>
      <c r="U30" s="55">
        <v>-35</v>
      </c>
      <c r="V30" s="55">
        <v>99</v>
      </c>
      <c r="W30" s="55">
        <v>101</v>
      </c>
      <c r="X30" s="47">
        <f t="shared" si="9"/>
        <v>-6.1728395061728394</v>
      </c>
      <c r="Z30" s="8">
        <v>7614</v>
      </c>
    </row>
    <row r="31" spans="1:26" ht="18.75" customHeight="1" x14ac:dyDescent="0.15">
      <c r="A31" s="1" t="s">
        <v>7</v>
      </c>
      <c r="B31" s="57">
        <f t="shared" si="39"/>
        <v>-101</v>
      </c>
      <c r="C31" s="57">
        <v>-44</v>
      </c>
      <c r="D31" s="58">
        <f t="shared" si="3"/>
        <v>0.77192982456140347</v>
      </c>
      <c r="E31" s="57">
        <f t="shared" si="40"/>
        <v>-52</v>
      </c>
      <c r="F31" s="57">
        <f t="shared" si="40"/>
        <v>1</v>
      </c>
      <c r="G31" s="57">
        <v>58</v>
      </c>
      <c r="H31" s="57">
        <v>3</v>
      </c>
      <c r="I31" s="57">
        <v>110</v>
      </c>
      <c r="J31" s="57">
        <v>2</v>
      </c>
      <c r="K31" s="42">
        <f t="shared" si="5"/>
        <v>-7.7311923877490338</v>
      </c>
      <c r="L31" s="43">
        <f t="shared" si="6"/>
        <v>8.6232530478739235</v>
      </c>
      <c r="M31" s="43">
        <f t="shared" si="7"/>
        <v>16.354445435622956</v>
      </c>
      <c r="N31" s="57">
        <f t="shared" si="41"/>
        <v>-49</v>
      </c>
      <c r="O31" s="57">
        <f t="shared" si="41"/>
        <v>-45</v>
      </c>
      <c r="P31" s="57">
        <f t="shared" si="42"/>
        <v>179</v>
      </c>
      <c r="Q31" s="57">
        <v>8</v>
      </c>
      <c r="R31" s="57">
        <v>68</v>
      </c>
      <c r="S31" s="57">
        <v>111</v>
      </c>
      <c r="T31" s="57">
        <f t="shared" si="43"/>
        <v>228</v>
      </c>
      <c r="U31" s="57">
        <v>53</v>
      </c>
      <c r="V31" s="57">
        <v>88</v>
      </c>
      <c r="W31" s="57">
        <v>140</v>
      </c>
      <c r="X31" s="44">
        <f t="shared" si="9"/>
        <v>-7.2851620576865894</v>
      </c>
      <c r="Z31" s="8">
        <v>6726</v>
      </c>
    </row>
    <row r="32" spans="1:26" ht="18.75" customHeight="1" x14ac:dyDescent="0.15">
      <c r="A32" s="5" t="s">
        <v>6</v>
      </c>
      <c r="B32" s="51">
        <f t="shared" si="39"/>
        <v>5</v>
      </c>
      <c r="C32" s="51">
        <v>35</v>
      </c>
      <c r="D32" s="52">
        <f t="shared" si="3"/>
        <v>-1.1666666666666667</v>
      </c>
      <c r="E32" s="51">
        <f t="shared" si="40"/>
        <v>-6</v>
      </c>
      <c r="F32" s="51">
        <f t="shared" si="40"/>
        <v>-7</v>
      </c>
      <c r="G32" s="51">
        <v>14</v>
      </c>
      <c r="H32" s="51">
        <v>-8</v>
      </c>
      <c r="I32" s="51">
        <v>20</v>
      </c>
      <c r="J32" s="51">
        <v>-1</v>
      </c>
      <c r="K32" s="38">
        <f t="shared" si="5"/>
        <v>-3.6991368680641186</v>
      </c>
      <c r="L32" s="39">
        <f t="shared" si="6"/>
        <v>8.6313193588162758</v>
      </c>
      <c r="M32" s="39">
        <f t="shared" si="7"/>
        <v>12.330456226880395</v>
      </c>
      <c r="N32" s="51">
        <f t="shared" si="41"/>
        <v>11</v>
      </c>
      <c r="O32" s="53">
        <f t="shared" si="41"/>
        <v>42</v>
      </c>
      <c r="P32" s="51">
        <f t="shared" si="42"/>
        <v>75</v>
      </c>
      <c r="Q32" s="53">
        <v>-7</v>
      </c>
      <c r="R32" s="53">
        <v>25</v>
      </c>
      <c r="S32" s="53">
        <v>50</v>
      </c>
      <c r="T32" s="51">
        <f t="shared" si="43"/>
        <v>64</v>
      </c>
      <c r="U32" s="53">
        <v>-49</v>
      </c>
      <c r="V32" s="53">
        <v>25</v>
      </c>
      <c r="W32" s="53">
        <v>39</v>
      </c>
      <c r="X32" s="54">
        <f t="shared" si="9"/>
        <v>6.7817509247842169</v>
      </c>
      <c r="Z32" s="8">
        <v>1622</v>
      </c>
    </row>
    <row r="33" spans="1:26" ht="18.75" customHeight="1" x14ac:dyDescent="0.15">
      <c r="A33" s="3" t="s">
        <v>5</v>
      </c>
      <c r="B33" s="55">
        <f t="shared" si="39"/>
        <v>-127</v>
      </c>
      <c r="C33" s="55">
        <v>-68</v>
      </c>
      <c r="D33" s="56">
        <f t="shared" si="3"/>
        <v>1.152542372881356</v>
      </c>
      <c r="E33" s="55">
        <f t="shared" si="40"/>
        <v>-95</v>
      </c>
      <c r="F33" s="55">
        <f t="shared" si="40"/>
        <v>-19</v>
      </c>
      <c r="G33" s="55">
        <v>49</v>
      </c>
      <c r="H33" s="55">
        <v>11</v>
      </c>
      <c r="I33" s="55">
        <v>144</v>
      </c>
      <c r="J33" s="55">
        <v>30</v>
      </c>
      <c r="K33" s="47">
        <f t="shared" si="5"/>
        <v>-12.890094979647218</v>
      </c>
      <c r="L33" s="48">
        <f t="shared" si="6"/>
        <v>6.6485753052917227</v>
      </c>
      <c r="M33" s="48">
        <f t="shared" si="7"/>
        <v>19.538670284938942</v>
      </c>
      <c r="N33" s="55">
        <f t="shared" si="41"/>
        <v>-32</v>
      </c>
      <c r="O33" s="55">
        <f t="shared" si="41"/>
        <v>-49</v>
      </c>
      <c r="P33" s="55">
        <f t="shared" si="42"/>
        <v>188</v>
      </c>
      <c r="Q33" s="55">
        <v>-50</v>
      </c>
      <c r="R33" s="55">
        <v>93</v>
      </c>
      <c r="S33" s="55">
        <v>95</v>
      </c>
      <c r="T33" s="55">
        <f t="shared" si="43"/>
        <v>220</v>
      </c>
      <c r="U33" s="55">
        <v>-1</v>
      </c>
      <c r="V33" s="55">
        <v>105</v>
      </c>
      <c r="W33" s="55">
        <v>115</v>
      </c>
      <c r="X33" s="47">
        <f t="shared" si="9"/>
        <v>-4.3419267299864321</v>
      </c>
      <c r="Z33" s="8">
        <v>7370</v>
      </c>
    </row>
    <row r="34" spans="1:26" ht="18.75" customHeight="1" x14ac:dyDescent="0.15">
      <c r="A34" s="3" t="s">
        <v>4</v>
      </c>
      <c r="B34" s="55">
        <f t="shared" si="39"/>
        <v>-63</v>
      </c>
      <c r="C34" s="55">
        <v>-13</v>
      </c>
      <c r="D34" s="56">
        <f t="shared" si="3"/>
        <v>0.26</v>
      </c>
      <c r="E34" s="55">
        <f t="shared" si="40"/>
        <v>-31</v>
      </c>
      <c r="F34" s="55">
        <f t="shared" si="40"/>
        <v>21</v>
      </c>
      <c r="G34" s="55">
        <v>30</v>
      </c>
      <c r="H34" s="55">
        <v>3</v>
      </c>
      <c r="I34" s="55">
        <v>61</v>
      </c>
      <c r="J34" s="55">
        <v>-18</v>
      </c>
      <c r="K34" s="47">
        <f t="shared" si="5"/>
        <v>-6.3175056042388427</v>
      </c>
      <c r="L34" s="48">
        <f t="shared" si="6"/>
        <v>6.1137151008762993</v>
      </c>
      <c r="M34" s="48">
        <f t="shared" si="7"/>
        <v>12.431220705115141</v>
      </c>
      <c r="N34" s="55">
        <f t="shared" si="41"/>
        <v>-32</v>
      </c>
      <c r="O34" s="55">
        <f t="shared" si="41"/>
        <v>-34</v>
      </c>
      <c r="P34" s="55">
        <f t="shared" si="42"/>
        <v>117</v>
      </c>
      <c r="Q34" s="55">
        <v>-22</v>
      </c>
      <c r="R34" s="55">
        <v>64</v>
      </c>
      <c r="S34" s="55">
        <v>53</v>
      </c>
      <c r="T34" s="55">
        <f t="shared" si="43"/>
        <v>149</v>
      </c>
      <c r="U34" s="55">
        <v>12</v>
      </c>
      <c r="V34" s="55">
        <v>66</v>
      </c>
      <c r="W34" s="55">
        <v>83</v>
      </c>
      <c r="X34" s="47">
        <f t="shared" si="9"/>
        <v>-6.5212961076013851</v>
      </c>
      <c r="Z34" s="8">
        <v>4907</v>
      </c>
    </row>
    <row r="35" spans="1:26" ht="18.75" customHeight="1" x14ac:dyDescent="0.15">
      <c r="A35" s="1" t="s">
        <v>3</v>
      </c>
      <c r="B35" s="57">
        <f>E35+N35</f>
        <v>-64</v>
      </c>
      <c r="C35" s="57">
        <v>-43</v>
      </c>
      <c r="D35" s="58">
        <f t="shared" si="3"/>
        <v>2.0476190476190474</v>
      </c>
      <c r="E35" s="57">
        <f t="shared" si="40"/>
        <v>-46</v>
      </c>
      <c r="F35" s="57">
        <f t="shared" si="40"/>
        <v>-12</v>
      </c>
      <c r="G35" s="57">
        <v>33</v>
      </c>
      <c r="H35" s="57">
        <v>-5</v>
      </c>
      <c r="I35" s="57">
        <v>79</v>
      </c>
      <c r="J35" s="57">
        <v>7</v>
      </c>
      <c r="K35" s="42">
        <f t="shared" si="5"/>
        <v>-9.2704554615074564</v>
      </c>
      <c r="L35" s="43">
        <f t="shared" si="6"/>
        <v>6.6505441354292616</v>
      </c>
      <c r="M35" s="43">
        <f t="shared" si="7"/>
        <v>15.920999596936721</v>
      </c>
      <c r="N35" s="59">
        <f t="shared" si="41"/>
        <v>-18</v>
      </c>
      <c r="O35" s="63">
        <f t="shared" si="41"/>
        <v>-31</v>
      </c>
      <c r="P35" s="59">
        <f t="shared" si="42"/>
        <v>141</v>
      </c>
      <c r="Q35" s="63">
        <v>-23</v>
      </c>
      <c r="R35" s="63">
        <v>61</v>
      </c>
      <c r="S35" s="63">
        <v>80</v>
      </c>
      <c r="T35" s="59">
        <f t="shared" si="43"/>
        <v>159</v>
      </c>
      <c r="U35" s="63">
        <v>8</v>
      </c>
      <c r="V35" s="63">
        <v>71</v>
      </c>
      <c r="W35" s="63">
        <v>88</v>
      </c>
      <c r="X35" s="60">
        <f t="shared" si="9"/>
        <v>-3.6275695284159615</v>
      </c>
      <c r="Z35" s="8">
        <v>4962</v>
      </c>
    </row>
    <row r="36" spans="1:26" ht="18.75" customHeight="1" x14ac:dyDescent="0.15">
      <c r="A36" s="5" t="s">
        <v>2</v>
      </c>
      <c r="B36" s="51">
        <f t="shared" si="39"/>
        <v>-47</v>
      </c>
      <c r="C36" s="51">
        <v>6</v>
      </c>
      <c r="D36" s="52">
        <f t="shared" si="3"/>
        <v>-0.1132075471698113</v>
      </c>
      <c r="E36" s="51">
        <f t="shared" si="40"/>
        <v>-46</v>
      </c>
      <c r="F36" s="51">
        <f t="shared" si="40"/>
        <v>0</v>
      </c>
      <c r="G36" s="51">
        <v>10</v>
      </c>
      <c r="H36" s="51">
        <v>-2</v>
      </c>
      <c r="I36" s="51">
        <v>56</v>
      </c>
      <c r="J36" s="51">
        <v>-2</v>
      </c>
      <c r="K36" s="38">
        <f t="shared" si="5"/>
        <v>-23.846552617936755</v>
      </c>
      <c r="L36" s="39">
        <f t="shared" si="6"/>
        <v>5.1840331778123376</v>
      </c>
      <c r="M36" s="39">
        <f t="shared" si="7"/>
        <v>29.030585795749094</v>
      </c>
      <c r="N36" s="51">
        <f t="shared" si="41"/>
        <v>-1</v>
      </c>
      <c r="O36" s="51">
        <f t="shared" si="41"/>
        <v>6</v>
      </c>
      <c r="P36" s="51">
        <f t="shared" si="42"/>
        <v>48</v>
      </c>
      <c r="Q36" s="51">
        <v>-14</v>
      </c>
      <c r="R36" s="51">
        <v>28</v>
      </c>
      <c r="S36" s="51">
        <v>20</v>
      </c>
      <c r="T36" s="51">
        <f t="shared" si="43"/>
        <v>49</v>
      </c>
      <c r="U36" s="51">
        <v>-20</v>
      </c>
      <c r="V36" s="51">
        <v>20</v>
      </c>
      <c r="W36" s="51">
        <v>29</v>
      </c>
      <c r="X36" s="38">
        <f t="shared" si="9"/>
        <v>-0.51840331778123383</v>
      </c>
      <c r="Z36" s="8">
        <v>1929</v>
      </c>
    </row>
    <row r="37" spans="1:26" ht="18.75" customHeight="1" x14ac:dyDescent="0.15">
      <c r="A37" s="3" t="s">
        <v>1</v>
      </c>
      <c r="B37" s="55">
        <f t="shared" si="39"/>
        <v>-42</v>
      </c>
      <c r="C37" s="55">
        <v>6</v>
      </c>
      <c r="D37" s="56">
        <f t="shared" si="3"/>
        <v>-0.125</v>
      </c>
      <c r="E37" s="55">
        <f t="shared" si="40"/>
        <v>-34</v>
      </c>
      <c r="F37" s="55">
        <f t="shared" si="40"/>
        <v>-3</v>
      </c>
      <c r="G37" s="55">
        <v>1</v>
      </c>
      <c r="H37" s="55">
        <v>-1</v>
      </c>
      <c r="I37" s="55">
        <v>35</v>
      </c>
      <c r="J37" s="55">
        <v>2</v>
      </c>
      <c r="K37" s="47">
        <f t="shared" si="5"/>
        <v>-26.397515527950311</v>
      </c>
      <c r="L37" s="48">
        <f t="shared" si="6"/>
        <v>0.77639751552795022</v>
      </c>
      <c r="M37" s="48">
        <f t="shared" si="7"/>
        <v>27.173913043478262</v>
      </c>
      <c r="N37" s="55">
        <f t="shared" si="41"/>
        <v>-8</v>
      </c>
      <c r="O37" s="55">
        <f t="shared" si="41"/>
        <v>9</v>
      </c>
      <c r="P37" s="53">
        <f t="shared" si="42"/>
        <v>44</v>
      </c>
      <c r="Q37" s="55">
        <v>1</v>
      </c>
      <c r="R37" s="55">
        <v>22</v>
      </c>
      <c r="S37" s="55">
        <v>22</v>
      </c>
      <c r="T37" s="53">
        <f t="shared" si="43"/>
        <v>52</v>
      </c>
      <c r="U37" s="55">
        <v>-8</v>
      </c>
      <c r="V37" s="55">
        <v>18</v>
      </c>
      <c r="W37" s="55">
        <v>34</v>
      </c>
      <c r="X37" s="47">
        <f t="shared" si="9"/>
        <v>-6.2111801242236018</v>
      </c>
      <c r="Z37" s="8">
        <v>1288</v>
      </c>
    </row>
    <row r="38" spans="1:26" ht="18.75" customHeight="1" x14ac:dyDescent="0.15">
      <c r="A38" s="1" t="s">
        <v>0</v>
      </c>
      <c r="B38" s="57">
        <f t="shared" si="39"/>
        <v>-45</v>
      </c>
      <c r="C38" s="57">
        <v>-13</v>
      </c>
      <c r="D38" s="58">
        <f t="shared" si="3"/>
        <v>0.40625</v>
      </c>
      <c r="E38" s="57">
        <f t="shared" si="40"/>
        <v>-25</v>
      </c>
      <c r="F38" s="57">
        <f t="shared" si="40"/>
        <v>-3</v>
      </c>
      <c r="G38" s="57">
        <v>3</v>
      </c>
      <c r="H38" s="57">
        <v>-1</v>
      </c>
      <c r="I38" s="57">
        <v>28</v>
      </c>
      <c r="J38" s="57">
        <v>2</v>
      </c>
      <c r="K38" s="42">
        <f t="shared" si="5"/>
        <v>-20.5761316872428</v>
      </c>
      <c r="L38" s="43">
        <f t="shared" si="6"/>
        <v>2.4691358024691357</v>
      </c>
      <c r="M38" s="43">
        <f t="shared" si="7"/>
        <v>23.045267489711936</v>
      </c>
      <c r="N38" s="59">
        <f t="shared" si="41"/>
        <v>-20</v>
      </c>
      <c r="O38" s="57">
        <f t="shared" si="41"/>
        <v>-10</v>
      </c>
      <c r="P38" s="57">
        <f t="shared" si="42"/>
        <v>31</v>
      </c>
      <c r="Q38" s="57">
        <v>7</v>
      </c>
      <c r="R38" s="57">
        <v>11</v>
      </c>
      <c r="S38" s="57">
        <v>20</v>
      </c>
      <c r="T38" s="57">
        <f t="shared" si="43"/>
        <v>51</v>
      </c>
      <c r="U38" s="57">
        <v>17</v>
      </c>
      <c r="V38" s="57">
        <v>22</v>
      </c>
      <c r="W38" s="57">
        <v>29</v>
      </c>
      <c r="X38" s="44">
        <f t="shared" si="9"/>
        <v>-16.460905349794238</v>
      </c>
      <c r="Z38" s="8">
        <v>1215</v>
      </c>
    </row>
    <row r="39" spans="1:26" x14ac:dyDescent="0.15">
      <c r="A39" s="23" t="s">
        <v>49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7" man="1"/>
    <brk id="39" max="17" man="1"/>
  </rowBreaks>
  <colBreaks count="1" manualBreakCount="1">
    <brk id="13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56</v>
      </c>
      <c r="C2" s="16"/>
      <c r="D2" s="16"/>
    </row>
    <row r="3" spans="1:26" x14ac:dyDescent="0.15">
      <c r="C3" s="16"/>
      <c r="D3" s="16"/>
    </row>
    <row r="4" spans="1:26" x14ac:dyDescent="0.15">
      <c r="A4" t="s">
        <v>50</v>
      </c>
      <c r="C4" s="16"/>
      <c r="D4" s="16"/>
    </row>
    <row r="5" spans="1:26" ht="13.5" customHeight="1" x14ac:dyDescent="0.15">
      <c r="A5" s="74" t="s">
        <v>37</v>
      </c>
      <c r="B5" s="65" t="s">
        <v>40</v>
      </c>
      <c r="C5" s="66"/>
      <c r="D5" s="66"/>
      <c r="E5" s="68" t="s">
        <v>39</v>
      </c>
      <c r="F5" s="69"/>
      <c r="G5" s="69"/>
      <c r="H5" s="69"/>
      <c r="I5" s="69"/>
      <c r="J5" s="69"/>
      <c r="K5" s="69"/>
      <c r="L5" s="69"/>
      <c r="M5" s="70"/>
      <c r="N5" s="65" t="s">
        <v>38</v>
      </c>
      <c r="O5" s="66"/>
      <c r="P5" s="66"/>
      <c r="Q5" s="66"/>
      <c r="R5" s="66"/>
      <c r="S5" s="66"/>
      <c r="T5" s="66"/>
      <c r="U5" s="66"/>
      <c r="V5" s="66"/>
      <c r="W5" s="66"/>
      <c r="X5" s="67"/>
    </row>
    <row r="6" spans="1:26" ht="13.5" customHeight="1" x14ac:dyDescent="0.15">
      <c r="A6" s="75"/>
      <c r="B6" s="27"/>
      <c r="C6" s="77" t="s">
        <v>52</v>
      </c>
      <c r="D6" s="77" t="s">
        <v>53</v>
      </c>
      <c r="E6" s="27"/>
      <c r="F6" s="71" t="s">
        <v>54</v>
      </c>
      <c r="G6" s="27"/>
      <c r="H6" s="71" t="s">
        <v>54</v>
      </c>
      <c r="I6" s="27"/>
      <c r="J6" s="71" t="s">
        <v>54</v>
      </c>
      <c r="K6" s="65" t="s">
        <v>46</v>
      </c>
      <c r="L6" s="66"/>
      <c r="M6" s="67"/>
      <c r="N6" s="29"/>
      <c r="O6" s="71" t="s">
        <v>54</v>
      </c>
      <c r="P6" s="68" t="s">
        <v>36</v>
      </c>
      <c r="Q6" s="69"/>
      <c r="R6" s="69"/>
      <c r="S6" s="70"/>
      <c r="T6" s="68" t="s">
        <v>35</v>
      </c>
      <c r="U6" s="69"/>
      <c r="V6" s="69"/>
      <c r="W6" s="70"/>
      <c r="X6" s="24" t="s">
        <v>46</v>
      </c>
    </row>
    <row r="7" spans="1:26" ht="13.5" customHeight="1" x14ac:dyDescent="0.15">
      <c r="A7" s="75"/>
      <c r="B7" s="30" t="s">
        <v>41</v>
      </c>
      <c r="C7" s="78"/>
      <c r="D7" s="78"/>
      <c r="E7" s="11" t="s">
        <v>32</v>
      </c>
      <c r="F7" s="72"/>
      <c r="G7" s="30" t="s">
        <v>34</v>
      </c>
      <c r="H7" s="72"/>
      <c r="I7" s="30" t="s">
        <v>33</v>
      </c>
      <c r="J7" s="72"/>
      <c r="K7" s="71" t="s">
        <v>43</v>
      </c>
      <c r="L7" s="29" t="s">
        <v>44</v>
      </c>
      <c r="M7" s="29" t="s">
        <v>45</v>
      </c>
      <c r="N7" s="30" t="s">
        <v>32</v>
      </c>
      <c r="O7" s="72"/>
      <c r="P7" s="29" t="s">
        <v>32</v>
      </c>
      <c r="Q7" s="71" t="s">
        <v>54</v>
      </c>
      <c r="R7" s="71" t="s">
        <v>31</v>
      </c>
      <c r="S7" s="25" t="s">
        <v>30</v>
      </c>
      <c r="T7" s="30" t="s">
        <v>32</v>
      </c>
      <c r="U7" s="71" t="s">
        <v>54</v>
      </c>
      <c r="V7" s="72" t="s">
        <v>31</v>
      </c>
      <c r="W7" s="28" t="s">
        <v>47</v>
      </c>
      <c r="X7" s="71" t="s">
        <v>48</v>
      </c>
    </row>
    <row r="8" spans="1:26" ht="30.75" customHeight="1" x14ac:dyDescent="0.15">
      <c r="A8" s="76"/>
      <c r="B8" s="31"/>
      <c r="C8" s="79"/>
      <c r="D8" s="79"/>
      <c r="E8" s="11"/>
      <c r="F8" s="73"/>
      <c r="G8" s="31"/>
      <c r="H8" s="73"/>
      <c r="I8" s="31"/>
      <c r="J8" s="73"/>
      <c r="K8" s="73"/>
      <c r="L8" s="31"/>
      <c r="M8" s="31"/>
      <c r="N8" s="31"/>
      <c r="O8" s="73"/>
      <c r="P8" s="31"/>
      <c r="Q8" s="73"/>
      <c r="R8" s="73"/>
      <c r="S8" s="26"/>
      <c r="T8" s="31"/>
      <c r="U8" s="73"/>
      <c r="V8" s="73"/>
      <c r="W8" s="26"/>
      <c r="X8" s="73"/>
      <c r="Z8" s="8" t="s">
        <v>55</v>
      </c>
    </row>
    <row r="9" spans="1:26" ht="18.75" customHeight="1" x14ac:dyDescent="0.15">
      <c r="A9" s="8" t="s">
        <v>29</v>
      </c>
      <c r="B9" s="32">
        <f>B10+B11</f>
        <v>-2207</v>
      </c>
      <c r="C9" s="32">
        <f>C10+C11</f>
        <v>472</v>
      </c>
      <c r="D9" s="33">
        <f>IF(B9-C9=0,"-",(1-(B9/(B9-C9)))*-1)</f>
        <v>-0.17618514371033966</v>
      </c>
      <c r="E9" s="32">
        <f t="shared" ref="E9:J9" si="0">E10+E11</f>
        <v>-1785</v>
      </c>
      <c r="F9" s="32">
        <f t="shared" si="0"/>
        <v>299</v>
      </c>
      <c r="G9" s="32">
        <f t="shared" si="0"/>
        <v>1874</v>
      </c>
      <c r="H9" s="32">
        <f t="shared" si="0"/>
        <v>-61</v>
      </c>
      <c r="I9" s="32">
        <f t="shared" si="0"/>
        <v>3659</v>
      </c>
      <c r="J9" s="32">
        <f t="shared" si="0"/>
        <v>-360</v>
      </c>
      <c r="K9" s="34">
        <f>E9/Z9*1000</f>
        <v>-6.2033877099942316</v>
      </c>
      <c r="L9" s="35">
        <f>G9/Z9*1000</f>
        <v>6.5126882736858205</v>
      </c>
      <c r="M9" s="35">
        <f>I9/Z9*1000</f>
        <v>12.716075983680051</v>
      </c>
      <c r="N9" s="32">
        <f>N10+N11</f>
        <v>-422</v>
      </c>
      <c r="O9" s="32">
        <f t="shared" ref="O9:W9" si="1">O10+O11</f>
        <v>173</v>
      </c>
      <c r="P9" s="32">
        <f t="shared" si="1"/>
        <v>7178</v>
      </c>
      <c r="Q9" s="32">
        <f t="shared" si="1"/>
        <v>-678</v>
      </c>
      <c r="R9" s="32">
        <f t="shared" si="1"/>
        <v>4239</v>
      </c>
      <c r="S9" s="32">
        <f t="shared" si="1"/>
        <v>2939</v>
      </c>
      <c r="T9" s="32">
        <f t="shared" si="1"/>
        <v>7600</v>
      </c>
      <c r="U9" s="32">
        <f t="shared" si="1"/>
        <v>-851</v>
      </c>
      <c r="V9" s="32">
        <f t="shared" si="1"/>
        <v>4661</v>
      </c>
      <c r="W9" s="32">
        <f t="shared" si="1"/>
        <v>2939</v>
      </c>
      <c r="X9" s="34">
        <f>N9/Z9*1000</f>
        <v>-1.4665712121106809</v>
      </c>
      <c r="Z9" s="32">
        <f t="shared" ref="Z9" si="2">Z10+Z11</f>
        <v>287746</v>
      </c>
    </row>
    <row r="10" spans="1:26" ht="18.75" customHeight="1" x14ac:dyDescent="0.15">
      <c r="A10" s="6" t="s">
        <v>28</v>
      </c>
      <c r="B10" s="36">
        <f>B20+B21+B22+B23</f>
        <v>-1086</v>
      </c>
      <c r="C10" s="36">
        <f>C20+C21+C22+C23</f>
        <v>448</v>
      </c>
      <c r="D10" s="37">
        <f t="shared" ref="D10:D38" si="3">IF(B10-C10=0,"-",(1-(B10/(B10-C10)))*-1)</f>
        <v>-0.29204693611473276</v>
      </c>
      <c r="E10" s="36">
        <f t="shared" ref="E10:J10" si="4">E20+E21+E22+E23</f>
        <v>-1001</v>
      </c>
      <c r="F10" s="36">
        <f t="shared" si="4"/>
        <v>183</v>
      </c>
      <c r="G10" s="36">
        <f t="shared" si="4"/>
        <v>1501</v>
      </c>
      <c r="H10" s="36">
        <f t="shared" si="4"/>
        <v>-34</v>
      </c>
      <c r="I10" s="36">
        <f t="shared" si="4"/>
        <v>2502</v>
      </c>
      <c r="J10" s="36">
        <f t="shared" si="4"/>
        <v>-217</v>
      </c>
      <c r="K10" s="38">
        <f t="shared" ref="K10:K38" si="5">E10/Z10*1000</f>
        <v>-4.6471680594243265</v>
      </c>
      <c r="L10" s="39">
        <f t="shared" ref="L10:L38" si="6">G10/Z10*1000</f>
        <v>6.9684308263695449</v>
      </c>
      <c r="M10" s="39">
        <f t="shared" ref="M10:M38" si="7">I10/Z10*1000</f>
        <v>11.615598885793872</v>
      </c>
      <c r="N10" s="36">
        <f t="shared" ref="N10:W10" si="8">N20+N21+N22+N23</f>
        <v>-85</v>
      </c>
      <c r="O10" s="36">
        <f t="shared" si="8"/>
        <v>265</v>
      </c>
      <c r="P10" s="36">
        <f t="shared" si="8"/>
        <v>5417</v>
      </c>
      <c r="Q10" s="36">
        <f t="shared" si="8"/>
        <v>-342</v>
      </c>
      <c r="R10" s="36">
        <f t="shared" si="8"/>
        <v>3466</v>
      </c>
      <c r="S10" s="36">
        <f t="shared" si="8"/>
        <v>1951</v>
      </c>
      <c r="T10" s="36">
        <f t="shared" si="8"/>
        <v>5502</v>
      </c>
      <c r="U10" s="36">
        <f t="shared" si="8"/>
        <v>-607</v>
      </c>
      <c r="V10" s="36">
        <f t="shared" si="8"/>
        <v>3764</v>
      </c>
      <c r="W10" s="36">
        <f t="shared" si="8"/>
        <v>1738</v>
      </c>
      <c r="X10" s="38">
        <f t="shared" ref="X10:X38" si="9">N10/Z10*1000</f>
        <v>-0.39461467038068709</v>
      </c>
      <c r="Z10" s="32">
        <f t="shared" ref="Z10" si="10">Z20+Z21+Z22+Z23</f>
        <v>215400</v>
      </c>
    </row>
    <row r="11" spans="1:26" ht="18.75" customHeight="1" x14ac:dyDescent="0.15">
      <c r="A11" s="2" t="s">
        <v>27</v>
      </c>
      <c r="B11" s="40">
        <f>B12+B13+B14+B15+B16</f>
        <v>-1121</v>
      </c>
      <c r="C11" s="40">
        <f>C12+C13+C14+C15+C16</f>
        <v>24</v>
      </c>
      <c r="D11" s="41">
        <f t="shared" si="3"/>
        <v>-2.0960698689956314E-2</v>
      </c>
      <c r="E11" s="40">
        <f t="shared" ref="E11:J11" si="11">E12+E13+E14+E15+E16</f>
        <v>-784</v>
      </c>
      <c r="F11" s="40">
        <f t="shared" si="11"/>
        <v>116</v>
      </c>
      <c r="G11" s="40">
        <f t="shared" si="11"/>
        <v>373</v>
      </c>
      <c r="H11" s="40">
        <f t="shared" si="11"/>
        <v>-27</v>
      </c>
      <c r="I11" s="40">
        <f t="shared" si="11"/>
        <v>1157</v>
      </c>
      <c r="J11" s="40">
        <f t="shared" si="11"/>
        <v>-143</v>
      </c>
      <c r="K11" s="42">
        <f t="shared" si="5"/>
        <v>-10.836811986841013</v>
      </c>
      <c r="L11" s="43">
        <f t="shared" si="6"/>
        <v>5.1557791723108393</v>
      </c>
      <c r="M11" s="43">
        <f t="shared" si="7"/>
        <v>15.992591159151852</v>
      </c>
      <c r="N11" s="40">
        <f t="shared" ref="N11:W11" si="12">N12+N13+N14+N15+N16</f>
        <v>-337</v>
      </c>
      <c r="O11" s="40">
        <f t="shared" si="12"/>
        <v>-92</v>
      </c>
      <c r="P11" s="40">
        <f t="shared" si="12"/>
        <v>1761</v>
      </c>
      <c r="Q11" s="40">
        <f t="shared" si="12"/>
        <v>-336</v>
      </c>
      <c r="R11" s="40">
        <f t="shared" si="12"/>
        <v>773</v>
      </c>
      <c r="S11" s="40">
        <f t="shared" si="12"/>
        <v>988</v>
      </c>
      <c r="T11" s="40">
        <f t="shared" si="12"/>
        <v>2098</v>
      </c>
      <c r="U11" s="40">
        <f t="shared" si="12"/>
        <v>-244</v>
      </c>
      <c r="V11" s="40">
        <f t="shared" si="12"/>
        <v>897</v>
      </c>
      <c r="W11" s="40">
        <f t="shared" si="12"/>
        <v>1201</v>
      </c>
      <c r="X11" s="44">
        <f t="shared" si="9"/>
        <v>-4.658170458629364</v>
      </c>
      <c r="Z11" s="32">
        <f t="shared" ref="Z11" si="13">Z12+Z13+Z14+Z15+Z16</f>
        <v>72346</v>
      </c>
    </row>
    <row r="12" spans="1:26" ht="18.75" customHeight="1" x14ac:dyDescent="0.15">
      <c r="A12" s="6" t="s">
        <v>26</v>
      </c>
      <c r="B12" s="36">
        <f>B24</f>
        <v>-108</v>
      </c>
      <c r="C12" s="36">
        <f>C24</f>
        <v>-8</v>
      </c>
      <c r="D12" s="37">
        <f t="shared" si="3"/>
        <v>8.0000000000000071E-2</v>
      </c>
      <c r="E12" s="36">
        <f t="shared" ref="E12:J12" si="14">E24</f>
        <v>-83</v>
      </c>
      <c r="F12" s="36">
        <f t="shared" si="14"/>
        <v>-20</v>
      </c>
      <c r="G12" s="36">
        <f t="shared" si="14"/>
        <v>24</v>
      </c>
      <c r="H12" s="36">
        <f t="shared" si="14"/>
        <v>-9</v>
      </c>
      <c r="I12" s="36">
        <f t="shared" si="14"/>
        <v>107</v>
      </c>
      <c r="J12" s="36">
        <f t="shared" si="14"/>
        <v>11</v>
      </c>
      <c r="K12" s="38">
        <f t="shared" si="5"/>
        <v>-14.779202279202279</v>
      </c>
      <c r="L12" s="39">
        <f t="shared" si="6"/>
        <v>4.2735042735042743</v>
      </c>
      <c r="M12" s="39">
        <f t="shared" si="7"/>
        <v>19.052706552706553</v>
      </c>
      <c r="N12" s="36">
        <f t="shared" ref="N12:W12" si="15">N24</f>
        <v>-25</v>
      </c>
      <c r="O12" s="36">
        <f t="shared" si="15"/>
        <v>12</v>
      </c>
      <c r="P12" s="36">
        <f t="shared" si="15"/>
        <v>145</v>
      </c>
      <c r="Q12" s="36">
        <f t="shared" si="15"/>
        <v>-7</v>
      </c>
      <c r="R12" s="36">
        <f t="shared" si="15"/>
        <v>69</v>
      </c>
      <c r="S12" s="36">
        <f t="shared" si="15"/>
        <v>76</v>
      </c>
      <c r="T12" s="36">
        <f t="shared" si="15"/>
        <v>170</v>
      </c>
      <c r="U12" s="36">
        <f t="shared" si="15"/>
        <v>-19</v>
      </c>
      <c r="V12" s="36">
        <f t="shared" si="15"/>
        <v>86</v>
      </c>
      <c r="W12" s="36">
        <f t="shared" si="15"/>
        <v>84</v>
      </c>
      <c r="X12" s="38">
        <f t="shared" si="9"/>
        <v>-4.451566951566952</v>
      </c>
      <c r="Z12" s="32">
        <f t="shared" ref="Z12" si="16">Z24</f>
        <v>5616</v>
      </c>
    </row>
    <row r="13" spans="1:26" ht="18.75" customHeight="1" x14ac:dyDescent="0.15">
      <c r="A13" s="4" t="s">
        <v>25</v>
      </c>
      <c r="B13" s="45">
        <f>B25+B26+B27</f>
        <v>-201</v>
      </c>
      <c r="C13" s="45">
        <f>C25+C26+C27</f>
        <v>85</v>
      </c>
      <c r="D13" s="46">
        <f t="shared" si="3"/>
        <v>-0.29720279720279719</v>
      </c>
      <c r="E13" s="45">
        <f t="shared" ref="E13:J13" si="17">E25+E26+E27</f>
        <v>-121</v>
      </c>
      <c r="F13" s="45">
        <f t="shared" si="17"/>
        <v>78</v>
      </c>
      <c r="G13" s="45">
        <f t="shared" si="17"/>
        <v>77</v>
      </c>
      <c r="H13" s="45">
        <f t="shared" si="17"/>
        <v>16</v>
      </c>
      <c r="I13" s="45">
        <f t="shared" si="17"/>
        <v>198</v>
      </c>
      <c r="J13" s="45">
        <f t="shared" si="17"/>
        <v>-62</v>
      </c>
      <c r="K13" s="47">
        <f t="shared" si="5"/>
        <v>-9.1673611637245234</v>
      </c>
      <c r="L13" s="48">
        <f t="shared" si="6"/>
        <v>5.8337752860065155</v>
      </c>
      <c r="M13" s="48">
        <f t="shared" si="7"/>
        <v>15.001136449731041</v>
      </c>
      <c r="N13" s="45">
        <f t="shared" ref="N13:W13" si="18">N25+N26+N27</f>
        <v>-80</v>
      </c>
      <c r="O13" s="45">
        <f t="shared" si="18"/>
        <v>7</v>
      </c>
      <c r="P13" s="45">
        <f t="shared" si="18"/>
        <v>306</v>
      </c>
      <c r="Q13" s="45">
        <f t="shared" si="18"/>
        <v>-35</v>
      </c>
      <c r="R13" s="45">
        <f t="shared" si="18"/>
        <v>132</v>
      </c>
      <c r="S13" s="45">
        <f t="shared" si="18"/>
        <v>174</v>
      </c>
      <c r="T13" s="45">
        <f t="shared" si="18"/>
        <v>386</v>
      </c>
      <c r="U13" s="45">
        <f t="shared" si="18"/>
        <v>-42</v>
      </c>
      <c r="V13" s="45">
        <f t="shared" si="18"/>
        <v>155</v>
      </c>
      <c r="W13" s="45">
        <f t="shared" si="18"/>
        <v>231</v>
      </c>
      <c r="X13" s="47">
        <f t="shared" si="9"/>
        <v>-6.0610652322145615</v>
      </c>
      <c r="Z13" s="32">
        <f t="shared" ref="Z13" si="19">Z25+Z26+Z27</f>
        <v>13199</v>
      </c>
    </row>
    <row r="14" spans="1:26" ht="18.75" customHeight="1" x14ac:dyDescent="0.15">
      <c r="A14" s="4" t="s">
        <v>24</v>
      </c>
      <c r="B14" s="45">
        <f>B28+B29+B30+B31</f>
        <v>-355</v>
      </c>
      <c r="C14" s="45">
        <f>C28+C29+C30+C31</f>
        <v>-31</v>
      </c>
      <c r="D14" s="46">
        <f t="shared" si="3"/>
        <v>9.5679012345678993E-2</v>
      </c>
      <c r="E14" s="45">
        <f t="shared" ref="E14:J14" si="20">E28+E29+E30+E31</f>
        <v>-255</v>
      </c>
      <c r="F14" s="45">
        <f t="shared" si="20"/>
        <v>17</v>
      </c>
      <c r="G14" s="45">
        <f t="shared" si="20"/>
        <v>150</v>
      </c>
      <c r="H14" s="45">
        <f t="shared" si="20"/>
        <v>-33</v>
      </c>
      <c r="I14" s="45">
        <f t="shared" si="20"/>
        <v>405</v>
      </c>
      <c r="J14" s="45">
        <f t="shared" si="20"/>
        <v>-50</v>
      </c>
      <c r="K14" s="47">
        <f t="shared" si="5"/>
        <v>-9.2656516841684518</v>
      </c>
      <c r="L14" s="48">
        <f t="shared" si="6"/>
        <v>5.4503833436285021</v>
      </c>
      <c r="M14" s="48">
        <f t="shared" si="7"/>
        <v>14.716035027796954</v>
      </c>
      <c r="N14" s="45">
        <f t="shared" ref="N14:W14" si="21">N28+N29+N30+N31</f>
        <v>-100</v>
      </c>
      <c r="O14" s="45">
        <f t="shared" si="21"/>
        <v>-48</v>
      </c>
      <c r="P14" s="45">
        <f t="shared" si="21"/>
        <v>698</v>
      </c>
      <c r="Q14" s="45">
        <f t="shared" si="21"/>
        <v>-138</v>
      </c>
      <c r="R14" s="45">
        <f t="shared" si="21"/>
        <v>308</v>
      </c>
      <c r="S14" s="45">
        <f t="shared" si="21"/>
        <v>390</v>
      </c>
      <c r="T14" s="45">
        <f t="shared" si="21"/>
        <v>798</v>
      </c>
      <c r="U14" s="45">
        <f t="shared" si="21"/>
        <v>-90</v>
      </c>
      <c r="V14" s="45">
        <f t="shared" si="21"/>
        <v>373</v>
      </c>
      <c r="W14" s="45">
        <f t="shared" si="21"/>
        <v>425</v>
      </c>
      <c r="X14" s="47">
        <f t="shared" si="9"/>
        <v>-3.6335888957523346</v>
      </c>
      <c r="Z14" s="32">
        <f t="shared" ref="Z14" si="22">Z28+Z29+Z30+Z31</f>
        <v>27521</v>
      </c>
    </row>
    <row r="15" spans="1:26" ht="18.75" customHeight="1" x14ac:dyDescent="0.15">
      <c r="A15" s="4" t="s">
        <v>23</v>
      </c>
      <c r="B15" s="45">
        <f>B32+B33+B34+B35</f>
        <v>-327</v>
      </c>
      <c r="C15" s="45">
        <f>C32+C33+C34+C35</f>
        <v>-49</v>
      </c>
      <c r="D15" s="46">
        <f t="shared" si="3"/>
        <v>0.17625899280575541</v>
      </c>
      <c r="E15" s="45">
        <f t="shared" ref="E15:J15" si="23">E32+E33+E34+E35</f>
        <v>-240</v>
      </c>
      <c r="F15" s="45">
        <f t="shared" si="23"/>
        <v>-1</v>
      </c>
      <c r="G15" s="45">
        <f t="shared" si="23"/>
        <v>104</v>
      </c>
      <c r="H15" s="45">
        <f t="shared" si="23"/>
        <v>-1</v>
      </c>
      <c r="I15" s="45">
        <f t="shared" si="23"/>
        <v>344</v>
      </c>
      <c r="J15" s="45">
        <f t="shared" si="23"/>
        <v>0</v>
      </c>
      <c r="K15" s="47">
        <f t="shared" si="5"/>
        <v>-11.485451761102604</v>
      </c>
      <c r="L15" s="48">
        <f t="shared" si="6"/>
        <v>4.9770290964777946</v>
      </c>
      <c r="M15" s="48">
        <f t="shared" si="7"/>
        <v>16.462480857580395</v>
      </c>
      <c r="N15" s="49">
        <f t="shared" ref="N15:W15" si="24">N32+N33+N34+N35</f>
        <v>-87</v>
      </c>
      <c r="O15" s="45">
        <f t="shared" si="24"/>
        <v>-48</v>
      </c>
      <c r="P15" s="45">
        <f t="shared" si="24"/>
        <v>510</v>
      </c>
      <c r="Q15" s="45">
        <f t="shared" si="24"/>
        <v>-129</v>
      </c>
      <c r="R15" s="45">
        <f t="shared" si="24"/>
        <v>214</v>
      </c>
      <c r="S15" s="45">
        <f t="shared" si="24"/>
        <v>296</v>
      </c>
      <c r="T15" s="45">
        <f t="shared" si="24"/>
        <v>597</v>
      </c>
      <c r="U15" s="45">
        <f t="shared" si="24"/>
        <v>-81</v>
      </c>
      <c r="V15" s="45">
        <f t="shared" si="24"/>
        <v>224</v>
      </c>
      <c r="W15" s="45">
        <f t="shared" si="24"/>
        <v>373</v>
      </c>
      <c r="X15" s="47">
        <f t="shared" si="9"/>
        <v>-4.1634762633996933</v>
      </c>
      <c r="Z15" s="32">
        <f t="shared" ref="Z15" si="25">Z32+Z33+Z34+Z35</f>
        <v>20896</v>
      </c>
    </row>
    <row r="16" spans="1:26" ht="18.75" customHeight="1" x14ac:dyDescent="0.15">
      <c r="A16" s="2" t="s">
        <v>22</v>
      </c>
      <c r="B16" s="40">
        <f>B36+B37+B38</f>
        <v>-130</v>
      </c>
      <c r="C16" s="40">
        <f>C36+C37+C38</f>
        <v>27</v>
      </c>
      <c r="D16" s="41">
        <f t="shared" si="3"/>
        <v>-0.17197452229299359</v>
      </c>
      <c r="E16" s="40">
        <f t="shared" ref="E16:J16" si="26">E36+E37+E38</f>
        <v>-85</v>
      </c>
      <c r="F16" s="40">
        <f t="shared" si="26"/>
        <v>42</v>
      </c>
      <c r="G16" s="40">
        <f t="shared" si="26"/>
        <v>18</v>
      </c>
      <c r="H16" s="40">
        <f t="shared" si="26"/>
        <v>0</v>
      </c>
      <c r="I16" s="40">
        <f t="shared" si="26"/>
        <v>103</v>
      </c>
      <c r="J16" s="40">
        <f t="shared" si="26"/>
        <v>-42</v>
      </c>
      <c r="K16" s="42">
        <f t="shared" si="5"/>
        <v>-16.62104028157998</v>
      </c>
      <c r="L16" s="43">
        <f t="shared" si="6"/>
        <v>3.5197497066875245</v>
      </c>
      <c r="M16" s="43">
        <f t="shared" si="7"/>
        <v>20.140789988267503</v>
      </c>
      <c r="N16" s="40">
        <f t="shared" ref="N16:W16" si="27">N36+N37+N38</f>
        <v>-45</v>
      </c>
      <c r="O16" s="40">
        <f t="shared" si="27"/>
        <v>-15</v>
      </c>
      <c r="P16" s="40">
        <f t="shared" si="27"/>
        <v>102</v>
      </c>
      <c r="Q16" s="40">
        <f t="shared" si="27"/>
        <v>-27</v>
      </c>
      <c r="R16" s="40">
        <f t="shared" si="27"/>
        <v>50</v>
      </c>
      <c r="S16" s="40">
        <f t="shared" si="27"/>
        <v>52</v>
      </c>
      <c r="T16" s="40">
        <f t="shared" si="27"/>
        <v>147</v>
      </c>
      <c r="U16" s="40">
        <f t="shared" si="27"/>
        <v>-12</v>
      </c>
      <c r="V16" s="40">
        <f t="shared" si="27"/>
        <v>59</v>
      </c>
      <c r="W16" s="40">
        <f t="shared" si="27"/>
        <v>88</v>
      </c>
      <c r="X16" s="44">
        <f t="shared" si="9"/>
        <v>-8.7993742667188108</v>
      </c>
      <c r="Z16" s="32">
        <f t="shared" ref="Z16" si="28">Z36+Z37+Z38</f>
        <v>5114</v>
      </c>
    </row>
    <row r="17" spans="1:26" ht="18.75" customHeight="1" x14ac:dyDescent="0.15">
      <c r="A17" s="6" t="s">
        <v>21</v>
      </c>
      <c r="B17" s="36">
        <f>B12+B13+B20</f>
        <v>-879</v>
      </c>
      <c r="C17" s="36">
        <f>C12+C13+C20</f>
        <v>202</v>
      </c>
      <c r="D17" s="37">
        <f t="shared" si="3"/>
        <v>-0.18686401480111003</v>
      </c>
      <c r="E17" s="36">
        <f t="shared" ref="E17:J17" si="29">E12+E13+E20</f>
        <v>-611</v>
      </c>
      <c r="F17" s="36">
        <f t="shared" si="29"/>
        <v>159</v>
      </c>
      <c r="G17" s="36">
        <f t="shared" si="29"/>
        <v>752</v>
      </c>
      <c r="H17" s="36">
        <f t="shared" si="29"/>
        <v>-9</v>
      </c>
      <c r="I17" s="36">
        <f t="shared" si="29"/>
        <v>1363</v>
      </c>
      <c r="J17" s="36">
        <f t="shared" si="29"/>
        <v>-168</v>
      </c>
      <c r="K17" s="38">
        <f t="shared" si="5"/>
        <v>-5.3033130517051319</v>
      </c>
      <c r="L17" s="39">
        <f t="shared" si="6"/>
        <v>6.5271545251755478</v>
      </c>
      <c r="M17" s="39">
        <f t="shared" si="7"/>
        <v>11.830467576880679</v>
      </c>
      <c r="N17" s="36">
        <f t="shared" ref="N17:W17" si="30">N12+N13+N20</f>
        <v>-268</v>
      </c>
      <c r="O17" s="36">
        <f t="shared" si="30"/>
        <v>43</v>
      </c>
      <c r="P17" s="36">
        <f t="shared" si="30"/>
        <v>2455</v>
      </c>
      <c r="Q17" s="36">
        <f t="shared" si="30"/>
        <v>-236</v>
      </c>
      <c r="R17" s="36">
        <f t="shared" si="30"/>
        <v>1578</v>
      </c>
      <c r="S17" s="36">
        <f t="shared" si="30"/>
        <v>877</v>
      </c>
      <c r="T17" s="36">
        <f t="shared" si="30"/>
        <v>2723</v>
      </c>
      <c r="U17" s="36">
        <f t="shared" si="30"/>
        <v>-279</v>
      </c>
      <c r="V17" s="36">
        <f t="shared" si="30"/>
        <v>1838</v>
      </c>
      <c r="W17" s="36">
        <f t="shared" si="30"/>
        <v>885</v>
      </c>
      <c r="X17" s="38">
        <f t="shared" si="9"/>
        <v>-2.326166772270009</v>
      </c>
      <c r="Z17" s="32">
        <f t="shared" ref="Z17" si="31">Z12+Z13+Z20</f>
        <v>115211</v>
      </c>
    </row>
    <row r="18" spans="1:26" ht="18.75" customHeight="1" x14ac:dyDescent="0.15">
      <c r="A18" s="4" t="s">
        <v>20</v>
      </c>
      <c r="B18" s="45">
        <f>B14+B22</f>
        <v>-601</v>
      </c>
      <c r="C18" s="45">
        <f>C14+C22</f>
        <v>-3</v>
      </c>
      <c r="D18" s="46">
        <f t="shared" si="3"/>
        <v>5.0167224080268635E-3</v>
      </c>
      <c r="E18" s="45">
        <f t="shared" ref="E18:J18" si="32">E14+E22</f>
        <v>-422</v>
      </c>
      <c r="F18" s="45">
        <f t="shared" si="32"/>
        <v>85</v>
      </c>
      <c r="G18" s="45">
        <f t="shared" si="32"/>
        <v>317</v>
      </c>
      <c r="H18" s="45">
        <f t="shared" si="32"/>
        <v>-26</v>
      </c>
      <c r="I18" s="45">
        <f t="shared" si="32"/>
        <v>739</v>
      </c>
      <c r="J18" s="45">
        <f t="shared" si="32"/>
        <v>-111</v>
      </c>
      <c r="K18" s="47">
        <f t="shared" si="5"/>
        <v>-8.1040078351544942</v>
      </c>
      <c r="L18" s="48">
        <f t="shared" si="6"/>
        <v>6.0876077813838263</v>
      </c>
      <c r="M18" s="48">
        <f t="shared" si="7"/>
        <v>14.191615616538321</v>
      </c>
      <c r="N18" s="45">
        <f t="shared" ref="N18:W18" si="33">N14+N22</f>
        <v>-179</v>
      </c>
      <c r="O18" s="45">
        <f t="shared" si="33"/>
        <v>-88</v>
      </c>
      <c r="P18" s="45">
        <f t="shared" si="33"/>
        <v>1322</v>
      </c>
      <c r="Q18" s="45">
        <f t="shared" si="33"/>
        <v>-175</v>
      </c>
      <c r="R18" s="45">
        <f t="shared" si="33"/>
        <v>564</v>
      </c>
      <c r="S18" s="45">
        <f t="shared" si="33"/>
        <v>758</v>
      </c>
      <c r="T18" s="45">
        <f t="shared" si="33"/>
        <v>1501</v>
      </c>
      <c r="U18" s="45">
        <f t="shared" si="33"/>
        <v>-87</v>
      </c>
      <c r="V18" s="45">
        <f t="shared" si="33"/>
        <v>706</v>
      </c>
      <c r="W18" s="45">
        <f t="shared" si="33"/>
        <v>795</v>
      </c>
      <c r="X18" s="47">
        <f t="shared" si="9"/>
        <v>-3.4374819964280912</v>
      </c>
      <c r="Z18" s="32">
        <f t="shared" ref="Z18" si="34">Z14+Z22</f>
        <v>52073</v>
      </c>
    </row>
    <row r="19" spans="1:26" ht="18.75" customHeight="1" x14ac:dyDescent="0.15">
      <c r="A19" s="2" t="s">
        <v>19</v>
      </c>
      <c r="B19" s="40">
        <f>B15+B16+B21+B23</f>
        <v>-727</v>
      </c>
      <c r="C19" s="40">
        <f>C15+C16+C21+C23</f>
        <v>273</v>
      </c>
      <c r="D19" s="41">
        <f t="shared" si="3"/>
        <v>-0.27300000000000002</v>
      </c>
      <c r="E19" s="40">
        <f t="shared" ref="E19:J19" si="35">E15+E16+E21+E23</f>
        <v>-752</v>
      </c>
      <c r="F19" s="40">
        <f t="shared" si="35"/>
        <v>55</v>
      </c>
      <c r="G19" s="40">
        <f t="shared" si="35"/>
        <v>805</v>
      </c>
      <c r="H19" s="40">
        <f t="shared" si="35"/>
        <v>-26</v>
      </c>
      <c r="I19" s="40">
        <f t="shared" si="35"/>
        <v>1557</v>
      </c>
      <c r="J19" s="40">
        <f t="shared" si="35"/>
        <v>-81</v>
      </c>
      <c r="K19" s="42">
        <f t="shared" si="5"/>
        <v>-6.2426325314206972</v>
      </c>
      <c r="L19" s="43">
        <f t="shared" si="6"/>
        <v>6.6826053029171026</v>
      </c>
      <c r="M19" s="43">
        <f t="shared" si="7"/>
        <v>12.9252378343378</v>
      </c>
      <c r="N19" s="50">
        <f t="shared" ref="N19:O19" si="36">N15+N16+N21+N23</f>
        <v>25</v>
      </c>
      <c r="O19" s="40">
        <f t="shared" si="36"/>
        <v>218</v>
      </c>
      <c r="P19" s="50">
        <f>P15+P16+P21+P23</f>
        <v>3401</v>
      </c>
      <c r="Q19" s="40">
        <f t="shared" ref="Q19:S19" si="37">Q15+Q16+Q21+Q23</f>
        <v>-267</v>
      </c>
      <c r="R19" s="40">
        <f t="shared" si="37"/>
        <v>2097</v>
      </c>
      <c r="S19" s="40">
        <f t="shared" si="37"/>
        <v>1304</v>
      </c>
      <c r="T19" s="50">
        <f>T15+T16+T21+T23</f>
        <v>3376</v>
      </c>
      <c r="U19" s="40">
        <f t="shared" ref="U19:W19" si="38">U15+U16+U21+U23</f>
        <v>-485</v>
      </c>
      <c r="V19" s="40">
        <f t="shared" si="38"/>
        <v>2117</v>
      </c>
      <c r="W19" s="40">
        <f t="shared" si="38"/>
        <v>1259</v>
      </c>
      <c r="X19" s="44">
        <f t="shared" si="9"/>
        <v>0.20753432617754974</v>
      </c>
      <c r="Z19" s="32">
        <f>Z15+Z16+Z21+Z23</f>
        <v>120462</v>
      </c>
    </row>
    <row r="20" spans="1:26" ht="18.75" customHeight="1" x14ac:dyDescent="0.15">
      <c r="A20" s="5" t="s">
        <v>18</v>
      </c>
      <c r="B20" s="51">
        <f>E20+N20</f>
        <v>-570</v>
      </c>
      <c r="C20" s="51">
        <v>125</v>
      </c>
      <c r="D20" s="52">
        <f t="shared" si="3"/>
        <v>-0.17985611510791366</v>
      </c>
      <c r="E20" s="51">
        <f>G20-I20</f>
        <v>-407</v>
      </c>
      <c r="F20" s="51">
        <f>H20-J20</f>
        <v>101</v>
      </c>
      <c r="G20" s="51">
        <v>651</v>
      </c>
      <c r="H20" s="51">
        <v>-16</v>
      </c>
      <c r="I20" s="51">
        <v>1058</v>
      </c>
      <c r="J20" s="51">
        <v>-117</v>
      </c>
      <c r="K20" s="38">
        <f t="shared" si="5"/>
        <v>-4.2221668948919042</v>
      </c>
      <c r="L20" s="39">
        <f t="shared" si="6"/>
        <v>6.7533922569401224</v>
      </c>
      <c r="M20" s="39">
        <f t="shared" si="7"/>
        <v>10.975559151832025</v>
      </c>
      <c r="N20" s="51">
        <f>P20-T20</f>
        <v>-163</v>
      </c>
      <c r="O20" s="53">
        <f>Q20-U20</f>
        <v>24</v>
      </c>
      <c r="P20" s="51">
        <f>R20+S20</f>
        <v>2004</v>
      </c>
      <c r="Q20" s="53">
        <v>-194</v>
      </c>
      <c r="R20" s="53">
        <v>1377</v>
      </c>
      <c r="S20" s="53">
        <v>627</v>
      </c>
      <c r="T20" s="51">
        <f>V20+W20</f>
        <v>2167</v>
      </c>
      <c r="U20" s="53">
        <v>-218</v>
      </c>
      <c r="V20" s="53">
        <v>1597</v>
      </c>
      <c r="W20" s="53">
        <v>570</v>
      </c>
      <c r="X20" s="54">
        <f t="shared" si="9"/>
        <v>-1.6909415328436865</v>
      </c>
      <c r="Z20" s="8">
        <v>96396</v>
      </c>
    </row>
    <row r="21" spans="1:26" ht="18.75" customHeight="1" x14ac:dyDescent="0.15">
      <c r="A21" s="3" t="s">
        <v>17</v>
      </c>
      <c r="B21" s="55">
        <f t="shared" ref="B21:B38" si="39">E21+N21</f>
        <v>-125</v>
      </c>
      <c r="C21" s="55">
        <v>247</v>
      </c>
      <c r="D21" s="56">
        <f t="shared" si="3"/>
        <v>-0.66397849462365599</v>
      </c>
      <c r="E21" s="55">
        <f t="shared" ref="E21:F38" si="40">G21-I21</f>
        <v>-305</v>
      </c>
      <c r="F21" s="55">
        <f t="shared" si="40"/>
        <v>1</v>
      </c>
      <c r="G21" s="55">
        <v>581</v>
      </c>
      <c r="H21" s="55">
        <v>-6</v>
      </c>
      <c r="I21" s="55">
        <v>886</v>
      </c>
      <c r="J21" s="55">
        <v>-7</v>
      </c>
      <c r="K21" s="47">
        <f t="shared" si="5"/>
        <v>-3.9365505491810682</v>
      </c>
      <c r="L21" s="48">
        <f t="shared" si="6"/>
        <v>7.4988061281121343</v>
      </c>
      <c r="M21" s="48">
        <f t="shared" si="7"/>
        <v>11.435356677293202</v>
      </c>
      <c r="N21" s="55">
        <f t="shared" ref="N21:O38" si="41">P21-T21</f>
        <v>180</v>
      </c>
      <c r="O21" s="55">
        <f t="shared" si="41"/>
        <v>246</v>
      </c>
      <c r="P21" s="55">
        <f t="shared" ref="P21:P38" si="42">R21+S21</f>
        <v>2257</v>
      </c>
      <c r="Q21" s="55">
        <v>-53</v>
      </c>
      <c r="R21" s="55">
        <v>1458</v>
      </c>
      <c r="S21" s="55">
        <v>799</v>
      </c>
      <c r="T21" s="55">
        <f t="shared" ref="T21:T38" si="43">V21+W21</f>
        <v>2077</v>
      </c>
      <c r="U21" s="55">
        <v>-299</v>
      </c>
      <c r="V21" s="55">
        <v>1448</v>
      </c>
      <c r="W21" s="55">
        <v>629</v>
      </c>
      <c r="X21" s="47">
        <f t="shared" si="9"/>
        <v>2.323210160172434</v>
      </c>
      <c r="Z21" s="8">
        <v>77479</v>
      </c>
    </row>
    <row r="22" spans="1:26" ht="18.75" customHeight="1" x14ac:dyDescent="0.15">
      <c r="A22" s="3" t="s">
        <v>16</v>
      </c>
      <c r="B22" s="55">
        <f t="shared" si="39"/>
        <v>-246</v>
      </c>
      <c r="C22" s="55">
        <v>28</v>
      </c>
      <c r="D22" s="56">
        <f t="shared" si="3"/>
        <v>-0.1021897810218978</v>
      </c>
      <c r="E22" s="55">
        <f t="shared" si="40"/>
        <v>-167</v>
      </c>
      <c r="F22" s="55">
        <f t="shared" si="40"/>
        <v>68</v>
      </c>
      <c r="G22" s="55">
        <v>167</v>
      </c>
      <c r="H22" s="55">
        <v>7</v>
      </c>
      <c r="I22" s="55">
        <v>334</v>
      </c>
      <c r="J22" s="55">
        <v>-61</v>
      </c>
      <c r="K22" s="47">
        <f t="shared" si="5"/>
        <v>-6.8018898664059959</v>
      </c>
      <c r="L22" s="48">
        <f t="shared" si="6"/>
        <v>6.8018898664059959</v>
      </c>
      <c r="M22" s="48">
        <f t="shared" si="7"/>
        <v>13.603779732811992</v>
      </c>
      <c r="N22" s="55">
        <f t="shared" si="41"/>
        <v>-79</v>
      </c>
      <c r="O22" s="55">
        <f t="shared" si="41"/>
        <v>-40</v>
      </c>
      <c r="P22" s="55">
        <f t="shared" si="42"/>
        <v>624</v>
      </c>
      <c r="Q22" s="55">
        <v>-37</v>
      </c>
      <c r="R22" s="55">
        <v>256</v>
      </c>
      <c r="S22" s="55">
        <v>368</v>
      </c>
      <c r="T22" s="55">
        <f t="shared" si="43"/>
        <v>703</v>
      </c>
      <c r="U22" s="55">
        <v>3</v>
      </c>
      <c r="V22" s="55">
        <v>333</v>
      </c>
      <c r="W22" s="55">
        <v>370</v>
      </c>
      <c r="X22" s="47">
        <f t="shared" si="9"/>
        <v>-3.2176604757249918</v>
      </c>
      <c r="Z22" s="8">
        <v>24552</v>
      </c>
    </row>
    <row r="23" spans="1:26" ht="18.75" customHeight="1" x14ac:dyDescent="0.15">
      <c r="A23" s="1" t="s">
        <v>15</v>
      </c>
      <c r="B23" s="57">
        <f t="shared" si="39"/>
        <v>-145</v>
      </c>
      <c r="C23" s="57">
        <v>48</v>
      </c>
      <c r="D23" s="58">
        <f t="shared" si="3"/>
        <v>-0.24870466321243523</v>
      </c>
      <c r="E23" s="57">
        <f>G23-I23</f>
        <v>-122</v>
      </c>
      <c r="F23" s="57">
        <f t="shared" si="40"/>
        <v>13</v>
      </c>
      <c r="G23" s="57">
        <v>102</v>
      </c>
      <c r="H23" s="57">
        <v>-19</v>
      </c>
      <c r="I23" s="57">
        <v>224</v>
      </c>
      <c r="J23" s="57">
        <v>-32</v>
      </c>
      <c r="K23" s="42">
        <f t="shared" si="5"/>
        <v>-7.1878866434926056</v>
      </c>
      <c r="L23" s="43">
        <f t="shared" si="6"/>
        <v>6.0095445707888997</v>
      </c>
      <c r="M23" s="43">
        <f t="shared" si="7"/>
        <v>13.197431214281506</v>
      </c>
      <c r="N23" s="59">
        <f t="shared" si="41"/>
        <v>-23</v>
      </c>
      <c r="O23" s="57">
        <f t="shared" si="41"/>
        <v>35</v>
      </c>
      <c r="P23" s="59">
        <f t="shared" si="42"/>
        <v>532</v>
      </c>
      <c r="Q23" s="57">
        <v>-58</v>
      </c>
      <c r="R23" s="57">
        <v>375</v>
      </c>
      <c r="S23" s="57">
        <v>157</v>
      </c>
      <c r="T23" s="59">
        <f t="shared" si="43"/>
        <v>555</v>
      </c>
      <c r="U23" s="57">
        <v>-93</v>
      </c>
      <c r="V23" s="57">
        <v>386</v>
      </c>
      <c r="W23" s="57">
        <v>169</v>
      </c>
      <c r="X23" s="60">
        <f t="shared" si="9"/>
        <v>-1.3550933836092618</v>
      </c>
      <c r="Z23" s="8">
        <v>16973</v>
      </c>
    </row>
    <row r="24" spans="1:26" ht="18.75" customHeight="1" x14ac:dyDescent="0.15">
      <c r="A24" s="7" t="s">
        <v>14</v>
      </c>
      <c r="B24" s="61">
        <f t="shared" si="39"/>
        <v>-108</v>
      </c>
      <c r="C24" s="61">
        <v>-8</v>
      </c>
      <c r="D24" s="62">
        <f t="shared" si="3"/>
        <v>8.0000000000000071E-2</v>
      </c>
      <c r="E24" s="51">
        <f t="shared" si="40"/>
        <v>-83</v>
      </c>
      <c r="F24" s="61">
        <f t="shared" si="40"/>
        <v>-20</v>
      </c>
      <c r="G24" s="61">
        <v>24</v>
      </c>
      <c r="H24" s="61">
        <v>-9</v>
      </c>
      <c r="I24" s="61">
        <v>107</v>
      </c>
      <c r="J24" s="61">
        <v>11</v>
      </c>
      <c r="K24" s="34">
        <f t="shared" si="5"/>
        <v>-14.779202279202279</v>
      </c>
      <c r="L24" s="35">
        <f t="shared" si="6"/>
        <v>4.2735042735042743</v>
      </c>
      <c r="M24" s="35">
        <f t="shared" si="7"/>
        <v>19.052706552706553</v>
      </c>
      <c r="N24" s="51">
        <f t="shared" si="41"/>
        <v>-25</v>
      </c>
      <c r="O24" s="61">
        <f t="shared" si="41"/>
        <v>12</v>
      </c>
      <c r="P24" s="61">
        <f t="shared" si="42"/>
        <v>145</v>
      </c>
      <c r="Q24" s="61">
        <v>-7</v>
      </c>
      <c r="R24" s="61">
        <v>69</v>
      </c>
      <c r="S24" s="61">
        <v>76</v>
      </c>
      <c r="T24" s="61">
        <f t="shared" si="43"/>
        <v>170</v>
      </c>
      <c r="U24" s="61">
        <v>-19</v>
      </c>
      <c r="V24" s="61">
        <v>86</v>
      </c>
      <c r="W24" s="61">
        <v>84</v>
      </c>
      <c r="X24" s="34">
        <f t="shared" si="9"/>
        <v>-4.451566951566952</v>
      </c>
      <c r="Z24" s="8">
        <v>5616</v>
      </c>
    </row>
    <row r="25" spans="1:26" ht="18.75" customHeight="1" x14ac:dyDescent="0.15">
      <c r="A25" s="5" t="s">
        <v>13</v>
      </c>
      <c r="B25" s="51">
        <f t="shared" si="39"/>
        <v>-38</v>
      </c>
      <c r="C25" s="51">
        <v>16</v>
      </c>
      <c r="D25" s="52">
        <f t="shared" si="3"/>
        <v>-0.29629629629629628</v>
      </c>
      <c r="E25" s="51">
        <f t="shared" si="40"/>
        <v>-32</v>
      </c>
      <c r="F25" s="51">
        <f t="shared" si="40"/>
        <v>5</v>
      </c>
      <c r="G25" s="51">
        <v>5</v>
      </c>
      <c r="H25" s="51">
        <v>-2</v>
      </c>
      <c r="I25" s="51">
        <v>37</v>
      </c>
      <c r="J25" s="51">
        <v>-7</v>
      </c>
      <c r="K25" s="38">
        <f t="shared" si="5"/>
        <v>-21.02496714848883</v>
      </c>
      <c r="L25" s="39">
        <f t="shared" si="6"/>
        <v>3.2851511169513796</v>
      </c>
      <c r="M25" s="39">
        <f t="shared" si="7"/>
        <v>24.310118265440209</v>
      </c>
      <c r="N25" s="51">
        <f>P25-T25</f>
        <v>-6</v>
      </c>
      <c r="O25" s="51">
        <f t="shared" si="41"/>
        <v>11</v>
      </c>
      <c r="P25" s="51">
        <f t="shared" si="42"/>
        <v>40</v>
      </c>
      <c r="Q25" s="51">
        <v>-1</v>
      </c>
      <c r="R25" s="51">
        <v>26</v>
      </c>
      <c r="S25" s="51">
        <v>14</v>
      </c>
      <c r="T25" s="51">
        <f t="shared" si="43"/>
        <v>46</v>
      </c>
      <c r="U25" s="51">
        <v>-12</v>
      </c>
      <c r="V25" s="51">
        <v>17</v>
      </c>
      <c r="W25" s="51">
        <v>29</v>
      </c>
      <c r="X25" s="54">
        <f t="shared" si="9"/>
        <v>-3.9421813403416555</v>
      </c>
      <c r="Z25" s="8">
        <v>1522</v>
      </c>
    </row>
    <row r="26" spans="1:26" ht="18.75" customHeight="1" x14ac:dyDescent="0.15">
      <c r="A26" s="3" t="s">
        <v>12</v>
      </c>
      <c r="B26" s="55">
        <f t="shared" si="39"/>
        <v>-63</v>
      </c>
      <c r="C26" s="55">
        <v>33</v>
      </c>
      <c r="D26" s="56">
        <f t="shared" si="3"/>
        <v>-0.34375</v>
      </c>
      <c r="E26" s="55">
        <f t="shared" si="40"/>
        <v>-38</v>
      </c>
      <c r="F26" s="55">
        <f t="shared" si="40"/>
        <v>13</v>
      </c>
      <c r="G26" s="55">
        <v>13</v>
      </c>
      <c r="H26" s="55">
        <v>5</v>
      </c>
      <c r="I26" s="55">
        <v>51</v>
      </c>
      <c r="J26" s="55">
        <v>-8</v>
      </c>
      <c r="K26" s="47">
        <f t="shared" si="5"/>
        <v>-11.072261072261073</v>
      </c>
      <c r="L26" s="48">
        <f t="shared" si="6"/>
        <v>3.7878787878787881</v>
      </c>
      <c r="M26" s="48">
        <f t="shared" si="7"/>
        <v>14.86013986013986</v>
      </c>
      <c r="N26" s="55">
        <f t="shared" si="41"/>
        <v>-25</v>
      </c>
      <c r="O26" s="55">
        <f t="shared" si="41"/>
        <v>20</v>
      </c>
      <c r="P26" s="55">
        <f t="shared" si="42"/>
        <v>80</v>
      </c>
      <c r="Q26" s="55">
        <v>-5</v>
      </c>
      <c r="R26" s="55">
        <v>45</v>
      </c>
      <c r="S26" s="55">
        <v>35</v>
      </c>
      <c r="T26" s="55">
        <f t="shared" si="43"/>
        <v>105</v>
      </c>
      <c r="U26" s="55">
        <v>-25</v>
      </c>
      <c r="V26" s="55">
        <v>44</v>
      </c>
      <c r="W26" s="55">
        <v>61</v>
      </c>
      <c r="X26" s="47">
        <f t="shared" si="9"/>
        <v>-7.2843822843822839</v>
      </c>
      <c r="Z26" s="8">
        <v>3432</v>
      </c>
    </row>
    <row r="27" spans="1:26" ht="18.75" customHeight="1" x14ac:dyDescent="0.15">
      <c r="A27" s="1" t="s">
        <v>11</v>
      </c>
      <c r="B27" s="57">
        <f t="shared" si="39"/>
        <v>-100</v>
      </c>
      <c r="C27" s="57">
        <v>36</v>
      </c>
      <c r="D27" s="58">
        <f t="shared" si="3"/>
        <v>-0.26470588235294112</v>
      </c>
      <c r="E27" s="57">
        <f t="shared" si="40"/>
        <v>-51</v>
      </c>
      <c r="F27" s="57">
        <f t="shared" si="40"/>
        <v>60</v>
      </c>
      <c r="G27" s="57">
        <v>59</v>
      </c>
      <c r="H27" s="57">
        <v>13</v>
      </c>
      <c r="I27" s="57">
        <v>110</v>
      </c>
      <c r="J27" s="57">
        <v>-47</v>
      </c>
      <c r="K27" s="42">
        <f t="shared" si="5"/>
        <v>-6.1855670103092777</v>
      </c>
      <c r="L27" s="43">
        <f t="shared" si="6"/>
        <v>7.1558520315342626</v>
      </c>
      <c r="M27" s="43">
        <f t="shared" si="7"/>
        <v>13.34141904184354</v>
      </c>
      <c r="N27" s="59">
        <f t="shared" si="41"/>
        <v>-49</v>
      </c>
      <c r="O27" s="63">
        <f t="shared" si="41"/>
        <v>-24</v>
      </c>
      <c r="P27" s="59">
        <f t="shared" si="42"/>
        <v>186</v>
      </c>
      <c r="Q27" s="63">
        <v>-29</v>
      </c>
      <c r="R27" s="63">
        <v>61</v>
      </c>
      <c r="S27" s="63">
        <v>125</v>
      </c>
      <c r="T27" s="59">
        <f t="shared" si="43"/>
        <v>235</v>
      </c>
      <c r="U27" s="63">
        <v>-5</v>
      </c>
      <c r="V27" s="63">
        <v>94</v>
      </c>
      <c r="W27" s="63">
        <v>141</v>
      </c>
      <c r="X27" s="60">
        <f t="shared" si="9"/>
        <v>-5.9429957550030315</v>
      </c>
      <c r="Z27" s="8">
        <v>8245</v>
      </c>
    </row>
    <row r="28" spans="1:26" ht="18.75" customHeight="1" x14ac:dyDescent="0.15">
      <c r="A28" s="5" t="s">
        <v>10</v>
      </c>
      <c r="B28" s="51">
        <f t="shared" si="39"/>
        <v>-54</v>
      </c>
      <c r="C28" s="51">
        <v>2</v>
      </c>
      <c r="D28" s="52">
        <f t="shared" si="3"/>
        <v>-3.5714285714285698E-2</v>
      </c>
      <c r="E28" s="51">
        <f t="shared" si="40"/>
        <v>-35</v>
      </c>
      <c r="F28" s="51">
        <f t="shared" si="40"/>
        <v>10</v>
      </c>
      <c r="G28" s="51">
        <v>9</v>
      </c>
      <c r="H28" s="51">
        <v>-3</v>
      </c>
      <c r="I28" s="51">
        <v>44</v>
      </c>
      <c r="J28" s="51">
        <v>-13</v>
      </c>
      <c r="K28" s="38">
        <f t="shared" si="5"/>
        <v>-11.037527593818986</v>
      </c>
      <c r="L28" s="39">
        <f t="shared" si="6"/>
        <v>2.838221381267739</v>
      </c>
      <c r="M28" s="39">
        <f t="shared" si="7"/>
        <v>13.875748975086724</v>
      </c>
      <c r="N28" s="51">
        <f t="shared" si="41"/>
        <v>-19</v>
      </c>
      <c r="O28" s="51">
        <f t="shared" si="41"/>
        <v>-8</v>
      </c>
      <c r="P28" s="51">
        <f t="shared" si="42"/>
        <v>72</v>
      </c>
      <c r="Q28" s="51">
        <v>-13</v>
      </c>
      <c r="R28" s="51">
        <v>31</v>
      </c>
      <c r="S28" s="51">
        <v>41</v>
      </c>
      <c r="T28" s="51">
        <f t="shared" si="43"/>
        <v>91</v>
      </c>
      <c r="U28" s="51">
        <v>-5</v>
      </c>
      <c r="V28" s="51">
        <v>50</v>
      </c>
      <c r="W28" s="51">
        <v>41</v>
      </c>
      <c r="X28" s="38">
        <f t="shared" si="9"/>
        <v>-5.9918006937874484</v>
      </c>
      <c r="Z28" s="8">
        <v>3171</v>
      </c>
    </row>
    <row r="29" spans="1:26" ht="18.75" customHeight="1" x14ac:dyDescent="0.15">
      <c r="A29" s="3" t="s">
        <v>9</v>
      </c>
      <c r="B29" s="55">
        <f t="shared" si="39"/>
        <v>-60</v>
      </c>
      <c r="C29" s="55">
        <v>13</v>
      </c>
      <c r="D29" s="56">
        <f t="shared" si="3"/>
        <v>-0.17808219178082196</v>
      </c>
      <c r="E29" s="55">
        <f t="shared" si="40"/>
        <v>-59</v>
      </c>
      <c r="F29" s="55">
        <f t="shared" si="40"/>
        <v>13</v>
      </c>
      <c r="G29" s="55">
        <v>59</v>
      </c>
      <c r="H29" s="55">
        <v>-14</v>
      </c>
      <c r="I29" s="55">
        <v>118</v>
      </c>
      <c r="J29" s="55">
        <v>-27</v>
      </c>
      <c r="K29" s="47">
        <f t="shared" si="5"/>
        <v>-7.0515118919564959</v>
      </c>
      <c r="L29" s="48">
        <f t="shared" si="6"/>
        <v>7.0515118919564959</v>
      </c>
      <c r="M29" s="48">
        <f t="shared" si="7"/>
        <v>14.103023783912992</v>
      </c>
      <c r="N29" s="53">
        <f t="shared" si="41"/>
        <v>-1</v>
      </c>
      <c r="O29" s="55">
        <f t="shared" si="41"/>
        <v>0</v>
      </c>
      <c r="P29" s="53">
        <f>R29+S29</f>
        <v>243</v>
      </c>
      <c r="Q29" s="55">
        <v>-38</v>
      </c>
      <c r="R29" s="55">
        <v>80</v>
      </c>
      <c r="S29" s="55">
        <v>163</v>
      </c>
      <c r="T29" s="53">
        <f>V29+W29</f>
        <v>244</v>
      </c>
      <c r="U29" s="55">
        <v>-38</v>
      </c>
      <c r="V29" s="55">
        <v>106</v>
      </c>
      <c r="W29" s="55">
        <v>138</v>
      </c>
      <c r="X29" s="47">
        <f t="shared" si="9"/>
        <v>-0.11951715071112705</v>
      </c>
      <c r="Z29" s="8">
        <v>8367</v>
      </c>
    </row>
    <row r="30" spans="1:26" ht="18.75" customHeight="1" x14ac:dyDescent="0.15">
      <c r="A30" s="3" t="s">
        <v>8</v>
      </c>
      <c r="B30" s="55">
        <f>E30+N30</f>
        <v>-136</v>
      </c>
      <c r="C30" s="55">
        <v>-39</v>
      </c>
      <c r="D30" s="56">
        <f t="shared" si="3"/>
        <v>0.402061855670103</v>
      </c>
      <c r="E30" s="55">
        <f t="shared" si="40"/>
        <v>-86</v>
      </c>
      <c r="F30" s="55">
        <f t="shared" si="40"/>
        <v>2</v>
      </c>
      <c r="G30" s="55">
        <v>48</v>
      </c>
      <c r="H30" s="55">
        <v>-8</v>
      </c>
      <c r="I30" s="55">
        <v>134</v>
      </c>
      <c r="J30" s="55">
        <v>-10</v>
      </c>
      <c r="K30" s="54">
        <f t="shared" si="5"/>
        <v>-9.926131117266852</v>
      </c>
      <c r="L30" s="64">
        <f t="shared" si="6"/>
        <v>5.54016620498615</v>
      </c>
      <c r="M30" s="64">
        <f t="shared" si="7"/>
        <v>15.466297322253</v>
      </c>
      <c r="N30" s="55">
        <f t="shared" si="41"/>
        <v>-50</v>
      </c>
      <c r="O30" s="55">
        <f t="shared" si="41"/>
        <v>-41</v>
      </c>
      <c r="P30" s="55">
        <f t="shared" si="42"/>
        <v>223</v>
      </c>
      <c r="Q30" s="55">
        <v>-73</v>
      </c>
      <c r="R30" s="55">
        <v>151</v>
      </c>
      <c r="S30" s="55">
        <v>72</v>
      </c>
      <c r="T30" s="55">
        <f t="shared" si="43"/>
        <v>273</v>
      </c>
      <c r="U30" s="55">
        <v>-32</v>
      </c>
      <c r="V30" s="55">
        <v>139</v>
      </c>
      <c r="W30" s="55">
        <v>134</v>
      </c>
      <c r="X30" s="47">
        <f t="shared" si="9"/>
        <v>-5.7710064635272396</v>
      </c>
      <c r="Z30" s="8">
        <v>8664</v>
      </c>
    </row>
    <row r="31" spans="1:26" ht="18.75" customHeight="1" x14ac:dyDescent="0.15">
      <c r="A31" s="1" t="s">
        <v>7</v>
      </c>
      <c r="B31" s="57">
        <f t="shared" si="39"/>
        <v>-105</v>
      </c>
      <c r="C31" s="57">
        <v>-7</v>
      </c>
      <c r="D31" s="58">
        <f t="shared" si="3"/>
        <v>7.1428571428571397E-2</v>
      </c>
      <c r="E31" s="57">
        <f t="shared" si="40"/>
        <v>-75</v>
      </c>
      <c r="F31" s="57">
        <f t="shared" si="40"/>
        <v>-8</v>
      </c>
      <c r="G31" s="57">
        <v>34</v>
      </c>
      <c r="H31" s="57">
        <v>-8</v>
      </c>
      <c r="I31" s="57">
        <v>109</v>
      </c>
      <c r="J31" s="57">
        <v>0</v>
      </c>
      <c r="K31" s="42">
        <f t="shared" si="5"/>
        <v>-10.247301543926767</v>
      </c>
      <c r="L31" s="43">
        <f t="shared" si="6"/>
        <v>4.6454433665801345</v>
      </c>
      <c r="M31" s="43">
        <f t="shared" si="7"/>
        <v>14.892744910506901</v>
      </c>
      <c r="N31" s="57">
        <f t="shared" si="41"/>
        <v>-30</v>
      </c>
      <c r="O31" s="57">
        <f t="shared" si="41"/>
        <v>1</v>
      </c>
      <c r="P31" s="57">
        <f t="shared" si="42"/>
        <v>160</v>
      </c>
      <c r="Q31" s="57">
        <v>-14</v>
      </c>
      <c r="R31" s="57">
        <v>46</v>
      </c>
      <c r="S31" s="57">
        <v>114</v>
      </c>
      <c r="T31" s="57">
        <f t="shared" si="43"/>
        <v>190</v>
      </c>
      <c r="U31" s="57">
        <v>-15</v>
      </c>
      <c r="V31" s="57">
        <v>78</v>
      </c>
      <c r="W31" s="57">
        <v>112</v>
      </c>
      <c r="X31" s="44">
        <f t="shared" si="9"/>
        <v>-4.0989206175707062</v>
      </c>
      <c r="Z31" s="8">
        <v>7319</v>
      </c>
    </row>
    <row r="32" spans="1:26" ht="18.75" customHeight="1" x14ac:dyDescent="0.15">
      <c r="A32" s="5" t="s">
        <v>6</v>
      </c>
      <c r="B32" s="51">
        <f t="shared" si="39"/>
        <v>1</v>
      </c>
      <c r="C32" s="51">
        <v>47</v>
      </c>
      <c r="D32" s="52">
        <f t="shared" si="3"/>
        <v>-1.0217391304347827</v>
      </c>
      <c r="E32" s="51">
        <f t="shared" si="40"/>
        <v>-1</v>
      </c>
      <c r="F32" s="51">
        <f t="shared" si="40"/>
        <v>4</v>
      </c>
      <c r="G32" s="51">
        <v>20</v>
      </c>
      <c r="H32" s="51">
        <v>9</v>
      </c>
      <c r="I32" s="51">
        <v>21</v>
      </c>
      <c r="J32" s="51">
        <v>5</v>
      </c>
      <c r="K32" s="38">
        <f t="shared" si="5"/>
        <v>-0.53163211057947901</v>
      </c>
      <c r="L32" s="39">
        <f t="shared" si="6"/>
        <v>10.63264221158958</v>
      </c>
      <c r="M32" s="39">
        <f t="shared" si="7"/>
        <v>11.164274322169058</v>
      </c>
      <c r="N32" s="51">
        <f t="shared" si="41"/>
        <v>2</v>
      </c>
      <c r="O32" s="53">
        <f t="shared" si="41"/>
        <v>43</v>
      </c>
      <c r="P32" s="51">
        <f t="shared" si="42"/>
        <v>83</v>
      </c>
      <c r="Q32" s="53">
        <v>-9</v>
      </c>
      <c r="R32" s="53">
        <v>31</v>
      </c>
      <c r="S32" s="53">
        <v>52</v>
      </c>
      <c r="T32" s="51">
        <f t="shared" si="43"/>
        <v>81</v>
      </c>
      <c r="U32" s="53">
        <v>-52</v>
      </c>
      <c r="V32" s="53">
        <v>25</v>
      </c>
      <c r="W32" s="53">
        <v>56</v>
      </c>
      <c r="X32" s="54">
        <f t="shared" si="9"/>
        <v>1.063264221158958</v>
      </c>
      <c r="Z32" s="8">
        <v>1881</v>
      </c>
    </row>
    <row r="33" spans="1:26" ht="18.75" customHeight="1" x14ac:dyDescent="0.15">
      <c r="A33" s="3" t="s">
        <v>5</v>
      </c>
      <c r="B33" s="55">
        <f>E33+N33</f>
        <v>-159</v>
      </c>
      <c r="C33" s="55">
        <v>-62</v>
      </c>
      <c r="D33" s="56">
        <f t="shared" si="3"/>
        <v>0.63917525773195871</v>
      </c>
      <c r="E33" s="55">
        <f t="shared" si="40"/>
        <v>-134</v>
      </c>
      <c r="F33" s="55">
        <f t="shared" si="40"/>
        <v>-22</v>
      </c>
      <c r="G33" s="55">
        <v>28</v>
      </c>
      <c r="H33" s="55">
        <v>-15</v>
      </c>
      <c r="I33" s="55">
        <v>162</v>
      </c>
      <c r="J33" s="55">
        <v>7</v>
      </c>
      <c r="K33" s="47">
        <f t="shared" si="5"/>
        <v>-16.679113766492407</v>
      </c>
      <c r="L33" s="48">
        <f t="shared" si="6"/>
        <v>3.4851879512073687</v>
      </c>
      <c r="M33" s="48">
        <f t="shared" si="7"/>
        <v>20.164301717699779</v>
      </c>
      <c r="N33" s="55">
        <f t="shared" si="41"/>
        <v>-25</v>
      </c>
      <c r="O33" s="55">
        <f t="shared" si="41"/>
        <v>-40</v>
      </c>
      <c r="P33" s="55">
        <f t="shared" si="42"/>
        <v>182</v>
      </c>
      <c r="Q33" s="55">
        <v>-59</v>
      </c>
      <c r="R33" s="55">
        <v>81</v>
      </c>
      <c r="S33" s="55">
        <v>101</v>
      </c>
      <c r="T33" s="55">
        <f t="shared" si="43"/>
        <v>207</v>
      </c>
      <c r="U33" s="55">
        <v>-19</v>
      </c>
      <c r="V33" s="55">
        <v>76</v>
      </c>
      <c r="W33" s="55">
        <v>131</v>
      </c>
      <c r="X33" s="47">
        <f t="shared" si="9"/>
        <v>-3.1117749564351507</v>
      </c>
      <c r="Z33" s="8">
        <v>8034</v>
      </c>
    </row>
    <row r="34" spans="1:26" ht="18.75" customHeight="1" x14ac:dyDescent="0.15">
      <c r="A34" s="3" t="s">
        <v>4</v>
      </c>
      <c r="B34" s="55">
        <f t="shared" si="39"/>
        <v>-105</v>
      </c>
      <c r="C34" s="55">
        <v>-19</v>
      </c>
      <c r="D34" s="56">
        <f t="shared" si="3"/>
        <v>0.22093023255813948</v>
      </c>
      <c r="E34" s="55">
        <f t="shared" si="40"/>
        <v>-64</v>
      </c>
      <c r="F34" s="55">
        <f t="shared" si="40"/>
        <v>1</v>
      </c>
      <c r="G34" s="55">
        <v>18</v>
      </c>
      <c r="H34" s="55">
        <v>-1</v>
      </c>
      <c r="I34" s="55">
        <v>82</v>
      </c>
      <c r="J34" s="55">
        <v>-2</v>
      </c>
      <c r="K34" s="47">
        <f t="shared" si="5"/>
        <v>-11.843079200592154</v>
      </c>
      <c r="L34" s="48">
        <f t="shared" si="6"/>
        <v>3.3308660251665434</v>
      </c>
      <c r="M34" s="48">
        <f t="shared" si="7"/>
        <v>15.173945225758697</v>
      </c>
      <c r="N34" s="55">
        <f t="shared" si="41"/>
        <v>-41</v>
      </c>
      <c r="O34" s="55">
        <f t="shared" si="41"/>
        <v>-20</v>
      </c>
      <c r="P34" s="55">
        <f t="shared" si="42"/>
        <v>96</v>
      </c>
      <c r="Q34" s="55">
        <v>-37</v>
      </c>
      <c r="R34" s="55">
        <v>51</v>
      </c>
      <c r="S34" s="55">
        <v>45</v>
      </c>
      <c r="T34" s="55">
        <f t="shared" si="43"/>
        <v>137</v>
      </c>
      <c r="U34" s="55">
        <v>-17</v>
      </c>
      <c r="V34" s="55">
        <v>54</v>
      </c>
      <c r="W34" s="55">
        <v>83</v>
      </c>
      <c r="X34" s="47">
        <f t="shared" si="9"/>
        <v>-7.5869726128793484</v>
      </c>
      <c r="Z34" s="8">
        <v>5404</v>
      </c>
    </row>
    <row r="35" spans="1:26" ht="18.75" customHeight="1" x14ac:dyDescent="0.15">
      <c r="A35" s="1" t="s">
        <v>3</v>
      </c>
      <c r="B35" s="57">
        <f>E35+N35</f>
        <v>-64</v>
      </c>
      <c r="C35" s="57">
        <v>-15</v>
      </c>
      <c r="D35" s="58">
        <f t="shared" si="3"/>
        <v>0.30612244897959173</v>
      </c>
      <c r="E35" s="57">
        <f t="shared" si="40"/>
        <v>-41</v>
      </c>
      <c r="F35" s="57">
        <f t="shared" si="40"/>
        <v>16</v>
      </c>
      <c r="G35" s="57">
        <v>38</v>
      </c>
      <c r="H35" s="57">
        <v>6</v>
      </c>
      <c r="I35" s="57">
        <v>79</v>
      </c>
      <c r="J35" s="57">
        <v>-10</v>
      </c>
      <c r="K35" s="42">
        <f t="shared" si="5"/>
        <v>-7.351622736238121</v>
      </c>
      <c r="L35" s="43">
        <f t="shared" si="6"/>
        <v>6.8136991213914291</v>
      </c>
      <c r="M35" s="43">
        <f t="shared" si="7"/>
        <v>14.16532185762955</v>
      </c>
      <c r="N35" s="59">
        <f t="shared" si="41"/>
        <v>-23</v>
      </c>
      <c r="O35" s="63">
        <f t="shared" si="41"/>
        <v>-31</v>
      </c>
      <c r="P35" s="59">
        <f t="shared" si="42"/>
        <v>149</v>
      </c>
      <c r="Q35" s="63">
        <v>-24</v>
      </c>
      <c r="R35" s="63">
        <v>51</v>
      </c>
      <c r="S35" s="63">
        <v>98</v>
      </c>
      <c r="T35" s="59">
        <f t="shared" si="43"/>
        <v>172</v>
      </c>
      <c r="U35" s="63">
        <v>7</v>
      </c>
      <c r="V35" s="63">
        <v>69</v>
      </c>
      <c r="W35" s="63">
        <v>103</v>
      </c>
      <c r="X35" s="60">
        <f t="shared" si="9"/>
        <v>-4.1240810471579703</v>
      </c>
      <c r="Z35" s="8">
        <v>5577</v>
      </c>
    </row>
    <row r="36" spans="1:26" ht="18.75" customHeight="1" x14ac:dyDescent="0.15">
      <c r="A36" s="5" t="s">
        <v>2</v>
      </c>
      <c r="B36" s="51">
        <f t="shared" si="39"/>
        <v>-63</v>
      </c>
      <c r="C36" s="51">
        <v>8</v>
      </c>
      <c r="D36" s="52">
        <f t="shared" si="3"/>
        <v>-0.11267605633802813</v>
      </c>
      <c r="E36" s="51">
        <f t="shared" si="40"/>
        <v>-48</v>
      </c>
      <c r="F36" s="51">
        <f t="shared" si="40"/>
        <v>19</v>
      </c>
      <c r="G36" s="51">
        <v>5</v>
      </c>
      <c r="H36" s="51">
        <v>-2</v>
      </c>
      <c r="I36" s="51">
        <v>53</v>
      </c>
      <c r="J36" s="51">
        <v>-21</v>
      </c>
      <c r="K36" s="38">
        <f t="shared" si="5"/>
        <v>-22.294472828611241</v>
      </c>
      <c r="L36" s="39">
        <f t="shared" si="6"/>
        <v>2.3223409196470044</v>
      </c>
      <c r="M36" s="39">
        <f t="shared" si="7"/>
        <v>24.616813748258245</v>
      </c>
      <c r="N36" s="51">
        <f t="shared" si="41"/>
        <v>-15</v>
      </c>
      <c r="O36" s="51">
        <f t="shared" si="41"/>
        <v>-11</v>
      </c>
      <c r="P36" s="51">
        <f t="shared" si="42"/>
        <v>48</v>
      </c>
      <c r="Q36" s="51">
        <v>2</v>
      </c>
      <c r="R36" s="51">
        <v>28</v>
      </c>
      <c r="S36" s="51">
        <v>20</v>
      </c>
      <c r="T36" s="51">
        <f t="shared" si="43"/>
        <v>63</v>
      </c>
      <c r="U36" s="51">
        <v>13</v>
      </c>
      <c r="V36" s="51">
        <v>27</v>
      </c>
      <c r="W36" s="51">
        <v>36</v>
      </c>
      <c r="X36" s="38">
        <f t="shared" si="9"/>
        <v>-6.9670227589410123</v>
      </c>
      <c r="Z36" s="8">
        <v>2153</v>
      </c>
    </row>
    <row r="37" spans="1:26" ht="18.75" customHeight="1" x14ac:dyDescent="0.15">
      <c r="A37" s="3" t="s">
        <v>1</v>
      </c>
      <c r="B37" s="55">
        <f t="shared" si="39"/>
        <v>-27</v>
      </c>
      <c r="C37" s="55">
        <v>13</v>
      </c>
      <c r="D37" s="56">
        <f t="shared" si="3"/>
        <v>-0.32499999999999996</v>
      </c>
      <c r="E37" s="55">
        <f t="shared" si="40"/>
        <v>-16</v>
      </c>
      <c r="F37" s="55">
        <f t="shared" si="40"/>
        <v>15</v>
      </c>
      <c r="G37" s="55">
        <v>7</v>
      </c>
      <c r="H37" s="55">
        <v>0</v>
      </c>
      <c r="I37" s="55">
        <v>23</v>
      </c>
      <c r="J37" s="55">
        <v>-15</v>
      </c>
      <c r="K37" s="47">
        <f t="shared" si="5"/>
        <v>-10.329244673983215</v>
      </c>
      <c r="L37" s="48">
        <f t="shared" si="6"/>
        <v>4.5190445448676568</v>
      </c>
      <c r="M37" s="48">
        <f t="shared" si="7"/>
        <v>14.848289218850873</v>
      </c>
      <c r="N37" s="55">
        <f t="shared" si="41"/>
        <v>-11</v>
      </c>
      <c r="O37" s="55">
        <f t="shared" si="41"/>
        <v>-2</v>
      </c>
      <c r="P37" s="53">
        <f t="shared" si="42"/>
        <v>35</v>
      </c>
      <c r="Q37" s="55">
        <v>-14</v>
      </c>
      <c r="R37" s="55">
        <v>14</v>
      </c>
      <c r="S37" s="55">
        <v>21</v>
      </c>
      <c r="T37" s="53">
        <f t="shared" si="43"/>
        <v>46</v>
      </c>
      <c r="U37" s="55">
        <v>-12</v>
      </c>
      <c r="V37" s="55">
        <v>18</v>
      </c>
      <c r="W37" s="55">
        <v>28</v>
      </c>
      <c r="X37" s="47">
        <f t="shared" si="9"/>
        <v>-7.1013557133634606</v>
      </c>
      <c r="Z37" s="8">
        <v>1549</v>
      </c>
    </row>
    <row r="38" spans="1:26" ht="18.75" customHeight="1" x14ac:dyDescent="0.15">
      <c r="A38" s="1" t="s">
        <v>0</v>
      </c>
      <c r="B38" s="57">
        <f t="shared" si="39"/>
        <v>-40</v>
      </c>
      <c r="C38" s="57">
        <v>6</v>
      </c>
      <c r="D38" s="58">
        <f t="shared" si="3"/>
        <v>-0.13043478260869568</v>
      </c>
      <c r="E38" s="57">
        <f t="shared" si="40"/>
        <v>-21</v>
      </c>
      <c r="F38" s="57">
        <f t="shared" si="40"/>
        <v>8</v>
      </c>
      <c r="G38" s="57">
        <v>6</v>
      </c>
      <c r="H38" s="57">
        <v>2</v>
      </c>
      <c r="I38" s="57">
        <v>27</v>
      </c>
      <c r="J38" s="57">
        <v>-6</v>
      </c>
      <c r="K38" s="42">
        <f t="shared" si="5"/>
        <v>-14.872521246458923</v>
      </c>
      <c r="L38" s="43">
        <f t="shared" si="6"/>
        <v>4.2492917847025504</v>
      </c>
      <c r="M38" s="43">
        <f t="shared" si="7"/>
        <v>19.121813031161473</v>
      </c>
      <c r="N38" s="59">
        <f t="shared" si="41"/>
        <v>-19</v>
      </c>
      <c r="O38" s="57">
        <f t="shared" si="41"/>
        <v>-2</v>
      </c>
      <c r="P38" s="57">
        <f t="shared" si="42"/>
        <v>19</v>
      </c>
      <c r="Q38" s="57">
        <v>-15</v>
      </c>
      <c r="R38" s="57">
        <v>8</v>
      </c>
      <c r="S38" s="57">
        <v>11</v>
      </c>
      <c r="T38" s="57">
        <f t="shared" si="43"/>
        <v>38</v>
      </c>
      <c r="U38" s="57">
        <v>-13</v>
      </c>
      <c r="V38" s="57">
        <v>14</v>
      </c>
      <c r="W38" s="57">
        <v>24</v>
      </c>
      <c r="X38" s="44">
        <f t="shared" si="9"/>
        <v>-13.456090651558073</v>
      </c>
      <c r="Z38" s="8">
        <v>1412</v>
      </c>
    </row>
    <row r="39" spans="1:26" x14ac:dyDescent="0.15">
      <c r="A39" s="23" t="s">
        <v>49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男女計</vt:lpstr>
      <vt:lpstr>男計</vt:lpstr>
      <vt:lpstr>女計</vt:lpstr>
      <vt:lpstr>男計!Print_Area</vt:lpstr>
      <vt:lpstr>男女計!Print_Area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2017-12-24T04:42:52Z</cp:lastPrinted>
  <dcterms:created xsi:type="dcterms:W3CDTF">2017-09-15T07:21:02Z</dcterms:created>
  <dcterms:modified xsi:type="dcterms:W3CDTF">2020-10-26T06:06:04Z</dcterms:modified>
</cp:coreProperties>
</file>