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itpro1\Homes$\higashiguchitakuo\Desktop\コロナ包括支援金曜\"/>
    </mc:Choice>
  </mc:AlternateContent>
  <bookViews>
    <workbookView xWindow="0" yWindow="0" windowWidth="15345" windowHeight="4455" tabRatio="823" activeTab="1"/>
  </bookViews>
  <sheets>
    <sheet name="（はじめにお読みください）本申請書の使い方、申請の手順" sheetId="30" r:id="rId1"/>
    <sheet name="実績額一覧" sheetId="29" r:id="rId2"/>
    <sheet name="個票1" sheetId="31" r:id="rId3"/>
    <sheet name="職員表" sheetId="32" r:id="rId4"/>
    <sheet name="計算用" sheetId="21" r:id="rId5"/>
  </sheets>
  <definedNames>
    <definedName name="_xlnm.Print_Area" localSheetId="2">個票1!$A$1:$AM$69</definedName>
    <definedName name="_xlnm.Print_Area" localSheetId="3">職員表!$A$1:$U$206</definedName>
    <definedName name="_xlnm.Print_Titles" localSheetId="3">職員表!$4:$5</definedName>
  </definedNames>
  <calcPr calcId="162913"/>
</workbook>
</file>

<file path=xl/calcChain.xml><?xml version="1.0" encoding="utf-8"?>
<calcChain xmlns="http://schemas.openxmlformats.org/spreadsheetml/2006/main">
  <c r="V17" i="31" l="1"/>
  <c r="M17" i="31"/>
  <c r="H6" i="29"/>
  <c r="H12" i="29"/>
  <c r="H18" i="29"/>
  <c r="H17" i="29"/>
  <c r="H7" i="29"/>
  <c r="H13" i="29"/>
  <c r="H19" i="29"/>
  <c r="H14" i="29"/>
  <c r="H16" i="29"/>
  <c r="H8" i="29"/>
  <c r="H9" i="29"/>
  <c r="H15" i="29"/>
  <c r="H10" i="29"/>
  <c r="H11" i="29"/>
  <c r="H5" i="29"/>
  <c r="I17" i="29"/>
  <c r="I14" i="29"/>
  <c r="K18" i="29"/>
  <c r="M5" i="29"/>
  <c r="J10" i="29"/>
  <c r="I13" i="29"/>
  <c r="K15" i="29"/>
  <c r="M13" i="29"/>
  <c r="I16" i="29"/>
  <c r="I12" i="29"/>
  <c r="L6" i="29"/>
  <c r="J14" i="29"/>
  <c r="I10" i="29"/>
  <c r="L15" i="29"/>
  <c r="L13" i="29"/>
  <c r="J7" i="29"/>
  <c r="L10" i="29"/>
  <c r="M11" i="29"/>
  <c r="L16" i="29"/>
  <c r="M17" i="29"/>
  <c r="J18" i="29"/>
  <c r="K6" i="29"/>
  <c r="I5" i="29"/>
  <c r="L5" i="29"/>
  <c r="L11" i="29"/>
  <c r="K17" i="29"/>
  <c r="K8" i="29"/>
  <c r="I11" i="29"/>
  <c r="I9" i="29"/>
  <c r="M14" i="29"/>
  <c r="L12" i="29"/>
  <c r="I7" i="29"/>
  <c r="K9" i="29"/>
  <c r="M15" i="29"/>
  <c r="I6" i="29"/>
  <c r="M18" i="29"/>
  <c r="J5" i="29"/>
  <c r="M9" i="29"/>
  <c r="K19" i="29"/>
  <c r="K7" i="29"/>
  <c r="I8" i="29"/>
  <c r="M12" i="29"/>
  <c r="M10" i="29"/>
  <c r="K10" i="29"/>
  <c r="K5" i="29"/>
  <c r="J19" i="29"/>
  <c r="J11" i="29"/>
  <c r="J15" i="29"/>
  <c r="J12" i="29"/>
  <c r="M6" i="29"/>
  <c r="M16" i="29"/>
  <c r="L8" i="29"/>
  <c r="L9" i="29"/>
  <c r="J6" i="29"/>
  <c r="J9" i="29"/>
  <c r="J8" i="29"/>
  <c r="L17" i="29"/>
  <c r="J16" i="29"/>
  <c r="I19" i="29"/>
  <c r="I15" i="29"/>
  <c r="J13" i="29"/>
  <c r="I18" i="29"/>
  <c r="M7" i="29"/>
  <c r="K11" i="29"/>
  <c r="M19" i="29"/>
  <c r="M8" i="29"/>
  <c r="L19" i="29"/>
  <c r="J17" i="29"/>
  <c r="K12" i="29"/>
  <c r="K14" i="29"/>
  <c r="K16" i="29"/>
  <c r="K13" i="29"/>
  <c r="L18" i="29"/>
  <c r="L7" i="29"/>
  <c r="L14" i="29"/>
  <c r="N8" i="29" l="1"/>
  <c r="N14" i="29"/>
  <c r="N11" i="29"/>
  <c r="N17" i="29"/>
  <c r="N10" i="29"/>
  <c r="N6" i="29"/>
  <c r="N12" i="29"/>
  <c r="N18" i="29"/>
  <c r="N9" i="29"/>
  <c r="N15" i="29"/>
  <c r="N16" i="29"/>
  <c r="N7" i="29"/>
  <c r="N13" i="29"/>
  <c r="N19" i="29"/>
  <c r="N5" i="29"/>
  <c r="O205" i="32" l="1"/>
  <c r="O204" i="32"/>
  <c r="O203" i="32"/>
  <c r="O202" i="32"/>
  <c r="O201" i="32"/>
  <c r="O200" i="32"/>
  <c r="O199" i="32"/>
  <c r="O198" i="32"/>
  <c r="O197" i="32"/>
  <c r="O196" i="32"/>
  <c r="O195" i="32"/>
  <c r="O194" i="32"/>
  <c r="O193" i="32"/>
  <c r="O192" i="32"/>
  <c r="O191" i="32"/>
  <c r="O190" i="32"/>
  <c r="O189" i="32"/>
  <c r="O188" i="32"/>
  <c r="O187" i="32"/>
  <c r="O186" i="32"/>
  <c r="O185" i="32"/>
  <c r="O184" i="32"/>
  <c r="O183" i="32"/>
  <c r="O182" i="32"/>
  <c r="O181" i="32"/>
  <c r="O180" i="32"/>
  <c r="O179" i="32"/>
  <c r="O178" i="32"/>
  <c r="O177" i="32"/>
  <c r="O176" i="32"/>
  <c r="O175" i="32"/>
  <c r="O174" i="32"/>
  <c r="O173" i="32"/>
  <c r="O172" i="32"/>
  <c r="O171" i="32"/>
  <c r="O170" i="32"/>
  <c r="O169" i="32"/>
  <c r="O168" i="32"/>
  <c r="O167" i="32"/>
  <c r="O166" i="32"/>
  <c r="O165" i="32"/>
  <c r="O164" i="32"/>
  <c r="O163" i="32"/>
  <c r="O162" i="32"/>
  <c r="O161" i="32"/>
  <c r="O160" i="32"/>
  <c r="O159" i="32"/>
  <c r="O158" i="32"/>
  <c r="O157" i="32"/>
  <c r="O156" i="32"/>
  <c r="O155" i="32"/>
  <c r="O154" i="32"/>
  <c r="O153" i="32"/>
  <c r="O152" i="32"/>
  <c r="O151" i="32"/>
  <c r="O150" i="32"/>
  <c r="O149" i="32"/>
  <c r="O148" i="32"/>
  <c r="O147" i="32"/>
  <c r="O146" i="32"/>
  <c r="O145" i="32"/>
  <c r="O144" i="32"/>
  <c r="O143" i="32"/>
  <c r="O142" i="32"/>
  <c r="O141" i="32"/>
  <c r="O140" i="32"/>
  <c r="O139" i="32"/>
  <c r="O138" i="32"/>
  <c r="O137" i="32"/>
  <c r="O136" i="32"/>
  <c r="O135" i="32"/>
  <c r="O134" i="32"/>
  <c r="O133" i="32"/>
  <c r="O132" i="32"/>
  <c r="O131" i="32"/>
  <c r="O130" i="32"/>
  <c r="O129" i="32"/>
  <c r="O128" i="32"/>
  <c r="O127" i="32"/>
  <c r="O126" i="32"/>
  <c r="O125" i="32"/>
  <c r="O124" i="32"/>
  <c r="O123" i="32"/>
  <c r="O122" i="32"/>
  <c r="O121" i="32"/>
  <c r="O120" i="32"/>
  <c r="O119" i="32"/>
  <c r="O118" i="32"/>
  <c r="O117" i="32"/>
  <c r="O116" i="32"/>
  <c r="O115" i="32"/>
  <c r="O114" i="32"/>
  <c r="O113" i="32"/>
  <c r="O112" i="32"/>
  <c r="O111" i="32"/>
  <c r="O110" i="32"/>
  <c r="O109" i="32"/>
  <c r="O108" i="32"/>
  <c r="O107" i="32"/>
  <c r="O106" i="32"/>
  <c r="O105" i="32"/>
  <c r="O104" i="32"/>
  <c r="O103" i="32"/>
  <c r="O102" i="32"/>
  <c r="O101" i="32"/>
  <c r="O100" i="32"/>
  <c r="O99" i="32"/>
  <c r="O98" i="32"/>
  <c r="O97" i="32"/>
  <c r="O96" i="32"/>
  <c r="O95" i="32"/>
  <c r="O94" i="32"/>
  <c r="O93" i="32"/>
  <c r="O92" i="32"/>
  <c r="O91" i="32"/>
  <c r="O90" i="32"/>
  <c r="O89" i="32"/>
  <c r="O88" i="32"/>
  <c r="O87" i="32"/>
  <c r="O86" i="32"/>
  <c r="O85" i="32"/>
  <c r="O84" i="32"/>
  <c r="O83" i="32"/>
  <c r="O82" i="32"/>
  <c r="O81" i="32"/>
  <c r="O80" i="32"/>
  <c r="O79" i="32"/>
  <c r="O78" i="32"/>
  <c r="O77" i="32"/>
  <c r="O76" i="32"/>
  <c r="O75" i="32"/>
  <c r="O74" i="32"/>
  <c r="O73" i="32"/>
  <c r="O72" i="32"/>
  <c r="O71" i="32"/>
  <c r="O70" i="32"/>
  <c r="O69" i="32"/>
  <c r="O68" i="32"/>
  <c r="O67" i="32"/>
  <c r="O66" i="32"/>
  <c r="O65" i="32"/>
  <c r="O64" i="32"/>
  <c r="O63" i="32"/>
  <c r="O62" i="32"/>
  <c r="O61" i="32"/>
  <c r="O60" i="32"/>
  <c r="O59" i="32"/>
  <c r="O58" i="32"/>
  <c r="O57" i="32"/>
  <c r="O56" i="32"/>
  <c r="O55" i="32"/>
  <c r="O54" i="32"/>
  <c r="O53" i="32"/>
  <c r="O52" i="32"/>
  <c r="O51" i="32"/>
  <c r="O50" i="32"/>
  <c r="O49" i="32"/>
  <c r="O48" i="32"/>
  <c r="O47" i="32"/>
  <c r="O46" i="32"/>
  <c r="O45" i="32"/>
  <c r="O44" i="32"/>
  <c r="O43" i="32"/>
  <c r="O42" i="32"/>
  <c r="O41" i="32"/>
  <c r="O40" i="32"/>
  <c r="O39" i="32"/>
  <c r="O38" i="32"/>
  <c r="O37" i="32"/>
  <c r="O36" i="32"/>
  <c r="O35" i="32"/>
  <c r="O34" i="32"/>
  <c r="O33" i="32"/>
  <c r="O32" i="32"/>
  <c r="O31" i="32"/>
  <c r="O30" i="32"/>
  <c r="O29" i="32"/>
  <c r="O28" i="32"/>
  <c r="O27" i="32"/>
  <c r="O26" i="32"/>
  <c r="O25" i="32"/>
  <c r="O24" i="32"/>
  <c r="O23" i="32"/>
  <c r="O22" i="32"/>
  <c r="O21" i="32"/>
  <c r="O20" i="32"/>
  <c r="O19" i="32"/>
  <c r="O18" i="32"/>
  <c r="O17" i="32"/>
  <c r="O16" i="32"/>
  <c r="O15" i="32"/>
  <c r="O14" i="32"/>
  <c r="O13" i="32"/>
  <c r="O12" i="32"/>
  <c r="O11" i="32"/>
  <c r="O10" i="32"/>
  <c r="O9" i="32"/>
  <c r="O7" i="32"/>
  <c r="O6" i="32"/>
  <c r="O8" i="32"/>
  <c r="M205" i="32" l="1"/>
  <c r="E205" i="32"/>
  <c r="F205" i="32" s="1"/>
  <c r="S205" i="32" s="1"/>
  <c r="M204" i="32"/>
  <c r="E204" i="32"/>
  <c r="F204" i="32" s="1"/>
  <c r="S204" i="32" s="1"/>
  <c r="M203" i="32"/>
  <c r="E203" i="32"/>
  <c r="F203" i="32" s="1"/>
  <c r="S203" i="32" s="1"/>
  <c r="M202" i="32"/>
  <c r="E202" i="32"/>
  <c r="F202" i="32" s="1"/>
  <c r="S202" i="32" s="1"/>
  <c r="M201" i="32"/>
  <c r="E201" i="32"/>
  <c r="F201" i="32" s="1"/>
  <c r="S201" i="32" s="1"/>
  <c r="M200" i="32"/>
  <c r="E200" i="32"/>
  <c r="F200" i="32" s="1"/>
  <c r="S200" i="32" s="1"/>
  <c r="M199" i="32"/>
  <c r="E199" i="32"/>
  <c r="F199" i="32" s="1"/>
  <c r="S199" i="32" s="1"/>
  <c r="M198" i="32"/>
  <c r="E198" i="32"/>
  <c r="F198" i="32" s="1"/>
  <c r="S198" i="32" s="1"/>
  <c r="M197" i="32"/>
  <c r="E197" i="32"/>
  <c r="F197" i="32" s="1"/>
  <c r="S197" i="32" s="1"/>
  <c r="M196" i="32"/>
  <c r="E196" i="32"/>
  <c r="F196" i="32" s="1"/>
  <c r="S196" i="32" s="1"/>
  <c r="M195" i="32"/>
  <c r="E195" i="32"/>
  <c r="F195" i="32" s="1"/>
  <c r="S195" i="32" s="1"/>
  <c r="M194" i="32"/>
  <c r="E194" i="32"/>
  <c r="F194" i="32" s="1"/>
  <c r="S194" i="32" s="1"/>
  <c r="M193" i="32"/>
  <c r="E193" i="32"/>
  <c r="F193" i="32" s="1"/>
  <c r="S193" i="32" s="1"/>
  <c r="M192" i="32"/>
  <c r="E192" i="32"/>
  <c r="F192" i="32" s="1"/>
  <c r="S192" i="32" s="1"/>
  <c r="M191" i="32"/>
  <c r="E191" i="32"/>
  <c r="F191" i="32" s="1"/>
  <c r="S191" i="32" s="1"/>
  <c r="M190" i="32"/>
  <c r="E190" i="32"/>
  <c r="F190" i="32" s="1"/>
  <c r="S190" i="32" s="1"/>
  <c r="M189" i="32"/>
  <c r="E189" i="32"/>
  <c r="F189" i="32" s="1"/>
  <c r="S189" i="32" s="1"/>
  <c r="M188" i="32"/>
  <c r="E188" i="32"/>
  <c r="F188" i="32" s="1"/>
  <c r="S188" i="32" s="1"/>
  <c r="M187" i="32"/>
  <c r="E187" i="32"/>
  <c r="F187" i="32" s="1"/>
  <c r="S187" i="32" s="1"/>
  <c r="M186" i="32"/>
  <c r="E186" i="32"/>
  <c r="F186" i="32" s="1"/>
  <c r="S186" i="32" s="1"/>
  <c r="M185" i="32"/>
  <c r="E185" i="32"/>
  <c r="F185" i="32" s="1"/>
  <c r="S185" i="32" s="1"/>
  <c r="M184" i="32"/>
  <c r="E184" i="32"/>
  <c r="F184" i="32" s="1"/>
  <c r="S184" i="32" s="1"/>
  <c r="M183" i="32"/>
  <c r="E183" i="32"/>
  <c r="F183" i="32" s="1"/>
  <c r="S183" i="32" s="1"/>
  <c r="M182" i="32"/>
  <c r="E182" i="32"/>
  <c r="F182" i="32" s="1"/>
  <c r="S182" i="32" s="1"/>
  <c r="M181" i="32"/>
  <c r="E181" i="32"/>
  <c r="F181" i="32" s="1"/>
  <c r="S181" i="32" s="1"/>
  <c r="M180" i="32"/>
  <c r="E180" i="32"/>
  <c r="F180" i="32" s="1"/>
  <c r="S180" i="32" s="1"/>
  <c r="M179" i="32"/>
  <c r="E179" i="32"/>
  <c r="F179" i="32" s="1"/>
  <c r="S179" i="32" s="1"/>
  <c r="M178" i="32"/>
  <c r="E178" i="32"/>
  <c r="F178" i="32" s="1"/>
  <c r="S178" i="32" s="1"/>
  <c r="M177" i="32"/>
  <c r="E177" i="32"/>
  <c r="F177" i="32" s="1"/>
  <c r="S177" i="32" s="1"/>
  <c r="M176" i="32"/>
  <c r="E176" i="32"/>
  <c r="F176" i="32" s="1"/>
  <c r="S176" i="32" s="1"/>
  <c r="M175" i="32"/>
  <c r="E175" i="32"/>
  <c r="F175" i="32" s="1"/>
  <c r="S175" i="32" s="1"/>
  <c r="M174" i="32"/>
  <c r="E174" i="32"/>
  <c r="F174" i="32" s="1"/>
  <c r="S174" i="32" s="1"/>
  <c r="M173" i="32"/>
  <c r="E173" i="32"/>
  <c r="F173" i="32" s="1"/>
  <c r="S173" i="32" s="1"/>
  <c r="M172" i="32"/>
  <c r="E172" i="32"/>
  <c r="F172" i="32" s="1"/>
  <c r="S172" i="32" s="1"/>
  <c r="M171" i="32"/>
  <c r="E171" i="32"/>
  <c r="F171" i="32" s="1"/>
  <c r="S171" i="32" s="1"/>
  <c r="M170" i="32"/>
  <c r="E170" i="32"/>
  <c r="F170" i="32" s="1"/>
  <c r="S170" i="32" s="1"/>
  <c r="M169" i="32"/>
  <c r="E169" i="32"/>
  <c r="F169" i="32" s="1"/>
  <c r="S169" i="32" s="1"/>
  <c r="M168" i="32"/>
  <c r="E168" i="32"/>
  <c r="F168" i="32" s="1"/>
  <c r="S168" i="32" s="1"/>
  <c r="M167" i="32"/>
  <c r="E167" i="32"/>
  <c r="F167" i="32" s="1"/>
  <c r="S167" i="32" s="1"/>
  <c r="M166" i="32"/>
  <c r="E166" i="32"/>
  <c r="F166" i="32" s="1"/>
  <c r="S166" i="32" s="1"/>
  <c r="M165" i="32"/>
  <c r="E165" i="32"/>
  <c r="F165" i="32" s="1"/>
  <c r="S165" i="32" s="1"/>
  <c r="M164" i="32"/>
  <c r="E164" i="32"/>
  <c r="F164" i="32" s="1"/>
  <c r="S164" i="32" s="1"/>
  <c r="M163" i="32"/>
  <c r="E163" i="32"/>
  <c r="F163" i="32" s="1"/>
  <c r="S163" i="32" s="1"/>
  <c r="S162" i="32"/>
  <c r="M162" i="32"/>
  <c r="E162" i="32"/>
  <c r="F162" i="32" s="1"/>
  <c r="M161" i="32"/>
  <c r="E161" i="32"/>
  <c r="F161" i="32" s="1"/>
  <c r="S161" i="32" s="1"/>
  <c r="S160" i="32"/>
  <c r="M160" i="32"/>
  <c r="E160" i="32"/>
  <c r="F160" i="32" s="1"/>
  <c r="M159" i="32"/>
  <c r="E159" i="32"/>
  <c r="F159" i="32" s="1"/>
  <c r="S159" i="32" s="1"/>
  <c r="M158" i="32"/>
  <c r="E158" i="32"/>
  <c r="F158" i="32" s="1"/>
  <c r="S158" i="32" s="1"/>
  <c r="S157" i="32"/>
  <c r="M157" i="32"/>
  <c r="E157" i="32"/>
  <c r="F157" i="32" s="1"/>
  <c r="M156" i="32"/>
  <c r="E156" i="32"/>
  <c r="F156" i="32" s="1"/>
  <c r="S156" i="32" s="1"/>
  <c r="M155" i="32"/>
  <c r="E155" i="32"/>
  <c r="F155" i="32" s="1"/>
  <c r="S155" i="32" s="1"/>
  <c r="S154" i="32"/>
  <c r="M154" i="32"/>
  <c r="E154" i="32"/>
  <c r="F154" i="32" s="1"/>
  <c r="S153" i="32"/>
  <c r="M153" i="32"/>
  <c r="E153" i="32"/>
  <c r="F153" i="32" s="1"/>
  <c r="M152" i="32"/>
  <c r="E152" i="32"/>
  <c r="F152" i="32" s="1"/>
  <c r="S152" i="32" s="1"/>
  <c r="S151" i="32"/>
  <c r="M151" i="32"/>
  <c r="E151" i="32"/>
  <c r="F151" i="32" s="1"/>
  <c r="M150" i="32"/>
  <c r="E150" i="32"/>
  <c r="F150" i="32" s="1"/>
  <c r="S150" i="32" s="1"/>
  <c r="M149" i="32"/>
  <c r="E149" i="32"/>
  <c r="F149" i="32" s="1"/>
  <c r="S149" i="32" s="1"/>
  <c r="S148" i="32"/>
  <c r="M148" i="32"/>
  <c r="E148" i="32"/>
  <c r="F148" i="32" s="1"/>
  <c r="M147" i="32"/>
  <c r="E147" i="32"/>
  <c r="F147" i="32" s="1"/>
  <c r="S147" i="32" s="1"/>
  <c r="M146" i="32"/>
  <c r="E146" i="32"/>
  <c r="F146" i="32" s="1"/>
  <c r="S146" i="32" s="1"/>
  <c r="S145" i="32"/>
  <c r="M145" i="32"/>
  <c r="E145" i="32"/>
  <c r="F145" i="32" s="1"/>
  <c r="S144" i="32"/>
  <c r="M144" i="32"/>
  <c r="E144" i="32"/>
  <c r="F144" i="32" s="1"/>
  <c r="M143" i="32"/>
  <c r="E143" i="32"/>
  <c r="F143" i="32" s="1"/>
  <c r="S143" i="32" s="1"/>
  <c r="S142" i="32"/>
  <c r="M142" i="32"/>
  <c r="E142" i="32"/>
  <c r="F142" i="32" s="1"/>
  <c r="M141" i="32"/>
  <c r="E141" i="32"/>
  <c r="F141" i="32" s="1"/>
  <c r="S141" i="32" s="1"/>
  <c r="M140" i="32"/>
  <c r="E140" i="32"/>
  <c r="F140" i="32" s="1"/>
  <c r="S140" i="32" s="1"/>
  <c r="S139" i="32"/>
  <c r="M139" i="32"/>
  <c r="E139" i="32"/>
  <c r="F139" i="32" s="1"/>
  <c r="M138" i="32"/>
  <c r="E138" i="32"/>
  <c r="F138" i="32" s="1"/>
  <c r="S138" i="32" s="1"/>
  <c r="M137" i="32"/>
  <c r="E137" i="32"/>
  <c r="F137" i="32" s="1"/>
  <c r="S137" i="32" s="1"/>
  <c r="S136" i="32"/>
  <c r="M136" i="32"/>
  <c r="E136" i="32"/>
  <c r="F136" i="32" s="1"/>
  <c r="S135" i="32"/>
  <c r="M135" i="32"/>
  <c r="E135" i="32"/>
  <c r="F135" i="32" s="1"/>
  <c r="M134" i="32"/>
  <c r="E134" i="32"/>
  <c r="F134" i="32" s="1"/>
  <c r="S134" i="32" s="1"/>
  <c r="S133" i="32"/>
  <c r="M133" i="32"/>
  <c r="E133" i="32"/>
  <c r="F133" i="32" s="1"/>
  <c r="M132" i="32"/>
  <c r="F132" i="32"/>
  <c r="S132" i="32" s="1"/>
  <c r="E132" i="32"/>
  <c r="M131" i="32"/>
  <c r="E131" i="32"/>
  <c r="F131" i="32" s="1"/>
  <c r="S131" i="32" s="1"/>
  <c r="M130" i="32"/>
  <c r="F130" i="32"/>
  <c r="S130" i="32" s="1"/>
  <c r="E130" i="32"/>
  <c r="M129" i="32"/>
  <c r="E129" i="32"/>
  <c r="F129" i="32" s="1"/>
  <c r="S129" i="32" s="1"/>
  <c r="M128" i="32"/>
  <c r="F128" i="32"/>
  <c r="S128" i="32" s="1"/>
  <c r="E128" i="32"/>
  <c r="M127" i="32"/>
  <c r="E127" i="32"/>
  <c r="F127" i="32" s="1"/>
  <c r="S127" i="32" s="1"/>
  <c r="M126" i="32"/>
  <c r="F126" i="32"/>
  <c r="S126" i="32" s="1"/>
  <c r="E126" i="32"/>
  <c r="M125" i="32"/>
  <c r="E125" i="32"/>
  <c r="F125" i="32" s="1"/>
  <c r="S125" i="32" s="1"/>
  <c r="M124" i="32"/>
  <c r="E124" i="32"/>
  <c r="F124" i="32" s="1"/>
  <c r="S124" i="32" s="1"/>
  <c r="S123" i="32"/>
  <c r="M123" i="32"/>
  <c r="E123" i="32"/>
  <c r="F123" i="32" s="1"/>
  <c r="M122" i="32"/>
  <c r="F122" i="32"/>
  <c r="S122" i="32" s="1"/>
  <c r="E122" i="32"/>
  <c r="M121" i="32"/>
  <c r="F121" i="32"/>
  <c r="S121" i="32" s="1"/>
  <c r="E121" i="32"/>
  <c r="M120" i="32"/>
  <c r="E120" i="32"/>
  <c r="F120" i="32" s="1"/>
  <c r="S120" i="32" s="1"/>
  <c r="M119" i="32"/>
  <c r="E119" i="32"/>
  <c r="F119" i="32" s="1"/>
  <c r="S119" i="32" s="1"/>
  <c r="M118" i="32"/>
  <c r="E118" i="32"/>
  <c r="F118" i="32" s="1"/>
  <c r="S118" i="32" s="1"/>
  <c r="M117" i="32"/>
  <c r="E117" i="32"/>
  <c r="F117" i="32" s="1"/>
  <c r="S117" i="32" s="1"/>
  <c r="M116" i="32"/>
  <c r="F116" i="32"/>
  <c r="S116" i="32" s="1"/>
  <c r="E116" i="32"/>
  <c r="M115" i="32"/>
  <c r="F115" i="32"/>
  <c r="S115" i="32" s="1"/>
  <c r="E115" i="32"/>
  <c r="M114" i="32"/>
  <c r="E114" i="32"/>
  <c r="F114" i="32" s="1"/>
  <c r="S114" i="32" s="1"/>
  <c r="M113" i="32"/>
  <c r="E113" i="32"/>
  <c r="F113" i="32" s="1"/>
  <c r="S113" i="32" s="1"/>
  <c r="S112" i="32"/>
  <c r="M112" i="32"/>
  <c r="E112" i="32"/>
  <c r="F112" i="32" s="1"/>
  <c r="M111" i="32"/>
  <c r="E111" i="32"/>
  <c r="F111" i="32" s="1"/>
  <c r="S111" i="32" s="1"/>
  <c r="M110" i="32"/>
  <c r="F110" i="32"/>
  <c r="S110" i="32" s="1"/>
  <c r="E110" i="32"/>
  <c r="M109" i="32"/>
  <c r="F109" i="32"/>
  <c r="S109" i="32" s="1"/>
  <c r="E109" i="32"/>
  <c r="M108" i="32"/>
  <c r="E108" i="32"/>
  <c r="F108" i="32" s="1"/>
  <c r="S108" i="32" s="1"/>
  <c r="M107" i="32"/>
  <c r="E107" i="32"/>
  <c r="F107" i="32" s="1"/>
  <c r="S107" i="32" s="1"/>
  <c r="S106" i="32"/>
  <c r="M106" i="32"/>
  <c r="E106" i="32"/>
  <c r="F106" i="32" s="1"/>
  <c r="M105" i="32"/>
  <c r="E105" i="32"/>
  <c r="F105" i="32" s="1"/>
  <c r="S105" i="32" s="1"/>
  <c r="M104" i="32"/>
  <c r="F104" i="32"/>
  <c r="S104" i="32" s="1"/>
  <c r="E104" i="32"/>
  <c r="M103" i="32"/>
  <c r="F103" i="32"/>
  <c r="S103" i="32" s="1"/>
  <c r="E103" i="32"/>
  <c r="M102" i="32"/>
  <c r="E102" i="32"/>
  <c r="F102" i="32" s="1"/>
  <c r="S102" i="32" s="1"/>
  <c r="M101" i="32"/>
  <c r="E101" i="32"/>
  <c r="F101" i="32" s="1"/>
  <c r="S101" i="32" s="1"/>
  <c r="S100" i="32"/>
  <c r="M100" i="32"/>
  <c r="E100" i="32"/>
  <c r="F100" i="32" s="1"/>
  <c r="M99" i="32"/>
  <c r="E99" i="32"/>
  <c r="F99" i="32" s="1"/>
  <c r="S99" i="32" s="1"/>
  <c r="M98" i="32"/>
  <c r="F98" i="32"/>
  <c r="S98" i="32" s="1"/>
  <c r="E98" i="32"/>
  <c r="M97" i="32"/>
  <c r="F97" i="32"/>
  <c r="S97" i="32" s="1"/>
  <c r="E97" i="32"/>
  <c r="M96" i="32"/>
  <c r="E96" i="32"/>
  <c r="F96" i="32" s="1"/>
  <c r="S96" i="32" s="1"/>
  <c r="M95" i="32"/>
  <c r="E95" i="32"/>
  <c r="F95" i="32" s="1"/>
  <c r="S95" i="32" s="1"/>
  <c r="M94" i="32"/>
  <c r="E94" i="32"/>
  <c r="F94" i="32" s="1"/>
  <c r="S94" i="32" s="1"/>
  <c r="M93" i="32"/>
  <c r="E93" i="32"/>
  <c r="F93" i="32" s="1"/>
  <c r="S93" i="32" s="1"/>
  <c r="M92" i="32"/>
  <c r="F92" i="32"/>
  <c r="S92" i="32" s="1"/>
  <c r="E92" i="32"/>
  <c r="M91" i="32"/>
  <c r="F91" i="32"/>
  <c r="S91" i="32" s="1"/>
  <c r="E91" i="32"/>
  <c r="M90" i="32"/>
  <c r="E90" i="32"/>
  <c r="F90" i="32" s="1"/>
  <c r="S90" i="32" s="1"/>
  <c r="S89" i="32"/>
  <c r="M89" i="32"/>
  <c r="F89" i="32"/>
  <c r="E89" i="32"/>
  <c r="S88" i="32"/>
  <c r="M88" i="32"/>
  <c r="E88" i="32"/>
  <c r="F88" i="32" s="1"/>
  <c r="M87" i="32"/>
  <c r="E87" i="32"/>
  <c r="F87" i="32" s="1"/>
  <c r="S87" i="32" s="1"/>
  <c r="M86" i="32"/>
  <c r="F86" i="32"/>
  <c r="S86" i="32" s="1"/>
  <c r="E86" i="32"/>
  <c r="M85" i="32"/>
  <c r="F85" i="32"/>
  <c r="S85" i="32" s="1"/>
  <c r="E85" i="32"/>
  <c r="M84" i="32"/>
  <c r="E84" i="32"/>
  <c r="F84" i="32" s="1"/>
  <c r="S84" i="32" s="1"/>
  <c r="S83" i="32"/>
  <c r="M83" i="32"/>
  <c r="F83" i="32"/>
  <c r="E83" i="32"/>
  <c r="S82" i="32"/>
  <c r="M82" i="32"/>
  <c r="E82" i="32"/>
  <c r="F82" i="32" s="1"/>
  <c r="M81" i="32"/>
  <c r="E81" i="32"/>
  <c r="F81" i="32" s="1"/>
  <c r="S81" i="32" s="1"/>
  <c r="M80" i="32"/>
  <c r="F80" i="32"/>
  <c r="S80" i="32" s="1"/>
  <c r="E80" i="32"/>
  <c r="M79" i="32"/>
  <c r="F79" i="32"/>
  <c r="S79" i="32" s="1"/>
  <c r="E79" i="32"/>
  <c r="M78" i="32"/>
  <c r="E78" i="32"/>
  <c r="F78" i="32" s="1"/>
  <c r="S78" i="32" s="1"/>
  <c r="S77" i="32"/>
  <c r="M77" i="32"/>
  <c r="F77" i="32"/>
  <c r="E77" i="32"/>
  <c r="M76" i="32"/>
  <c r="E76" i="32"/>
  <c r="F76" i="32" s="1"/>
  <c r="S76" i="32" s="1"/>
  <c r="M75" i="32"/>
  <c r="E75" i="32"/>
  <c r="F75" i="32" s="1"/>
  <c r="S75" i="32" s="1"/>
  <c r="M74" i="32"/>
  <c r="F74" i="32"/>
  <c r="S74" i="32" s="1"/>
  <c r="E74" i="32"/>
  <c r="M73" i="32"/>
  <c r="F73" i="32"/>
  <c r="S73" i="32" s="1"/>
  <c r="E73" i="32"/>
  <c r="M72" i="32"/>
  <c r="F72" i="32"/>
  <c r="S72" i="32" s="1"/>
  <c r="E72" i="32"/>
  <c r="M71" i="32"/>
  <c r="F71" i="32"/>
  <c r="S71" i="32" s="1"/>
  <c r="E71" i="32"/>
  <c r="M70" i="32"/>
  <c r="F70" i="32"/>
  <c r="S70" i="32" s="1"/>
  <c r="E70" i="32"/>
  <c r="M69" i="32"/>
  <c r="F69" i="32"/>
  <c r="S69" i="32" s="1"/>
  <c r="E69" i="32"/>
  <c r="M68" i="32"/>
  <c r="F68" i="32"/>
  <c r="S68" i="32" s="1"/>
  <c r="E68" i="32"/>
  <c r="M67" i="32"/>
  <c r="F67" i="32"/>
  <c r="S67" i="32" s="1"/>
  <c r="E67" i="32"/>
  <c r="M66" i="32"/>
  <c r="F66" i="32"/>
  <c r="S66" i="32" s="1"/>
  <c r="E66" i="32"/>
  <c r="M65" i="32"/>
  <c r="F65" i="32"/>
  <c r="S65" i="32" s="1"/>
  <c r="E65" i="32"/>
  <c r="M64" i="32"/>
  <c r="F64" i="32"/>
  <c r="S64" i="32" s="1"/>
  <c r="E64" i="32"/>
  <c r="M63" i="32"/>
  <c r="F63" i="32"/>
  <c r="S63" i="32" s="1"/>
  <c r="E63" i="32"/>
  <c r="M62" i="32"/>
  <c r="F62" i="32"/>
  <c r="S62" i="32" s="1"/>
  <c r="E62" i="32"/>
  <c r="M61" i="32"/>
  <c r="F61" i="32"/>
  <c r="S61" i="32" s="1"/>
  <c r="E61" i="32"/>
  <c r="M60" i="32"/>
  <c r="F60" i="32"/>
  <c r="S60" i="32" s="1"/>
  <c r="E60" i="32"/>
  <c r="M59" i="32"/>
  <c r="F59" i="32"/>
  <c r="S59" i="32" s="1"/>
  <c r="E59" i="32"/>
  <c r="M58" i="32"/>
  <c r="F58" i="32"/>
  <c r="S58" i="32" s="1"/>
  <c r="E58" i="32"/>
  <c r="M57" i="32"/>
  <c r="F57" i="32"/>
  <c r="S57" i="32" s="1"/>
  <c r="E57" i="32"/>
  <c r="M56" i="32"/>
  <c r="F56" i="32"/>
  <c r="S56" i="32" s="1"/>
  <c r="E56" i="32"/>
  <c r="M55" i="32"/>
  <c r="F55" i="32"/>
  <c r="S55" i="32" s="1"/>
  <c r="E55" i="32"/>
  <c r="M54" i="32"/>
  <c r="F54" i="32"/>
  <c r="S54" i="32" s="1"/>
  <c r="E54" i="32"/>
  <c r="M53" i="32"/>
  <c r="F53" i="32"/>
  <c r="S53" i="32" s="1"/>
  <c r="E53" i="32"/>
  <c r="M52" i="32"/>
  <c r="E52" i="32"/>
  <c r="F52" i="32" s="1"/>
  <c r="S52" i="32" s="1"/>
  <c r="M51" i="32"/>
  <c r="F51" i="32"/>
  <c r="S51" i="32" s="1"/>
  <c r="E51" i="32"/>
  <c r="M50" i="32"/>
  <c r="E50" i="32"/>
  <c r="F50" i="32" s="1"/>
  <c r="S50" i="32" s="1"/>
  <c r="M49" i="32"/>
  <c r="F49" i="32"/>
  <c r="S49" i="32" s="1"/>
  <c r="E49" i="32"/>
  <c r="M48" i="32"/>
  <c r="E48" i="32"/>
  <c r="F48" i="32" s="1"/>
  <c r="S48" i="32" s="1"/>
  <c r="M47" i="32"/>
  <c r="F47" i="32"/>
  <c r="S47" i="32" s="1"/>
  <c r="E47" i="32"/>
  <c r="M46" i="32"/>
  <c r="E46" i="32"/>
  <c r="F46" i="32" s="1"/>
  <c r="S46" i="32" s="1"/>
  <c r="M45" i="32"/>
  <c r="F45" i="32"/>
  <c r="S45" i="32" s="1"/>
  <c r="E45" i="32"/>
  <c r="M44" i="32"/>
  <c r="E44" i="32"/>
  <c r="F44" i="32" s="1"/>
  <c r="S44" i="32" s="1"/>
  <c r="M43" i="32"/>
  <c r="F43" i="32"/>
  <c r="S43" i="32" s="1"/>
  <c r="E43" i="32"/>
  <c r="M42" i="32"/>
  <c r="E42" i="32"/>
  <c r="F42" i="32" s="1"/>
  <c r="S42" i="32" s="1"/>
  <c r="M41" i="32"/>
  <c r="F41" i="32"/>
  <c r="S41" i="32" s="1"/>
  <c r="E41" i="32"/>
  <c r="M40" i="32"/>
  <c r="E40" i="32"/>
  <c r="F40" i="32" s="1"/>
  <c r="S40" i="32" s="1"/>
  <c r="M39" i="32"/>
  <c r="F39" i="32"/>
  <c r="S39" i="32" s="1"/>
  <c r="E39" i="32"/>
  <c r="M38" i="32"/>
  <c r="E38" i="32"/>
  <c r="F38" i="32" s="1"/>
  <c r="S38" i="32" s="1"/>
  <c r="M37" i="32"/>
  <c r="F37" i="32"/>
  <c r="S37" i="32" s="1"/>
  <c r="E37" i="32"/>
  <c r="M36" i="32"/>
  <c r="E36" i="32"/>
  <c r="F36" i="32" s="1"/>
  <c r="S36" i="32" s="1"/>
  <c r="M35" i="32"/>
  <c r="F35" i="32"/>
  <c r="S35" i="32" s="1"/>
  <c r="E35" i="32"/>
  <c r="M34" i="32"/>
  <c r="E34" i="32"/>
  <c r="F34" i="32" s="1"/>
  <c r="S34" i="32" s="1"/>
  <c r="M33" i="32"/>
  <c r="F33" i="32"/>
  <c r="S33" i="32" s="1"/>
  <c r="E33" i="32"/>
  <c r="M32" i="32"/>
  <c r="E32" i="32"/>
  <c r="F32" i="32" s="1"/>
  <c r="S32" i="32" s="1"/>
  <c r="M31" i="32"/>
  <c r="F31" i="32"/>
  <c r="S31" i="32" s="1"/>
  <c r="E31" i="32"/>
  <c r="M30" i="32"/>
  <c r="E30" i="32"/>
  <c r="F30" i="32" s="1"/>
  <c r="S30" i="32" s="1"/>
  <c r="M29" i="32"/>
  <c r="F29" i="32"/>
  <c r="S29" i="32" s="1"/>
  <c r="E29" i="32"/>
  <c r="M28" i="32"/>
  <c r="E28" i="32"/>
  <c r="F28" i="32" s="1"/>
  <c r="S28" i="32" s="1"/>
  <c r="M27" i="32"/>
  <c r="F27" i="32"/>
  <c r="S27" i="32" s="1"/>
  <c r="E27" i="32"/>
  <c r="M26" i="32"/>
  <c r="E26" i="32"/>
  <c r="F26" i="32" s="1"/>
  <c r="S26" i="32" s="1"/>
  <c r="M25" i="32"/>
  <c r="F25" i="32"/>
  <c r="S25" i="32" s="1"/>
  <c r="E25" i="32"/>
  <c r="M24" i="32"/>
  <c r="E24" i="32"/>
  <c r="F24" i="32" s="1"/>
  <c r="S24" i="32" s="1"/>
  <c r="M23" i="32"/>
  <c r="F23" i="32"/>
  <c r="S23" i="32" s="1"/>
  <c r="E23" i="32"/>
  <c r="M22" i="32"/>
  <c r="E22" i="32"/>
  <c r="F22" i="32" s="1"/>
  <c r="S22" i="32" s="1"/>
  <c r="M21" i="32"/>
  <c r="F21" i="32"/>
  <c r="S21" i="32" s="1"/>
  <c r="E21" i="32"/>
  <c r="M20" i="32"/>
  <c r="E20" i="32"/>
  <c r="F20" i="32" s="1"/>
  <c r="S20" i="32" s="1"/>
  <c r="M19" i="32"/>
  <c r="F19" i="32"/>
  <c r="S19" i="32" s="1"/>
  <c r="E19" i="32"/>
  <c r="M18" i="32"/>
  <c r="E18" i="32"/>
  <c r="F18" i="32" s="1"/>
  <c r="S18" i="32" s="1"/>
  <c r="M17" i="32"/>
  <c r="F17" i="32"/>
  <c r="S17" i="32" s="1"/>
  <c r="E17" i="32"/>
  <c r="M16" i="32"/>
  <c r="E16" i="32"/>
  <c r="F16" i="32" s="1"/>
  <c r="S16" i="32" s="1"/>
  <c r="M15" i="32"/>
  <c r="F15" i="32"/>
  <c r="S15" i="32" s="1"/>
  <c r="E15" i="32"/>
  <c r="M14" i="32"/>
  <c r="E14" i="32"/>
  <c r="F14" i="32" s="1"/>
  <c r="S14" i="32" s="1"/>
  <c r="M13" i="32"/>
  <c r="F13" i="32"/>
  <c r="S13" i="32" s="1"/>
  <c r="E13" i="32"/>
  <c r="M12" i="32"/>
  <c r="E12" i="32"/>
  <c r="F12" i="32" s="1"/>
  <c r="S12" i="32" s="1"/>
  <c r="M11" i="32"/>
  <c r="F11" i="32"/>
  <c r="S11" i="32" s="1"/>
  <c r="E11" i="32"/>
  <c r="M10" i="32"/>
  <c r="E10" i="32"/>
  <c r="F10" i="32" s="1"/>
  <c r="S10" i="32" s="1"/>
  <c r="M9" i="32"/>
  <c r="E9" i="32"/>
  <c r="F9" i="32" s="1"/>
  <c r="S9" i="32" s="1"/>
  <c r="M8" i="32"/>
  <c r="E8" i="32"/>
  <c r="F8" i="32" s="1"/>
  <c r="S8" i="32" s="1"/>
  <c r="M7" i="32"/>
  <c r="E7" i="32"/>
  <c r="F7" i="32" s="1"/>
  <c r="S7" i="32" s="1"/>
  <c r="A7" i="32"/>
  <c r="A8" i="32" s="1"/>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125" i="32" s="1"/>
  <c r="A126" i="32" s="1"/>
  <c r="A127" i="32" s="1"/>
  <c r="A128" i="32" s="1"/>
  <c r="A129" i="32" s="1"/>
  <c r="A130" i="32" s="1"/>
  <c r="A131" i="32" s="1"/>
  <c r="A132" i="32" s="1"/>
  <c r="A133" i="32" s="1"/>
  <c r="A134" i="32" s="1"/>
  <c r="A135" i="32" s="1"/>
  <c r="A136" i="32" s="1"/>
  <c r="A137" i="32" s="1"/>
  <c r="A138" i="32" s="1"/>
  <c r="A139" i="32" s="1"/>
  <c r="A140" i="32" s="1"/>
  <c r="A141" i="32" s="1"/>
  <c r="A142" i="32" s="1"/>
  <c r="A143" i="32" s="1"/>
  <c r="A144" i="32" s="1"/>
  <c r="A145" i="32" s="1"/>
  <c r="A146" i="32" s="1"/>
  <c r="A147" i="32" s="1"/>
  <c r="A148" i="32" s="1"/>
  <c r="A149" i="32" s="1"/>
  <c r="A150" i="32" s="1"/>
  <c r="A151" i="32" s="1"/>
  <c r="A152" i="32" s="1"/>
  <c r="A153" i="32" s="1"/>
  <c r="A154" i="32" s="1"/>
  <c r="A155" i="32" s="1"/>
  <c r="A156" i="32" s="1"/>
  <c r="A157" i="32" s="1"/>
  <c r="A158" i="32" s="1"/>
  <c r="A159" i="32" s="1"/>
  <c r="A160" i="32" s="1"/>
  <c r="A161" i="32" s="1"/>
  <c r="A162" i="32" s="1"/>
  <c r="A163" i="32" s="1"/>
  <c r="A164" i="32" s="1"/>
  <c r="A165" i="32" s="1"/>
  <c r="A166" i="32" s="1"/>
  <c r="A167" i="32" s="1"/>
  <c r="A168" i="32" s="1"/>
  <c r="A169" i="32" s="1"/>
  <c r="A170" i="32" s="1"/>
  <c r="A171" i="32" s="1"/>
  <c r="A172" i="32" s="1"/>
  <c r="A173" i="32" s="1"/>
  <c r="A174" i="32" s="1"/>
  <c r="A175" i="32" s="1"/>
  <c r="A176" i="32" s="1"/>
  <c r="A177" i="32" s="1"/>
  <c r="A178" i="32" s="1"/>
  <c r="A179" i="32" s="1"/>
  <c r="A180" i="32" s="1"/>
  <c r="A181" i="32" s="1"/>
  <c r="A182" i="32" s="1"/>
  <c r="A183" i="32" s="1"/>
  <c r="A184" i="32" s="1"/>
  <c r="A185" i="32" s="1"/>
  <c r="A186" i="32" s="1"/>
  <c r="A187" i="32" s="1"/>
  <c r="A188" i="32" s="1"/>
  <c r="A189" i="32" s="1"/>
  <c r="A190" i="32" s="1"/>
  <c r="A191" i="32" s="1"/>
  <c r="A192" i="32" s="1"/>
  <c r="A193" i="32" s="1"/>
  <c r="A194" i="32" s="1"/>
  <c r="A195" i="32" s="1"/>
  <c r="A196" i="32" s="1"/>
  <c r="A197" i="32" s="1"/>
  <c r="A198" i="32" s="1"/>
  <c r="A199" i="32" s="1"/>
  <c r="A200" i="32" s="1"/>
  <c r="A201" i="32" s="1"/>
  <c r="A202" i="32" s="1"/>
  <c r="A203" i="32" s="1"/>
  <c r="A204" i="32" s="1"/>
  <c r="A205" i="32" s="1"/>
  <c r="M6" i="32"/>
  <c r="F6" i="32"/>
  <c r="S6" i="32" s="1"/>
  <c r="E6" i="32"/>
  <c r="AF53" i="31" l="1"/>
  <c r="AI47" i="31"/>
  <c r="H65" i="31"/>
  <c r="H45" i="31"/>
  <c r="AF35" i="31" s="1"/>
  <c r="H32" i="31"/>
  <c r="AF20" i="31" s="1"/>
  <c r="AI16" i="31" l="1"/>
  <c r="AO22" i="31"/>
  <c r="F12" i="29"/>
  <c r="F16" i="29"/>
  <c r="F10" i="29"/>
  <c r="F7" i="29"/>
  <c r="F5" i="29"/>
  <c r="F17" i="29"/>
  <c r="F15" i="29"/>
  <c r="F18" i="29"/>
  <c r="F6" i="29"/>
  <c r="F11" i="29"/>
  <c r="F9" i="29"/>
  <c r="F14" i="29"/>
  <c r="F19" i="29"/>
  <c r="F8" i="29"/>
  <c r="F13" i="29"/>
  <c r="A6" i="30" l="1"/>
  <c r="A7" i="30" s="1"/>
  <c r="A8" i="30" s="1"/>
  <c r="A9" i="30" s="1"/>
  <c r="A10" i="30" s="1"/>
  <c r="A11" i="30" s="1"/>
  <c r="A12" i="30" s="1"/>
  <c r="A13" i="30" s="1"/>
  <c r="B18" i="29"/>
  <c r="B7" i="29"/>
  <c r="C5" i="29"/>
  <c r="D12" i="29"/>
  <c r="B8" i="29"/>
  <c r="C13" i="29"/>
  <c r="E12" i="29"/>
  <c r="B17" i="29"/>
  <c r="B15" i="29"/>
  <c r="C16" i="29"/>
  <c r="C17" i="29"/>
  <c r="D16" i="29"/>
  <c r="E15" i="29"/>
  <c r="E19" i="29"/>
  <c r="C6" i="29"/>
  <c r="E7" i="29"/>
  <c r="B16" i="29"/>
  <c r="D7" i="29"/>
  <c r="C12" i="29"/>
  <c r="D17" i="29"/>
  <c r="C15" i="29"/>
  <c r="B12" i="29"/>
  <c r="C10" i="29"/>
  <c r="E13" i="29"/>
  <c r="D8" i="29"/>
  <c r="D6" i="29"/>
  <c r="D14" i="29"/>
  <c r="D13" i="29"/>
  <c r="E10" i="29"/>
  <c r="E17" i="29"/>
  <c r="E18" i="29"/>
  <c r="D19" i="29"/>
  <c r="E6" i="29"/>
  <c r="C18" i="29"/>
  <c r="D5" i="29"/>
  <c r="C14" i="29"/>
  <c r="D15" i="29"/>
  <c r="E5" i="29"/>
  <c r="E11" i="29"/>
  <c r="B13" i="29"/>
  <c r="B10" i="29"/>
  <c r="D18" i="29"/>
  <c r="C19" i="29"/>
  <c r="B19" i="29"/>
  <c r="C8" i="29"/>
  <c r="C7" i="29"/>
  <c r="E9" i="29"/>
  <c r="E14" i="29"/>
  <c r="B11" i="29"/>
  <c r="E8" i="29"/>
  <c r="B6" i="29"/>
  <c r="D9" i="29"/>
  <c r="D10" i="29"/>
  <c r="B9" i="29"/>
  <c r="C9" i="29"/>
  <c r="C11" i="29"/>
  <c r="E16" i="29"/>
  <c r="B5" i="29"/>
  <c r="D11" i="29"/>
  <c r="B14" i="29"/>
  <c r="S6" i="29" l="1"/>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鳥取県庁</author>
    <author>厚生労働省ネットワークシステム</author>
  </authors>
  <commentList>
    <comment ref="AW8" authorId="0" shapeId="0">
      <text>
        <r>
          <rPr>
            <b/>
            <u/>
            <sz val="11"/>
            <color indexed="81"/>
            <rFont val="ＭＳ Ｐゴシック"/>
            <family val="3"/>
            <charset val="128"/>
          </rPr>
          <t>●個票の作成方法</t>
        </r>
        <r>
          <rPr>
            <b/>
            <sz val="9"/>
            <color indexed="81"/>
            <rFont val="ＭＳ Ｐゴシック"/>
            <family val="3"/>
            <charset val="128"/>
          </rPr>
          <t xml:space="preserve">
</t>
        </r>
        <r>
          <rPr>
            <sz val="9"/>
            <color indexed="81"/>
            <rFont val="ＭＳ Ｐゴシック"/>
            <family val="3"/>
            <charset val="128"/>
          </rPr>
          <t>・個票は事業所ごとに作成してください。
・複数の事業所分をまとめて申請する場合は、本シートをコピーし、
「個票◯」（◯には1から順に半角数字を入れること）としてください。
・報告者は青地部分のみ入力してください。その他については記載不要か、計算式が入力されています。</t>
        </r>
      </text>
    </comment>
    <comment ref="L10" authorId="0" shapeId="0">
      <text>
        <r>
          <rPr>
            <sz val="9"/>
            <color indexed="81"/>
            <rFont val="ＭＳ Ｐゴシック"/>
            <family val="3"/>
            <charset val="128"/>
          </rPr>
          <t>以下のいずれかのサービス種類をコピーして入力してください。
療養介護
生活介護
自立訓練（機能訓練)
自立訓練（生活訓練）
宿泊型自立訓練
就労移行支援
就労移行支援（養成施設）
就労継続支援Ａ型
就労継続支援Ｂ型
就労定着支援
自立生活援助
児童発達支援
医療型児童発達支援
放課後等デイサービス
短期入所
施設入所支援
共同生活援助（介護サービス包括型）
共同生活援助（日中サービス支援型）
共同生活援助（外部サービス利用型）
福祉型障害児入所施設
医療型障害児入所施設
居宅介護
重度訪問介護
同行援護
行動援護
居宅訪問型児童発達支援
保育所等訪問支援
計画相談支援
地域移行支援
地域定着支援
障害児相談支援
重度障害者包括支援</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鳥取県庁</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事業所を通じて慰労金を受給する場合には、当該職員は、当該法人に対して代理受領委任状の提出が必要です。委任状を取得した上で「あり」を入力して下さい。「なし」の場合は給付されません。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 ref="I5" authorId="1" shapeId="0">
      <text>
        <r>
          <rPr>
            <b/>
            <sz val="9"/>
            <color indexed="81"/>
            <rFont val="ＭＳ Ｐゴシック"/>
            <family val="3"/>
            <charset val="128"/>
          </rPr>
          <t>以下のいずれかのサービス種類をコピーして入力してください。</t>
        </r>
        <r>
          <rPr>
            <sz val="9"/>
            <color indexed="81"/>
            <rFont val="ＭＳ Ｐゴシック"/>
            <family val="3"/>
            <charset val="128"/>
          </rPr>
          <t xml:space="preserve">
療養介護
生活介護
自立訓練（機能訓練)
自立訓練（生活訓練）
宿泊型自立訓練
就労移行支援
就労移行支援（養成施設）
就労継続支援Ａ型
就労継続支援Ｂ型
就労定着支援
自立生活援助
児童発達支援
医療型児童発達支援
放課後等デイサービス
短期入所
施設入所支援
共同生活援助（介護サービス包括型）
共同生活援助（日中サービス支援型）
共同生活援助（外部サービス利用型）
福祉型障害児入所施設
医療型障害児入所施設
居宅介護
重度訪問介護
同行援護
行動援護
居宅訪問型児童発達支援
保育所等訪問支援
計画相談支援
地域移行支援
地域定着支援
障害児相談支援
重度障害者包括支援</t>
        </r>
      </text>
    </comment>
    <comment ref="K5" authorId="1" shapeId="0">
      <text>
        <r>
          <rPr>
            <b/>
            <sz val="9"/>
            <color indexed="81"/>
            <rFont val="ＭＳ Ｐゴシック"/>
            <family val="3"/>
            <charset val="128"/>
          </rPr>
          <t>以下のいずれかをコピーして入力してください。</t>
        </r>
        <r>
          <rPr>
            <sz val="9"/>
            <color indexed="81"/>
            <rFont val="ＭＳ Ｐゴシック"/>
            <family val="3"/>
            <charset val="128"/>
          </rPr>
          <t xml:space="preserve">
陽性者発生施設
濃厚接触者発生施設
その他の施設</t>
        </r>
      </text>
    </comment>
    <comment ref="L5" authorId="1" shapeId="0">
      <text>
        <r>
          <rPr>
            <b/>
            <sz val="9"/>
            <color indexed="81"/>
            <rFont val="ＭＳ Ｐゴシック"/>
            <family val="3"/>
            <charset val="128"/>
          </rPr>
          <t>施設区分（Ｋ列）で入力した施設種別につき、以下のいずれかをコピーして入力してください。</t>
        </r>
        <r>
          <rPr>
            <sz val="9"/>
            <color indexed="81"/>
            <rFont val="ＭＳ Ｐゴシック"/>
            <family val="3"/>
            <charset val="128"/>
          </rPr>
          <t xml:space="preserve">
＜Ｋ列：陽性者発生施設＞
陽性者に1度でも対応
利用者に10日以上対応
それ以外
＜Ｋ列：濃厚接触者発生施設＞
陽性者に1度でも対応
利用者に10日以上対応
それ以外
＜Ｋ列：その他の施設＞
利用者に10日以上対応
それ以外</t>
        </r>
      </text>
    </comment>
    <comment ref="P5" authorId="1" shapeId="0">
      <text>
        <r>
          <rPr>
            <b/>
            <sz val="9"/>
            <color indexed="81"/>
            <rFont val="ＭＳ Ｐゴシック"/>
            <family val="3"/>
            <charset val="128"/>
          </rPr>
          <t xml:space="preserve">以下のいずれかをコピーして入力してください。
</t>
        </r>
        <r>
          <rPr>
            <sz val="9"/>
            <color indexed="81"/>
            <rFont val="ＭＳ Ｐゴシック"/>
            <family val="3"/>
            <charset val="128"/>
          </rPr>
          <t xml:space="preserve">
なし
あり</t>
        </r>
      </text>
    </comment>
    <comment ref="Q5" authorId="1" shapeId="0">
      <text>
        <r>
          <rPr>
            <b/>
            <sz val="9"/>
            <color indexed="81"/>
            <rFont val="ＭＳ Ｐゴシック"/>
            <family val="3"/>
            <charset val="128"/>
          </rPr>
          <t xml:space="preserve">以下のいずれかをコピーして入力してください。
</t>
        </r>
        <r>
          <rPr>
            <sz val="9"/>
            <color indexed="81"/>
            <rFont val="ＭＳ Ｐゴシック"/>
            <family val="3"/>
            <charset val="128"/>
          </rPr>
          <t xml:space="preserve">
なし
あり</t>
        </r>
      </text>
    </comment>
    <comment ref="R5" authorId="1" shapeId="0">
      <text>
        <r>
          <rPr>
            <b/>
            <sz val="9"/>
            <color indexed="81"/>
            <rFont val="ＭＳ Ｐゴシック"/>
            <family val="3"/>
            <charset val="128"/>
          </rPr>
          <t xml:space="preserve">該当の場合は以下をコピーして入力してください。
</t>
        </r>
        <r>
          <rPr>
            <sz val="9"/>
            <color indexed="81"/>
            <rFont val="ＭＳ Ｐゴシック"/>
            <family val="3"/>
            <charset val="128"/>
          </rPr>
          <t xml:space="preserve">
該当</t>
        </r>
      </text>
    </comment>
  </commentList>
</comments>
</file>

<file path=xl/sharedStrings.xml><?xml version="1.0" encoding="utf-8"?>
<sst xmlns="http://schemas.openxmlformats.org/spreadsheetml/2006/main" count="337" uniqueCount="232">
  <si>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</si>
  <si>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</si>
  <si>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</si>
  <si>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</si>
  <si>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</si>
  <si>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</si>
  <si>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</si>
  <si>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</si>
  <si>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</si>
  <si>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</si>
  <si>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</si>
  <si>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</si>
  <si>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</si>
  <si>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</si>
  <si>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</si>
  <si>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</si>
  <si>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</si>
  <si>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</si>
  <si>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</si>
  <si>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</si>
  <si>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主たる勤務先</t>
    <rPh sb="0" eb="1">
      <t>シュ</t>
    </rPh>
    <rPh sb="3" eb="6">
      <t>キンムサキ</t>
    </rPh>
    <phoneticPr fontId="3"/>
  </si>
  <si>
    <t>本人の住所</t>
    <rPh sb="0" eb="2">
      <t>ホンニン</t>
    </rPh>
    <rPh sb="3" eb="5">
      <t>ジュウショ</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</si>
  <si>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</si>
  <si>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</si>
  <si>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</si>
  <si>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濃厚接触者発生施設</t>
    <rPh sb="0" eb="2">
      <t>ノウコウ</t>
    </rPh>
    <rPh sb="2" eb="5">
      <t>セッショクシャ</t>
    </rPh>
    <rPh sb="5" eb="7">
      <t>ハッセイ</t>
    </rPh>
    <rPh sb="7" eb="9">
      <t>シセツ</t>
    </rPh>
    <phoneticPr fontId="3"/>
  </si>
  <si>
    <t>その他の施設</t>
    <rPh sb="2" eb="3">
      <t>タ</t>
    </rPh>
    <rPh sb="4" eb="6">
      <t>シセツ</t>
    </rPh>
    <phoneticPr fontId="3"/>
  </si>
  <si>
    <t>それ以外</t>
    <rPh sb="2" eb="4">
      <t>イガイ</t>
    </rPh>
    <phoneticPr fontId="3"/>
  </si>
  <si>
    <t>陽性者発生施設</t>
    <rPh sb="0" eb="2">
      <t>ヨウセイ</t>
    </rPh>
    <rPh sb="2" eb="3">
      <t>シャ</t>
    </rPh>
    <rPh sb="3" eb="5">
      <t>ハッセイ</t>
    </rPh>
    <rPh sb="5" eb="7">
      <t>シセツ</t>
    </rPh>
    <phoneticPr fontId="3"/>
  </si>
  <si>
    <t>慰労金単価</t>
    <rPh sb="0" eb="3">
      <t>イロウキン</t>
    </rPh>
    <rPh sb="3" eb="5">
      <t>タンカ</t>
    </rPh>
    <phoneticPr fontId="3"/>
  </si>
  <si>
    <t>慰労金
(万円)</t>
    <rPh sb="0" eb="3">
      <t>イロウキン</t>
    </rPh>
    <rPh sb="5" eb="7">
      <t>マンエン</t>
    </rPh>
    <phoneticPr fontId="3"/>
  </si>
  <si>
    <t>陽性者に1度でも対応</t>
    <rPh sb="0" eb="3">
      <t>ヨウセイシャ</t>
    </rPh>
    <rPh sb="5" eb="6">
      <t>ド</t>
    </rPh>
    <rPh sb="8" eb="10">
      <t>タイオウ</t>
    </rPh>
    <phoneticPr fontId="3"/>
  </si>
  <si>
    <t>利用者に10日以上対応</t>
    <rPh sb="0" eb="3">
      <t>リヨウシャ</t>
    </rPh>
    <rPh sb="6" eb="7">
      <t>ニチ</t>
    </rPh>
    <rPh sb="7" eb="9">
      <t>イジョウ</t>
    </rPh>
    <rPh sb="9" eb="11">
      <t>タイオウ</t>
    </rPh>
    <phoneticPr fontId="3"/>
  </si>
  <si>
    <t>利用者に10日以上対応</t>
    <rPh sb="0" eb="3">
      <t>リヨウシャ</t>
    </rPh>
    <rPh sb="6" eb="11">
      <t>ニチイジョウタイオウ</t>
    </rPh>
    <phoneticPr fontId="3"/>
  </si>
  <si>
    <t>陽性者発生施設陽性者に1度でも対応</t>
    <rPh sb="0" eb="2">
      <t>ヨウセイ</t>
    </rPh>
    <rPh sb="2" eb="3">
      <t>シャ</t>
    </rPh>
    <rPh sb="3" eb="5">
      <t>ハッセイ</t>
    </rPh>
    <rPh sb="5" eb="7">
      <t>シセツ</t>
    </rPh>
    <phoneticPr fontId="3"/>
  </si>
  <si>
    <t>陽性者発生施設利用者に10日以上対応</t>
    <rPh sb="0" eb="2">
      <t>ヨウセイ</t>
    </rPh>
    <rPh sb="2" eb="3">
      <t>シャ</t>
    </rPh>
    <rPh sb="3" eb="5">
      <t>ハッセイ</t>
    </rPh>
    <rPh sb="5" eb="7">
      <t>シセツ</t>
    </rPh>
    <phoneticPr fontId="3"/>
  </si>
  <si>
    <t>濃厚接触者発生施設陽性者に1度でも対応</t>
    <rPh sb="0" eb="2">
      <t>ノウコウ</t>
    </rPh>
    <rPh sb="2" eb="5">
      <t>セッショクシャ</t>
    </rPh>
    <rPh sb="5" eb="7">
      <t>ハッセイ</t>
    </rPh>
    <rPh sb="7" eb="9">
      <t>シセツ</t>
    </rPh>
    <phoneticPr fontId="3"/>
  </si>
  <si>
    <t>濃厚接触者発生施設利用者に10日以上対応</t>
    <rPh sb="0" eb="2">
      <t>ノウコウ</t>
    </rPh>
    <rPh sb="2" eb="5">
      <t>セッショクシャ</t>
    </rPh>
    <rPh sb="5" eb="7">
      <t>ハッセイ</t>
    </rPh>
    <rPh sb="7" eb="9">
      <t>シセツ</t>
    </rPh>
    <phoneticPr fontId="3"/>
  </si>
  <si>
    <t>陽性者発生施設それ以外</t>
    <rPh sb="0" eb="2">
      <t>ヨウセイ</t>
    </rPh>
    <rPh sb="2" eb="3">
      <t>シャ</t>
    </rPh>
    <rPh sb="3" eb="5">
      <t>ハッセイ</t>
    </rPh>
    <rPh sb="5" eb="7">
      <t>シセツ</t>
    </rPh>
    <rPh sb="9" eb="11">
      <t>イガイ</t>
    </rPh>
    <phoneticPr fontId="3"/>
  </si>
  <si>
    <t>濃厚接触者発生施設それ以外</t>
    <rPh sb="0" eb="2">
      <t>ノウコウ</t>
    </rPh>
    <rPh sb="2" eb="5">
      <t>セッショクシャ</t>
    </rPh>
    <rPh sb="5" eb="7">
      <t>ハッセイ</t>
    </rPh>
    <rPh sb="7" eb="9">
      <t>シセツ</t>
    </rPh>
    <rPh sb="11" eb="13">
      <t>イガイ</t>
    </rPh>
    <phoneticPr fontId="3"/>
  </si>
  <si>
    <t>その他の施設利用者に10日以上対応</t>
    <rPh sb="2" eb="3">
      <t>タ</t>
    </rPh>
    <rPh sb="4" eb="6">
      <t>シセツ</t>
    </rPh>
    <phoneticPr fontId="3"/>
  </si>
  <si>
    <t>その他の施設それ以外</t>
    <rPh sb="2" eb="3">
      <t>タ</t>
    </rPh>
    <rPh sb="4" eb="6">
      <t>シセツ</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</si>
  <si>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</si>
  <si>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</si>
  <si>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</si>
  <si>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</si>
  <si>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</si>
  <si>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</si>
  <si>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</si>
  <si>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</si>
  <si>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</si>
  <si>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</si>
  <si>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</si>
  <si>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</si>
  <si>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</si>
  <si>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</si>
  <si>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</si>
  <si>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</si>
  <si>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</si>
  <si>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</si>
  <si>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</si>
  <si>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</si>
  <si>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</si>
  <si>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</si>
  <si>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</si>
  <si>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</si>
  <si>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</si>
  <si>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</si>
  <si>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</si>
  <si>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</si>
  <si>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</si>
  <si>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</si>
  <si>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</si>
  <si>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</si>
  <si>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</si>
  <si>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</si>
  <si>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</si>
  <si>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</si>
  <si>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</si>
  <si>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</si>
  <si>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</si>
  <si>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</si>
  <si>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</si>
  <si>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</si>
  <si>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</si>
  <si>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</si>
  <si>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</si>
  <si>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</si>
  <si>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</si>
  <si>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</si>
  <si>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</si>
  <si>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</si>
  <si>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</si>
  <si>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</si>
  <si>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</si>
  <si>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</si>
  <si>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</si>
  <si>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</si>
  <si>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</si>
  <si>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</si>
  <si>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</si>
  <si>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</si>
  <si>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</si>
  <si>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</si>
  <si>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</si>
  <si>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</si>
  <si>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</si>
  <si>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</si>
  <si>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</si>
  <si>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</si>
  <si>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</si>
  <si>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</si>
  <si>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</si>
  <si>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</si>
  <si>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</si>
  <si>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</si>
  <si>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</si>
  <si>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</si>
  <si>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</si>
  <si>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</si>
  <si>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</si>
  <si>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</si>
  <si>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</si>
  <si>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</si>
  <si>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</si>
  <si>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</si>
  <si>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</si>
  <si>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</si>
  <si>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</si>
  <si>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</si>
  <si>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</si>
  <si>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</si>
  <si>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</si>
  <si>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</si>
  <si>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</si>
  <si>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都道府県の作業</t>
    <rPh sb="0" eb="4">
      <t>トドウフケン</t>
    </rPh>
    <rPh sb="5" eb="7">
      <t>サギョウ</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</si>
  <si>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</si>
  <si>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</si>
  <si>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</si>
  <si>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</si>
  <si>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</si>
  <si>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</si>
  <si>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</si>
  <si>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</si>
  <si>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</si>
  <si>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</si>
  <si>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</si>
  <si>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</si>
  <si>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</si>
  <si>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</si>
  <si>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</si>
  <si>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</si>
  <si>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</si>
  <si>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</si>
  <si>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</si>
  <si>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</si>
  <si>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</si>
  <si>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</si>
  <si>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</si>
  <si>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</si>
  <si>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</si>
  <si>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</si>
  <si>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</si>
  <si>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</si>
  <si>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</si>
  <si>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</si>
  <si>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</si>
  <si>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</si>
  <si>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</si>
  <si>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</si>
  <si>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</si>
  <si>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</si>
  <si>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</si>
  <si>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</si>
  <si>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</si>
  <si>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</si>
  <si>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</si>
  <si>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</si>
  <si>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</si>
  <si>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</si>
  <si>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</si>
  <si>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</si>
  <si>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</si>
  <si>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</si>
  <si>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</si>
  <si>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</si>
  <si>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重度障害者等包括支援</t>
    <rPh sb="0" eb="2">
      <t>ジュウド</t>
    </rPh>
    <rPh sb="2" eb="5">
      <t>ショウガイシャ</t>
    </rPh>
    <rPh sb="5" eb="6">
      <t>トウ</t>
    </rPh>
    <rPh sb="6" eb="8">
      <t>ホウカツ</t>
    </rPh>
    <rPh sb="8" eb="10">
      <t>シエン</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</si>
  <si>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</si>
  <si>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</si>
  <si>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</si>
  <si>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</si>
  <si>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</si>
  <si>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</si>
  <si>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</si>
  <si>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</si>
  <si>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</si>
  <si>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</si>
  <si>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</si>
  <si>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</si>
  <si>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</si>
  <si>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</si>
  <si>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</si>
  <si>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代表となる
法人名</t>
    <rPh sb="0" eb="2">
      <t>ダイヒョウ</t>
    </rPh>
    <rPh sb="6" eb="8">
      <t>ホウジン</t>
    </rPh>
    <rPh sb="8" eb="9">
      <t>メイ</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</si>
  <si>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</si>
  <si>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</si>
  <si>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</si>
  <si>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</si>
  <si>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</si>
  <si>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</si>
  <si>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</si>
  <si>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t>提供サービス</t>
    <rPh sb="0" eb="2">
      <t>テイキョウ</t>
    </rPh>
    <phoneticPr fontId="3"/>
  </si>
  <si>
    <t>新型コロナウイルス感染症緊急包括支援交付金（障害分）に関する実績報告書</t>
    <rPh sb="22" eb="24">
      <t>ショウガイ</t>
    </rPh>
    <rPh sb="30" eb="32">
      <t>ジッセキ</t>
    </rPh>
    <rPh sb="32" eb="34">
      <t>ホウコク</t>
    </rPh>
    <phoneticPr fontId="3"/>
  </si>
  <si>
    <t>実績額①</t>
    <phoneticPr fontId="3"/>
  </si>
  <si>
    <t>交付決定額</t>
    <rPh sb="0" eb="2">
      <t>コウフ</t>
    </rPh>
    <rPh sb="2" eb="5">
      <t>ケッテイガク</t>
    </rPh>
    <phoneticPr fontId="3"/>
  </si>
  <si>
    <t>交付決定額</t>
    <phoneticPr fontId="3"/>
  </si>
  <si>
    <t>千円</t>
    <phoneticPr fontId="3"/>
  </si>
  <si>
    <t>（注）2-1．、2-2．及び４．の事業の実績額は、交付決定額と所要額を比較していずれか低い方の額が入力される。</t>
    <rPh sb="1" eb="2">
      <t>チュウ</t>
    </rPh>
    <rPh sb="12" eb="13">
      <t>オヨ</t>
    </rPh>
    <rPh sb="17" eb="19">
      <t>ジギョウ</t>
    </rPh>
    <rPh sb="25" eb="27">
      <t>コウフ</t>
    </rPh>
    <rPh sb="27" eb="29">
      <t>ケッテイ</t>
    </rPh>
    <rPh sb="29" eb="30">
      <t>ガク</t>
    </rPh>
    <rPh sb="31" eb="33">
      <t>ショヨウ</t>
    </rPh>
    <rPh sb="33" eb="34">
      <t>ガク</t>
    </rPh>
    <rPh sb="35" eb="37">
      <t>ヒカク</t>
    </rPh>
    <rPh sb="43" eb="44">
      <t>ヒク</t>
    </rPh>
    <rPh sb="45" eb="46">
      <t>ホウ</t>
    </rPh>
    <rPh sb="47" eb="48">
      <t>ガク</t>
    </rPh>
    <rPh sb="49" eb="51">
      <t>ニュウリョク</t>
    </rPh>
    <phoneticPr fontId="3"/>
  </si>
  <si>
    <t>（注）各科目の支払額を証する書類（領収書等）については、県からの求めがあった場合に速やかに提出できるよう、法人において</t>
    <rPh sb="1" eb="2">
      <t>チュウ</t>
    </rPh>
    <rPh sb="3" eb="6">
      <t>カクカモク</t>
    </rPh>
    <rPh sb="7" eb="10">
      <t>シハライガク</t>
    </rPh>
    <rPh sb="11" eb="12">
      <t>ショウ</t>
    </rPh>
    <rPh sb="14" eb="16">
      <t>ショルイ</t>
    </rPh>
    <rPh sb="17" eb="20">
      <t>リョウシュウショ</t>
    </rPh>
    <rPh sb="20" eb="21">
      <t>トウ</t>
    </rPh>
    <rPh sb="28" eb="29">
      <t>ケン</t>
    </rPh>
    <rPh sb="32" eb="33">
      <t>モト</t>
    </rPh>
    <rPh sb="38" eb="40">
      <t>バアイ</t>
    </rPh>
    <rPh sb="41" eb="42">
      <t>スミ</t>
    </rPh>
    <rPh sb="45" eb="47">
      <t>テイシュツ</t>
    </rPh>
    <rPh sb="53" eb="55">
      <t>ホウジン</t>
    </rPh>
    <phoneticPr fontId="3"/>
  </si>
  <si>
    <t>額確定（事業の中止又は廃止の承認を受けた場合には、その承認を受けた）日の属する年度末日から５年間以上保管しておくこと。</t>
    <rPh sb="0" eb="1">
      <t>ガク</t>
    </rPh>
    <rPh sb="1" eb="3">
      <t>カクテイ</t>
    </rPh>
    <rPh sb="4" eb="6">
      <t>ジギョウ</t>
    </rPh>
    <rPh sb="7" eb="9">
      <t>チュウシ</t>
    </rPh>
    <rPh sb="9" eb="10">
      <t>マタ</t>
    </rPh>
    <rPh sb="11" eb="13">
      <t>ハイシ</t>
    </rPh>
    <rPh sb="14" eb="16">
      <t>ショウニン</t>
    </rPh>
    <rPh sb="17" eb="18">
      <t>ウ</t>
    </rPh>
    <rPh sb="20" eb="22">
      <t>バアイ</t>
    </rPh>
    <rPh sb="27" eb="29">
      <t>ショウニン</t>
    </rPh>
    <rPh sb="30" eb="31">
      <t>ウ</t>
    </rPh>
    <rPh sb="34" eb="35">
      <t>ヒ</t>
    </rPh>
    <rPh sb="36" eb="37">
      <t>ゾク</t>
    </rPh>
    <rPh sb="39" eb="41">
      <t>ネンド</t>
    </rPh>
    <rPh sb="41" eb="43">
      <t>マツジツ</t>
    </rPh>
    <rPh sb="46" eb="48">
      <t>ネンカン</t>
    </rPh>
    <rPh sb="48" eb="50">
      <t>イジョウ</t>
    </rPh>
    <rPh sb="50" eb="52">
      <t>ホカン</t>
    </rPh>
    <phoneticPr fontId="3"/>
  </si>
  <si>
    <t>（様式４）</t>
    <rPh sb="1" eb="3">
      <t>ヨウシキ</t>
    </rPh>
    <phoneticPr fontId="3"/>
  </si>
  <si>
    <t>支出済額</t>
    <rPh sb="0" eb="2">
      <t>シシュツ</t>
    </rPh>
    <rPh sb="2" eb="3">
      <t>ズミ</t>
    </rPh>
    <rPh sb="3" eb="4">
      <t>ガク</t>
    </rPh>
    <phoneticPr fontId="3"/>
  </si>
  <si>
    <t>実績額②</t>
    <rPh sb="0" eb="3">
      <t>ジッセキガク</t>
    </rPh>
    <phoneticPr fontId="3"/>
  </si>
  <si>
    <t>実績額③</t>
    <phoneticPr fontId="3"/>
  </si>
  <si>
    <t>実績額④</t>
    <phoneticPr fontId="3"/>
  </si>
  <si>
    <t>実績額⑤</t>
    <rPh sb="0" eb="3">
      <t>ジッセキガク</t>
    </rPh>
    <phoneticPr fontId="3"/>
  </si>
  <si>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3"/>
  </si>
  <si>
    <t>事業者から実績報告書を受領し、内容を確認</t>
    <rPh sb="0" eb="3">
      <t>ジギョウシャ</t>
    </rPh>
    <rPh sb="5" eb="7">
      <t>ジッセキ</t>
    </rPh>
    <rPh sb="7" eb="10">
      <t>ホウコクショ</t>
    </rPh>
    <rPh sb="11" eb="13">
      <t>ジュリョウ</t>
    </rPh>
    <rPh sb="15" eb="17">
      <t>ナイヨウ</t>
    </rPh>
    <rPh sb="18" eb="20">
      <t>カクニン</t>
    </rPh>
    <phoneticPr fontId="3"/>
  </si>
  <si>
    <t>実績報告書（Wordファイル）に、必要情報を入力し、法人印を押印</t>
    <rPh sb="0" eb="2">
      <t>ジッセキ</t>
    </rPh>
    <rPh sb="2" eb="5">
      <t>ホウコクショ</t>
    </rPh>
    <rPh sb="17" eb="19">
      <t>ヒツヨウ</t>
    </rPh>
    <rPh sb="19" eb="21">
      <t>ジョウホウ</t>
    </rPh>
    <rPh sb="22" eb="24">
      <t>ニュウリョク</t>
    </rPh>
    <rPh sb="26" eb="28">
      <t>ホウジン</t>
    </rPh>
    <rPh sb="28" eb="29">
      <t>イン</t>
    </rPh>
    <rPh sb="30" eb="32">
      <t>オウイン</t>
    </rPh>
    <phoneticPr fontId="3"/>
  </si>
  <si>
    <t>６と７で作成した書類を印刷し、県に提出（郵送等）</t>
    <rPh sb="4" eb="6">
      <t>サクセイ</t>
    </rPh>
    <rPh sb="8" eb="10">
      <t>ショルイ</t>
    </rPh>
    <rPh sb="11" eb="13">
      <t>インサツ</t>
    </rPh>
    <rPh sb="15" eb="16">
      <t>ケン</t>
    </rPh>
    <rPh sb="17" eb="19">
      <t>テイシュツ</t>
    </rPh>
    <rPh sb="20" eb="22">
      <t>ユウソウ</t>
    </rPh>
    <rPh sb="22" eb="23">
      <t>トウ</t>
    </rPh>
    <phoneticPr fontId="3"/>
  </si>
  <si>
    <t>本Excelを各事業所に配布し、以下の様式への記入を依頼
・様式１（申請額一覧）
・様式４（個票）
・様式３（職員表）</t>
    <rPh sb="16" eb="18">
      <t>イカ</t>
    </rPh>
    <rPh sb="19" eb="21">
      <t>ヨウシキ</t>
    </rPh>
    <rPh sb="23" eb="25">
      <t>キニュウ</t>
    </rPh>
    <rPh sb="26" eb="28">
      <t>イライ</t>
    </rPh>
    <rPh sb="30" eb="32">
      <t>ヨウシキ</t>
    </rPh>
    <rPh sb="34" eb="37">
      <t>シンセイガク</t>
    </rPh>
    <rPh sb="37" eb="39">
      <t>イチラン</t>
    </rPh>
    <rPh sb="51" eb="53">
      <t>ヨウシキ</t>
    </rPh>
    <rPh sb="55" eb="57">
      <t>ショクイン</t>
    </rPh>
    <rPh sb="57" eb="58">
      <t>ヒョウ</t>
    </rPh>
    <phoneticPr fontId="3"/>
  </si>
  <si>
    <t>以下の作業を行った上で、事業者（法人本部）へ返送
【様式４（個票）】
・水色セル：必要情報を入力
・緑色セル：プルダウンから選択
【様式３（職員表）】
・慰労金を受領した職員情報の入力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80">
      <t>イロウキン</t>
    </rPh>
    <rPh sb="81" eb="83">
      <t>ジュリョウ</t>
    </rPh>
    <rPh sb="85" eb="87">
      <t>ショクイン</t>
    </rPh>
    <rPh sb="87" eb="89">
      <t>ジョウホウ</t>
    </rPh>
    <rPh sb="90" eb="92">
      <t>ニュウリョク</t>
    </rPh>
    <phoneticPr fontId="3"/>
  </si>
  <si>
    <r>
      <t xml:space="preserve">実績額一覧に法人情報を入力
様式４（個票）の内容が、様式４（実績額一覧）に正しく反映されていることを確認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3">
      <t>ジッセキガク</t>
    </rPh>
    <rPh sb="3" eb="5">
      <t>イチラン</t>
    </rPh>
    <rPh sb="6" eb="8">
      <t>ホウジン</t>
    </rPh>
    <rPh sb="8" eb="10">
      <t>ジョウホウ</t>
    </rPh>
    <rPh sb="11" eb="13">
      <t>ニュウリョク</t>
    </rPh>
    <rPh sb="14" eb="16">
      <t>ヨウシキ</t>
    </rPh>
    <rPh sb="18" eb="20">
      <t>コヒョウ</t>
    </rPh>
    <rPh sb="22" eb="24">
      <t>ナイヨウ</t>
    </rPh>
    <rPh sb="26" eb="28">
      <t>ヨウシキ</t>
    </rPh>
    <rPh sb="33" eb="35">
      <t>イチラン</t>
    </rPh>
    <rPh sb="37" eb="38">
      <t>タダ</t>
    </rPh>
    <rPh sb="38" eb="39">
      <t>テキセイ</t>
    </rPh>
    <rPh sb="40" eb="42">
      <t>ハンエイ</t>
    </rPh>
    <rPh sb="50" eb="52">
      <t>カクニン</t>
    </rPh>
    <rPh sb="76" eb="77">
      <t>ギョウ</t>
    </rPh>
    <rPh sb="89" eb="90">
      <t>ミギ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</si>
</sst>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quot;&quot;"/>
    <numFmt numFmtId="179" formatCode="[$-F800]dddd\,\ mmmm\ dd\,\ yyyy"/>
    <numFmt numFmtId="180" formatCode="yyyy&quot;年&quot;m&quot;月&quot;d&quot;日&quot;;@"/>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b/>
      <u/>
      <sz val="11"/>
      <color indexed="81"/>
      <name val="ＭＳ Ｐゴシック"/>
      <family val="3"/>
      <charset val="128"/>
    </font>
    <font>
      <b/>
      <sz val="9"/>
      <color indexed="81"/>
      <name val="ＭＳ Ｐゴシック"/>
      <family val="3"/>
      <charset val="128"/>
    </font>
    <font>
      <sz val="9"/>
      <color indexed="81"/>
      <name val="ＭＳ Ｐゴシック"/>
      <family val="3"/>
      <charset val="128"/>
    </font>
    <font>
      <b/>
      <sz val="6"/>
      <name val="ＭＳ Ｐ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03">
    <xf numFmtId="0" fontId="0" fillId="0" borderId="0" xfId="0">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0" fillId="5" borderId="0" xfId="0" applyFill="1">
      <alignment vertical="center"/>
    </xf>
    <xf numFmtId="0" fontId="3" fillId="0" borderId="0" xfId="0" applyFont="1">
      <alignment vertical="center"/>
    </xf>
    <xf numFmtId="0" fontId="0" fillId="5" borderId="0" xfId="0" applyFill="1" applyAlignment="1">
      <alignment horizontal="center"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6"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49" fontId="16" fillId="0" borderId="24" xfId="0" applyNumberFormat="1" applyFont="1" applyBorder="1" applyAlignment="1">
      <alignment horizontal="left" vertical="center" wrapText="1"/>
    </xf>
    <xf numFmtId="0" fontId="16" fillId="0" borderId="24" xfId="0" applyFont="1" applyBorder="1" applyAlignment="1">
      <alignment horizontal="left" vertical="center" wrapText="1"/>
    </xf>
    <xf numFmtId="49" fontId="16" fillId="0" borderId="16" xfId="0" applyNumberFormat="1" applyFont="1" applyBorder="1" applyAlignment="1">
      <alignment vertical="center" wrapText="1"/>
    </xf>
    <xf numFmtId="0" fontId="16" fillId="0" borderId="16" xfId="0" applyFont="1" applyBorder="1" applyAlignment="1">
      <alignment horizontal="left" vertical="center" wrapText="1"/>
    </xf>
    <xf numFmtId="0" fontId="16" fillId="0" borderId="16" xfId="0" applyFont="1" applyBorder="1" applyAlignment="1">
      <alignment vertical="center" wrapText="1"/>
    </xf>
    <xf numFmtId="0" fontId="11" fillId="2" borderId="24" xfId="0" applyFont="1" applyFill="1" applyBorder="1" applyAlignment="1">
      <alignment horizontal="center" vertical="center"/>
    </xf>
    <xf numFmtId="0" fontId="13" fillId="7" borderId="24" xfId="0" applyFont="1" applyFill="1" applyBorder="1" applyAlignment="1">
      <alignment horizontal="center" vertical="center"/>
    </xf>
    <xf numFmtId="49" fontId="16" fillId="7" borderId="24" xfId="0" applyNumberFormat="1" applyFont="1" applyFill="1" applyBorder="1" applyAlignment="1">
      <alignment horizontal="center" vertical="top"/>
    </xf>
    <xf numFmtId="0" fontId="16" fillId="7" borderId="24" xfId="0" applyFont="1" applyFill="1" applyBorder="1" applyAlignment="1">
      <alignment horizontal="center" vertical="top"/>
    </xf>
    <xf numFmtId="0" fontId="13" fillId="0" borderId="10" xfId="0" applyFont="1" applyBorder="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23" fillId="0" borderId="0" xfId="0" applyFont="1">
      <alignment vertical="center"/>
    </xf>
    <xf numFmtId="49" fontId="7" fillId="0" borderId="24" xfId="0" applyNumberFormat="1" applyFont="1" applyBorder="1" applyAlignment="1">
      <alignment vertical="center" shrinkToFit="1"/>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49" fontId="0" fillId="5" borderId="0" xfId="0" applyNumberFormat="1" applyFill="1" applyAlignment="1">
      <alignment horizontal="center" vertical="center"/>
    </xf>
    <xf numFmtId="49" fontId="0" fillId="5" borderId="0" xfId="0" applyNumberFormat="1" applyFill="1">
      <alignment vertical="center"/>
    </xf>
    <xf numFmtId="0" fontId="13" fillId="0" borderId="0" xfId="0" applyFont="1" applyAlignment="1">
      <alignment horizontal="right" vertical="top"/>
    </xf>
    <xf numFmtId="0" fontId="13" fillId="0" borderId="0" xfId="0" applyFont="1" applyBorder="1">
      <alignment vertical="center"/>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0" fontId="8" fillId="6" borderId="24" xfId="0" applyFont="1" applyFill="1" applyBorder="1" applyProtection="1">
      <alignment vertical="center"/>
    </xf>
    <xf numFmtId="178" fontId="11" fillId="3" borderId="3" xfId="4" applyNumberFormat="1" applyFont="1" applyFill="1" applyBorder="1" applyAlignment="1" applyProtection="1">
      <alignment horizontal="center" vertical="center" shrinkToFit="1"/>
      <protection locked="0"/>
    </xf>
    <xf numFmtId="178" fontId="7" fillId="0" borderId="24" xfId="0" applyNumberFormat="1" applyFont="1" applyBorder="1" applyAlignment="1" applyProtection="1">
      <alignment horizontal="center" vertical="center" shrinkToFit="1"/>
      <protection locked="0"/>
    </xf>
    <xf numFmtId="49" fontId="11" fillId="4" borderId="24" xfId="0" applyNumberFormat="1" applyFont="1" applyFill="1" applyBorder="1" applyAlignment="1" applyProtection="1">
      <alignment horizontal="center" vertical="center"/>
      <protection locked="0"/>
    </xf>
    <xf numFmtId="0" fontId="7" fillId="9" borderId="24" xfId="0" applyNumberFormat="1" applyFont="1" applyFill="1" applyBorder="1" applyAlignment="1" applyProtection="1">
      <alignment vertical="center" shrinkToFit="1"/>
      <protection locked="0" hidden="1"/>
    </xf>
    <xf numFmtId="179" fontId="12" fillId="4" borderId="24" xfId="0" applyNumberFormat="1" applyFont="1" applyFill="1" applyBorder="1" applyProtection="1">
      <alignment vertical="center"/>
      <protection locked="0"/>
    </xf>
    <xf numFmtId="179" fontId="27" fillId="4" borderId="24" xfId="0" applyNumberFormat="1" applyFont="1" applyFill="1" applyBorder="1" applyProtection="1">
      <alignment vertical="center"/>
      <protection locked="0"/>
    </xf>
    <xf numFmtId="0" fontId="8" fillId="4" borderId="24" xfId="0" applyFont="1" applyFill="1" applyBorder="1" applyAlignment="1" applyProtection="1">
      <alignment horizontal="center" vertical="center"/>
      <protection locked="0"/>
    </xf>
    <xf numFmtId="0" fontId="8" fillId="0" borderId="24" xfId="0" applyFont="1" applyBorder="1" applyAlignment="1" applyProtection="1">
      <alignment horizontal="center" vertical="center"/>
    </xf>
    <xf numFmtId="0" fontId="7" fillId="0" borderId="0" xfId="0" applyFont="1" applyProtection="1">
      <alignment vertical="center"/>
    </xf>
    <xf numFmtId="0" fontId="8" fillId="0" borderId="0" xfId="0" applyFont="1" applyProtection="1">
      <alignment vertical="center"/>
    </xf>
    <xf numFmtId="0" fontId="8" fillId="0" borderId="0" xfId="0" applyFont="1" applyFill="1" applyProtection="1">
      <alignment vertical="center"/>
    </xf>
    <xf numFmtId="0" fontId="8" fillId="0" borderId="0" xfId="0" applyFont="1" applyAlignment="1" applyProtection="1">
      <alignment horizontal="right" vertical="center"/>
    </xf>
    <xf numFmtId="0" fontId="11" fillId="7" borderId="16"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11" fillId="7" borderId="17"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8" fillId="0" borderId="24" xfId="0" applyFont="1" applyBorder="1" applyProtection="1">
      <alignment vertical="center"/>
    </xf>
    <xf numFmtId="0" fontId="8" fillId="0" borderId="0" xfId="0" applyFont="1" applyFill="1" applyBorder="1" applyProtection="1">
      <alignment vertical="center"/>
    </xf>
    <xf numFmtId="0" fontId="8" fillId="0" borderId="0" xfId="0" applyFont="1" applyAlignment="1" applyProtection="1">
      <alignment horizontal="center" vertical="center"/>
    </xf>
    <xf numFmtId="0" fontId="7" fillId="0" borderId="0" xfId="0" applyFont="1" applyFill="1" applyProtection="1">
      <alignment vertical="center"/>
    </xf>
    <xf numFmtId="0" fontId="7" fillId="6" borderId="0" xfId="0" applyFont="1" applyFill="1" applyBorder="1" applyAlignment="1" applyProtection="1">
      <alignment horizontal="center" vertical="center"/>
    </xf>
    <xf numFmtId="0" fontId="8" fillId="6" borderId="1" xfId="0" applyFont="1" applyFill="1" applyBorder="1" applyAlignment="1" applyProtection="1">
      <alignment horizontal="center" vertical="center"/>
    </xf>
    <xf numFmtId="0" fontId="8" fillId="6" borderId="2" xfId="0" applyFont="1" applyFill="1" applyBorder="1" applyAlignment="1" applyProtection="1">
      <alignment horizontal="center" vertical="center"/>
    </xf>
    <xf numFmtId="0" fontId="8" fillId="6" borderId="3" xfId="0" applyFont="1" applyFill="1" applyBorder="1" applyAlignment="1" applyProtection="1">
      <alignment horizontal="center" vertical="center"/>
    </xf>
    <xf numFmtId="0" fontId="11" fillId="2" borderId="2" xfId="0" applyFont="1" applyFill="1" applyBorder="1" applyProtection="1">
      <alignment vertical="center"/>
    </xf>
    <xf numFmtId="0" fontId="11" fillId="2" borderId="3" xfId="0" applyFont="1" applyFill="1" applyBorder="1" applyProtection="1">
      <alignment vertical="center"/>
    </xf>
    <xf numFmtId="0" fontId="11" fillId="2" borderId="9" xfId="0" applyFont="1" applyFill="1" applyBorder="1" applyProtection="1">
      <alignment vertical="center"/>
    </xf>
    <xf numFmtId="0" fontId="8" fillId="2" borderId="0" xfId="0" applyFont="1" applyFill="1" applyProtection="1">
      <alignment vertical="center"/>
    </xf>
    <xf numFmtId="0" fontId="8" fillId="2" borderId="0" xfId="0" applyFont="1" applyFill="1" applyBorder="1" applyAlignment="1" applyProtection="1">
      <alignment horizontal="center" vertical="center"/>
    </xf>
    <xf numFmtId="0" fontId="8" fillId="2" borderId="0" xfId="0" applyFont="1" applyFill="1" applyBorder="1" applyProtection="1">
      <alignment vertical="center"/>
    </xf>
    <xf numFmtId="0" fontId="8" fillId="2" borderId="10" xfId="0" applyFont="1" applyFill="1" applyBorder="1" applyProtection="1">
      <alignment vertical="center"/>
    </xf>
    <xf numFmtId="0" fontId="8" fillId="3" borderId="5" xfId="0" applyFont="1" applyFill="1" applyBorder="1" applyProtection="1">
      <alignment vertical="center"/>
    </xf>
    <xf numFmtId="0" fontId="8" fillId="6" borderId="5" xfId="0" applyFont="1" applyFill="1" applyBorder="1" applyAlignment="1" applyProtection="1">
      <alignment horizontal="left" vertical="center"/>
    </xf>
    <xf numFmtId="0" fontId="8" fillId="6" borderId="5" xfId="0" applyFont="1" applyFill="1" applyBorder="1" applyProtection="1">
      <alignment vertical="center"/>
    </xf>
    <xf numFmtId="0" fontId="8" fillId="6" borderId="5" xfId="0" applyFont="1" applyFill="1" applyBorder="1" applyAlignment="1" applyProtection="1">
      <alignment horizontal="center" vertical="center"/>
    </xf>
    <xf numFmtId="0" fontId="8" fillId="6" borderId="6" xfId="0" applyFont="1" applyFill="1" applyBorder="1" applyAlignment="1" applyProtection="1">
      <alignment horizontal="center" vertical="center"/>
    </xf>
    <xf numFmtId="0" fontId="8" fillId="3" borderId="8" xfId="0" applyFont="1" applyFill="1" applyBorder="1" applyProtection="1">
      <alignment vertical="center"/>
    </xf>
    <xf numFmtId="0" fontId="8" fillId="6" borderId="8" xfId="0" applyFont="1" applyFill="1" applyBorder="1" applyAlignment="1" applyProtection="1">
      <alignment horizontal="left" vertical="center"/>
    </xf>
    <xf numFmtId="0" fontId="8" fillId="6" borderId="8" xfId="0" applyFont="1" applyFill="1" applyBorder="1" applyProtection="1">
      <alignment vertical="center"/>
    </xf>
    <xf numFmtId="0" fontId="8" fillId="6" borderId="8" xfId="0" applyFont="1" applyFill="1" applyBorder="1" applyAlignment="1" applyProtection="1">
      <alignment horizontal="center" vertical="center"/>
    </xf>
    <xf numFmtId="0" fontId="8" fillId="3" borderId="8" xfId="0" applyFont="1" applyFill="1" applyBorder="1" applyAlignment="1" applyProtection="1">
      <alignment horizontal="left" vertical="center"/>
    </xf>
    <xf numFmtId="0" fontId="8" fillId="6" borderId="8" xfId="0" applyFont="1" applyFill="1" applyBorder="1" applyAlignment="1" applyProtection="1">
      <alignment vertical="center"/>
    </xf>
    <xf numFmtId="0" fontId="8" fillId="6" borderId="12" xfId="0" applyFont="1" applyFill="1" applyBorder="1" applyAlignment="1" applyProtection="1">
      <alignment horizontal="center" vertical="center"/>
    </xf>
    <xf numFmtId="0" fontId="11" fillId="6" borderId="9" xfId="0" applyFont="1" applyFill="1" applyBorder="1" applyAlignment="1" applyProtection="1">
      <alignment vertical="center"/>
    </xf>
    <xf numFmtId="0" fontId="11" fillId="6" borderId="0" xfId="0" applyFont="1" applyFill="1" applyBorder="1" applyAlignment="1" applyProtection="1">
      <alignment vertical="center"/>
    </xf>
    <xf numFmtId="0" fontId="8" fillId="6" borderId="0" xfId="0" applyFont="1" applyFill="1" applyBorder="1" applyProtection="1">
      <alignment vertical="center"/>
    </xf>
    <xf numFmtId="0" fontId="8" fillId="6" borderId="0" xfId="0" applyFont="1" applyFill="1" applyBorder="1" applyAlignment="1" applyProtection="1">
      <alignment horizontal="left" vertical="center"/>
    </xf>
    <xf numFmtId="0" fontId="8" fillId="6" borderId="0" xfId="0" applyFont="1" applyFill="1" applyBorder="1" applyAlignment="1" applyProtection="1">
      <alignment horizontal="center" vertical="center"/>
    </xf>
    <xf numFmtId="0" fontId="8" fillId="6" borderId="0" xfId="0" applyFont="1" applyFill="1" applyProtection="1">
      <alignment vertical="center"/>
    </xf>
    <xf numFmtId="0" fontId="8" fillId="6" borderId="10" xfId="0" applyFont="1" applyFill="1" applyBorder="1" applyAlignment="1" applyProtection="1">
      <alignment horizontal="center" vertical="center"/>
    </xf>
    <xf numFmtId="0" fontId="8" fillId="6" borderId="0" xfId="0" applyFont="1" applyFill="1" applyBorder="1" applyAlignment="1" applyProtection="1">
      <alignment vertical="center"/>
    </xf>
    <xf numFmtId="0" fontId="6" fillId="6" borderId="0" xfId="0" applyFont="1" applyFill="1" applyBorder="1" applyAlignment="1" applyProtection="1">
      <alignment horizontal="left" vertical="center"/>
    </xf>
    <xf numFmtId="0" fontId="11" fillId="6" borderId="0" xfId="0" applyFont="1" applyFill="1" applyBorder="1" applyAlignment="1" applyProtection="1">
      <alignment horizontal="left" vertical="center"/>
    </xf>
    <xf numFmtId="0" fontId="11" fillId="2" borderId="1" xfId="0" applyFont="1" applyFill="1" applyBorder="1" applyAlignment="1" applyProtection="1">
      <alignment horizontal="left" vertical="center"/>
    </xf>
    <xf numFmtId="0" fontId="8" fillId="2" borderId="2" xfId="0" applyFont="1" applyFill="1" applyBorder="1" applyAlignment="1" applyProtection="1">
      <alignment horizontal="center" vertical="center"/>
    </xf>
    <xf numFmtId="0" fontId="8" fillId="2" borderId="2" xfId="0" applyFont="1" applyFill="1" applyBorder="1" applyAlignment="1" applyProtection="1">
      <alignment vertical="center"/>
    </xf>
    <xf numFmtId="0" fontId="8" fillId="2" borderId="3" xfId="0" applyFont="1" applyFill="1" applyBorder="1" applyAlignment="1" applyProtection="1">
      <alignment vertical="center"/>
    </xf>
    <xf numFmtId="0" fontId="8" fillId="0" borderId="3" xfId="0" applyFont="1" applyFill="1" applyBorder="1" applyAlignment="1" applyProtection="1">
      <alignment vertical="center"/>
    </xf>
    <xf numFmtId="0" fontId="8" fillId="6" borderId="3" xfId="0" applyFont="1" applyFill="1" applyBorder="1" applyAlignment="1" applyProtection="1">
      <alignment vertical="center"/>
    </xf>
    <xf numFmtId="0" fontId="11" fillId="2" borderId="1" xfId="0" applyFont="1" applyFill="1" applyBorder="1" applyAlignment="1" applyProtection="1">
      <alignment vertical="center"/>
    </xf>
    <xf numFmtId="0" fontId="11" fillId="2" borderId="2" xfId="0" applyFont="1" applyFill="1" applyBorder="1" applyAlignment="1" applyProtection="1">
      <alignment vertical="center"/>
    </xf>
    <xf numFmtId="0" fontId="11" fillId="2" borderId="3" xfId="0" applyFont="1" applyFill="1" applyBorder="1" applyAlignment="1" applyProtection="1">
      <alignment vertical="center"/>
    </xf>
    <xf numFmtId="0" fontId="12" fillId="6" borderId="8" xfId="0" applyFont="1" applyFill="1" applyBorder="1" applyAlignment="1" applyProtection="1">
      <alignment vertical="center"/>
    </xf>
    <xf numFmtId="0" fontId="6" fillId="6" borderId="0" xfId="0" applyFont="1" applyFill="1" applyBorder="1" applyProtection="1">
      <alignment vertical="center"/>
    </xf>
    <xf numFmtId="0" fontId="9" fillId="6" borderId="0" xfId="0" applyFont="1" applyFill="1" applyBorder="1" applyAlignment="1" applyProtection="1">
      <alignment vertical="center"/>
    </xf>
    <xf numFmtId="0" fontId="8" fillId="6" borderId="0" xfId="0" applyFont="1" applyFill="1" applyBorder="1" applyAlignment="1" applyProtection="1">
      <alignment vertical="center" shrinkToFit="1"/>
    </xf>
    <xf numFmtId="0" fontId="8" fillId="6" borderId="0" xfId="0" applyFont="1" applyFill="1" applyBorder="1" applyAlignment="1" applyProtection="1">
      <alignment vertical="center" textRotation="255"/>
    </xf>
    <xf numFmtId="0" fontId="11" fillId="6" borderId="0" xfId="0" applyFont="1" applyFill="1" applyBorder="1" applyProtection="1">
      <alignment vertical="center"/>
    </xf>
    <xf numFmtId="0" fontId="7" fillId="6" borderId="0" xfId="0" applyFont="1" applyFill="1" applyBorder="1" applyProtection="1">
      <alignment vertical="center"/>
    </xf>
    <xf numFmtId="0" fontId="18" fillId="6" borderId="0" xfId="0" applyFont="1" applyFill="1" applyBorder="1" applyAlignment="1" applyProtection="1">
      <alignment vertical="center"/>
    </xf>
    <xf numFmtId="0" fontId="11" fillId="6" borderId="0" xfId="0" applyFont="1" applyFill="1" applyBorder="1" applyAlignment="1" applyProtection="1">
      <alignment horizontal="center" vertical="center"/>
    </xf>
    <xf numFmtId="49" fontId="11" fillId="6" borderId="21" xfId="0" applyNumberFormat="1" applyFont="1" applyFill="1" applyBorder="1" applyAlignment="1" applyProtection="1">
      <alignment vertical="center"/>
    </xf>
    <xf numFmtId="49" fontId="11" fillId="6" borderId="22" xfId="0" applyNumberFormat="1" applyFont="1" applyFill="1" applyBorder="1" applyAlignment="1" applyProtection="1">
      <alignment vertical="center" wrapText="1"/>
    </xf>
    <xf numFmtId="0" fontId="9" fillId="6" borderId="22" xfId="0" applyFont="1" applyFill="1" applyBorder="1" applyAlignment="1" applyProtection="1">
      <alignment vertical="center" shrinkToFit="1"/>
    </xf>
    <xf numFmtId="0" fontId="9" fillId="6" borderId="23" xfId="0" applyFont="1" applyFill="1" applyBorder="1" applyAlignment="1" applyProtection="1">
      <alignment vertical="center" shrinkToFit="1"/>
    </xf>
    <xf numFmtId="49" fontId="11" fillId="6" borderId="18" xfId="0" applyNumberFormat="1" applyFont="1" applyFill="1" applyBorder="1" applyAlignment="1" applyProtection="1">
      <alignment vertical="center"/>
    </xf>
    <xf numFmtId="49" fontId="11" fillId="6" borderId="19" xfId="0" applyNumberFormat="1" applyFont="1" applyFill="1" applyBorder="1" applyAlignment="1" applyProtection="1">
      <alignment vertical="center" wrapText="1"/>
    </xf>
    <xf numFmtId="0" fontId="9" fillId="6" borderId="19" xfId="0" applyFont="1" applyFill="1" applyBorder="1" applyAlignment="1" applyProtection="1">
      <alignment vertical="center" shrinkToFit="1"/>
    </xf>
    <xf numFmtId="0" fontId="9" fillId="6" borderId="20" xfId="0" applyFont="1" applyFill="1" applyBorder="1" applyAlignment="1" applyProtection="1">
      <alignment vertical="center" shrinkToFit="1"/>
    </xf>
    <xf numFmtId="49" fontId="11" fillId="6" borderId="19" xfId="0" applyNumberFormat="1" applyFont="1" applyFill="1" applyBorder="1" applyAlignment="1" applyProtection="1">
      <alignment vertical="center"/>
    </xf>
    <xf numFmtId="49" fontId="11" fillId="6" borderId="20" xfId="0" applyNumberFormat="1" applyFont="1" applyFill="1" applyBorder="1" applyAlignment="1" applyProtection="1">
      <alignment vertical="center"/>
    </xf>
    <xf numFmtId="49" fontId="11" fillId="6" borderId="32" xfId="0" applyNumberFormat="1" applyFont="1" applyFill="1" applyBorder="1" applyAlignment="1" applyProtection="1">
      <alignment vertical="center"/>
    </xf>
    <xf numFmtId="49" fontId="11" fillId="6" borderId="33" xfId="0" applyNumberFormat="1" applyFont="1" applyFill="1" applyBorder="1" applyAlignment="1" applyProtection="1">
      <alignment vertical="center" wrapText="1"/>
    </xf>
    <xf numFmtId="0" fontId="9" fillId="6" borderId="33" xfId="0" applyFont="1" applyFill="1" applyBorder="1" applyAlignment="1" applyProtection="1">
      <alignment vertical="center" shrinkToFit="1"/>
    </xf>
    <xf numFmtId="0" fontId="9" fillId="6" borderId="34" xfId="0" applyFont="1" applyFill="1" applyBorder="1" applyAlignment="1" applyProtection="1">
      <alignment vertical="center" shrinkToFit="1"/>
    </xf>
    <xf numFmtId="49" fontId="11" fillId="6" borderId="1" xfId="0" applyNumberFormat="1" applyFont="1" applyFill="1" applyBorder="1" applyAlignment="1" applyProtection="1">
      <alignment vertical="center"/>
    </xf>
    <xf numFmtId="49" fontId="11" fillId="6" borderId="2" xfId="0" applyNumberFormat="1" applyFont="1" applyFill="1" applyBorder="1" applyAlignment="1" applyProtection="1">
      <alignment vertical="center" wrapText="1"/>
    </xf>
    <xf numFmtId="49" fontId="11" fillId="6" borderId="3" xfId="0" applyNumberFormat="1" applyFont="1" applyFill="1" applyBorder="1" applyAlignment="1" applyProtection="1">
      <alignment vertical="center" wrapText="1"/>
    </xf>
    <xf numFmtId="49" fontId="11" fillId="6" borderId="0" xfId="0" applyNumberFormat="1" applyFont="1" applyFill="1" applyBorder="1" applyAlignment="1" applyProtection="1">
      <alignment horizontal="center" vertical="center" wrapText="1"/>
    </xf>
    <xf numFmtId="49" fontId="11" fillId="6" borderId="0" xfId="0" applyNumberFormat="1" applyFont="1" applyFill="1" applyBorder="1" applyAlignment="1" applyProtection="1">
      <alignment vertical="center" wrapText="1"/>
    </xf>
    <xf numFmtId="177" fontId="7" fillId="6" borderId="0" xfId="4" applyNumberFormat="1" applyFont="1" applyFill="1" applyBorder="1" applyAlignment="1" applyProtection="1">
      <alignment vertical="center" shrinkToFit="1"/>
    </xf>
    <xf numFmtId="0" fontId="7" fillId="6" borderId="0" xfId="0" applyFont="1" applyFill="1" applyBorder="1" applyAlignment="1" applyProtection="1">
      <alignment vertical="center"/>
    </xf>
    <xf numFmtId="0" fontId="7" fillId="6" borderId="5" xfId="0" applyFont="1" applyFill="1" applyBorder="1" applyAlignment="1" applyProtection="1">
      <alignment vertical="center"/>
    </xf>
    <xf numFmtId="49" fontId="19" fillId="6" borderId="18" xfId="0" applyNumberFormat="1" applyFont="1" applyFill="1" applyBorder="1" applyAlignment="1" applyProtection="1">
      <alignment vertical="center"/>
    </xf>
    <xf numFmtId="0" fontId="7" fillId="6" borderId="35" xfId="0" applyFont="1" applyFill="1" applyBorder="1" applyAlignment="1" applyProtection="1">
      <alignment vertical="center"/>
    </xf>
    <xf numFmtId="0" fontId="11" fillId="6" borderId="0" xfId="0" applyFont="1" applyFill="1" applyBorder="1" applyAlignment="1" applyProtection="1">
      <alignment vertical="center" wrapText="1"/>
    </xf>
    <xf numFmtId="0" fontId="6" fillId="6" borderId="0" xfId="0" applyFont="1" applyFill="1" applyBorder="1" applyAlignment="1" applyProtection="1">
      <alignment vertical="center"/>
    </xf>
    <xf numFmtId="0" fontId="10" fillId="0" borderId="0" xfId="0" applyFont="1" applyFill="1" applyProtection="1">
      <alignment vertical="center"/>
    </xf>
    <xf numFmtId="49" fontId="11" fillId="6" borderId="2" xfId="0" applyNumberFormat="1" applyFont="1" applyFill="1" applyBorder="1" applyAlignment="1" applyProtection="1">
      <alignment vertical="center"/>
    </xf>
    <xf numFmtId="0" fontId="9" fillId="6" borderId="0" xfId="0" applyFont="1" applyFill="1" applyBorder="1" applyAlignment="1" applyProtection="1">
      <alignment vertical="center" shrinkToFit="1"/>
    </xf>
    <xf numFmtId="177" fontId="9" fillId="6" borderId="0" xfId="4" applyNumberFormat="1" applyFont="1" applyFill="1" applyBorder="1" applyAlignment="1" applyProtection="1">
      <alignment vertical="center" shrinkToFit="1"/>
    </xf>
    <xf numFmtId="0" fontId="9" fillId="6" borderId="5" xfId="0" applyFont="1" applyFill="1" applyBorder="1" applyAlignment="1" applyProtection="1">
      <alignment vertical="center" shrinkToFit="1"/>
    </xf>
    <xf numFmtId="0" fontId="11" fillId="6" borderId="0" xfId="0" applyFont="1" applyFill="1" applyProtection="1">
      <alignment vertical="center"/>
    </xf>
    <xf numFmtId="0" fontId="7" fillId="6" borderId="0" xfId="0" applyFont="1" applyFill="1" applyProtection="1">
      <alignment vertical="center"/>
    </xf>
    <xf numFmtId="0" fontId="11" fillId="0" borderId="0" xfId="0" applyFont="1" applyFill="1" applyProtection="1">
      <alignment vertical="center"/>
    </xf>
    <xf numFmtId="0" fontId="15" fillId="0" borderId="0" xfId="0" applyFont="1" applyAlignment="1">
      <alignment horizontal="center" vertical="center"/>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2" fillId="9" borderId="25" xfId="0" applyFont="1" applyFill="1" applyBorder="1" applyAlignment="1">
      <alignment vertical="center"/>
    </xf>
    <xf numFmtId="0" fontId="22" fillId="9" borderId="26" xfId="0" applyFont="1" applyFill="1" applyBorder="1" applyAlignment="1">
      <alignment vertical="center"/>
    </xf>
    <xf numFmtId="0" fontId="22"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7" fillId="8" borderId="1"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8" fillId="8" borderId="1" xfId="0" applyFont="1" applyFill="1" applyBorder="1" applyAlignment="1" applyProtection="1">
      <alignment horizontal="center" vertical="center"/>
    </xf>
    <xf numFmtId="0" fontId="8" fillId="8" borderId="2" xfId="0" applyFont="1" applyFill="1" applyBorder="1" applyAlignment="1" applyProtection="1">
      <alignment horizontal="center" vertical="center"/>
    </xf>
    <xf numFmtId="0" fontId="8" fillId="8" borderId="3"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49" fontId="5" fillId="3" borderId="11" xfId="0" applyNumberFormat="1" applyFont="1" applyFill="1" applyBorder="1" applyAlignment="1" applyProtection="1">
      <alignment horizontal="center" vertical="center" shrinkToFit="1"/>
      <protection locked="0"/>
    </xf>
    <xf numFmtId="49" fontId="5" fillId="3" borderId="8" xfId="0" applyNumberFormat="1"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11" fillId="2" borderId="4"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shrinkToFit="1"/>
    </xf>
    <xf numFmtId="0" fontId="11" fillId="2" borderId="3" xfId="0" applyFont="1" applyFill="1" applyBorder="1" applyAlignment="1" applyProtection="1">
      <alignment horizontal="center" vertical="center" shrinkToFit="1"/>
    </xf>
    <xf numFmtId="0" fontId="11" fillId="4" borderId="11"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1" xfId="0" applyNumberFormat="1" applyFont="1" applyFill="1" applyBorder="1" applyAlignment="1" applyProtection="1">
      <alignment vertical="center"/>
      <protection locked="0"/>
    </xf>
    <xf numFmtId="49" fontId="11" fillId="3" borderId="8" xfId="0" applyNumberFormat="1" applyFont="1" applyFill="1" applyBorder="1" applyAlignment="1" applyProtection="1">
      <alignment vertical="center"/>
      <protection locked="0"/>
    </xf>
    <xf numFmtId="49" fontId="11" fillId="3" borderId="12" xfId="0" applyNumberFormat="1" applyFont="1" applyFill="1" applyBorder="1" applyAlignment="1" applyProtection="1">
      <alignment vertical="center"/>
      <protection locked="0"/>
    </xf>
    <xf numFmtId="0" fontId="11" fillId="3" borderId="11"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11" fillId="3" borderId="12" xfId="0" applyFont="1" applyFill="1" applyBorder="1" applyAlignment="1" applyProtection="1">
      <alignment vertical="center" shrinkToFit="1"/>
      <protection locked="0"/>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1" fillId="2" borderId="4" xfId="0" applyFont="1" applyFill="1" applyBorder="1" applyAlignment="1" applyProtection="1">
      <alignment vertical="center"/>
    </xf>
    <xf numFmtId="0" fontId="11" fillId="2" borderId="5" xfId="0" applyFont="1" applyFill="1" applyBorder="1" applyAlignment="1" applyProtection="1">
      <alignment vertical="center"/>
    </xf>
    <xf numFmtId="0" fontId="11" fillId="2" borderId="6" xfId="0" applyFont="1" applyFill="1" applyBorder="1" applyAlignment="1" applyProtection="1">
      <alignment vertical="center"/>
    </xf>
    <xf numFmtId="0" fontId="11" fillId="2" borderId="11" xfId="0" applyFont="1" applyFill="1" applyBorder="1" applyAlignment="1" applyProtection="1">
      <alignment vertical="center"/>
    </xf>
    <xf numFmtId="0" fontId="11" fillId="2" borderId="8" xfId="0" applyFont="1" applyFill="1" applyBorder="1" applyAlignment="1" applyProtection="1">
      <alignment vertical="center"/>
    </xf>
    <xf numFmtId="0" fontId="11" fillId="2" borderId="12" xfId="0" applyFont="1" applyFill="1" applyBorder="1" applyAlignment="1" applyProtection="1">
      <alignment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1" xfId="0" applyFont="1" applyFill="1" applyBorder="1" applyAlignment="1" applyProtection="1">
      <alignment vertical="center" wrapText="1" shrinkToFit="1"/>
    </xf>
    <xf numFmtId="0" fontId="11" fillId="2" borderId="2" xfId="0" applyFont="1" applyFill="1" applyBorder="1" applyAlignment="1" applyProtection="1">
      <alignment vertical="center" shrinkToFit="1"/>
    </xf>
    <xf numFmtId="0" fontId="11" fillId="2" borderId="3" xfId="0" applyFont="1" applyFill="1" applyBorder="1" applyAlignment="1" applyProtection="1">
      <alignment vertical="center" shrinkToFit="1"/>
    </xf>
    <xf numFmtId="0" fontId="8" fillId="2" borderId="1" xfId="0" applyFont="1" applyFill="1" applyBorder="1" applyAlignment="1" applyProtection="1">
      <alignment vertical="center" wrapText="1" shrinkToFit="1"/>
    </xf>
    <xf numFmtId="0" fontId="8" fillId="2" borderId="2" xfId="0" applyFont="1" applyFill="1" applyBorder="1" applyAlignment="1" applyProtection="1">
      <alignment vertical="center" shrinkToFit="1"/>
    </xf>
    <xf numFmtId="0" fontId="8" fillId="2" borderId="3" xfId="0" applyFont="1" applyFill="1" applyBorder="1" applyAlignment="1" applyProtection="1">
      <alignment vertical="center" shrinkToFit="1"/>
    </xf>
    <xf numFmtId="0" fontId="8" fillId="2" borderId="1" xfId="0" applyFont="1" applyFill="1" applyBorder="1" applyAlignment="1" applyProtection="1">
      <alignment vertical="center"/>
    </xf>
    <xf numFmtId="0" fontId="8" fillId="2" borderId="2" xfId="0" applyFont="1" applyFill="1" applyBorder="1" applyAlignment="1" applyProtection="1">
      <alignment vertical="center"/>
    </xf>
    <xf numFmtId="0" fontId="8" fillId="2" borderId="3" xfId="0" applyFont="1" applyFill="1" applyBorder="1" applyAlignment="1" applyProtection="1">
      <alignment vertical="center"/>
    </xf>
    <xf numFmtId="0" fontId="8" fillId="3" borderId="2" xfId="0" applyFont="1" applyFill="1" applyBorder="1" applyAlignment="1" applyProtection="1">
      <alignment vertical="center"/>
      <protection locked="0"/>
    </xf>
    <xf numFmtId="0" fontId="11" fillId="2" borderId="1" xfId="0" applyFont="1" applyFill="1" applyBorder="1" applyAlignment="1" applyProtection="1">
      <alignment vertical="center"/>
    </xf>
    <xf numFmtId="0" fontId="11" fillId="2" borderId="2" xfId="0" applyFont="1" applyFill="1" applyBorder="1" applyAlignment="1" applyProtection="1">
      <alignment vertical="center"/>
    </xf>
    <xf numFmtId="0" fontId="11" fillId="2" borderId="3" xfId="0" applyFont="1" applyFill="1" applyBorder="1" applyAlignment="1" applyProtection="1">
      <alignment vertical="center"/>
    </xf>
    <xf numFmtId="178" fontId="11" fillId="3" borderId="11" xfId="0" applyNumberFormat="1" applyFont="1" applyFill="1" applyBorder="1" applyAlignment="1" applyProtection="1">
      <alignment vertical="center" shrinkToFit="1"/>
      <protection locked="0"/>
    </xf>
    <xf numFmtId="178" fontId="11" fillId="3" borderId="8" xfId="0" applyNumberFormat="1" applyFont="1" applyFill="1" applyBorder="1" applyAlignment="1" applyProtection="1">
      <alignment vertical="center" shrinkToFit="1"/>
      <protection locked="0"/>
    </xf>
    <xf numFmtId="0" fontId="11" fillId="6" borderId="30"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0" fontId="11" fillId="2" borderId="27" xfId="0" applyFont="1" applyFill="1" applyBorder="1" applyAlignment="1" applyProtection="1">
      <alignment horizontal="center" vertical="center"/>
    </xf>
    <xf numFmtId="178" fontId="11" fillId="0" borderId="28" xfId="0" applyNumberFormat="1" applyFont="1" applyFill="1" applyBorder="1" applyAlignment="1" applyProtection="1">
      <alignment vertical="center" shrinkToFit="1"/>
    </xf>
    <xf numFmtId="178" fontId="11" fillId="0" borderId="26" xfId="0" applyNumberFormat="1" applyFont="1" applyFill="1" applyBorder="1" applyAlignment="1" applyProtection="1">
      <alignment vertical="center" shrinkToFit="1"/>
    </xf>
    <xf numFmtId="0" fontId="11" fillId="6" borderId="26" xfId="0" applyFont="1" applyFill="1" applyBorder="1" applyAlignment="1" applyProtection="1">
      <alignment horizontal="center" vertical="center"/>
    </xf>
    <xf numFmtId="0" fontId="11" fillId="6" borderId="29" xfId="0" applyFont="1" applyFill="1" applyBorder="1" applyAlignment="1" applyProtection="1">
      <alignment horizontal="center" vertical="center"/>
    </xf>
    <xf numFmtId="177" fontId="11" fillId="3" borderId="19" xfId="4" applyNumberFormat="1"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177" fontId="11" fillId="3" borderId="13" xfId="4" applyNumberFormat="1" applyFont="1" applyFill="1" applyBorder="1" applyAlignment="1" applyProtection="1">
      <alignment vertical="center" shrinkToFit="1"/>
      <protection locked="0"/>
    </xf>
    <xf numFmtId="0" fontId="9" fillId="3" borderId="21"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177" fontId="11" fillId="3" borderId="33" xfId="4" applyNumberFormat="1"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7" fontId="11" fillId="0" borderId="2" xfId="4" applyNumberFormat="1" applyFont="1" applyFill="1" applyBorder="1" applyAlignment="1" applyProtection="1">
      <alignment vertical="center" shrinkToFit="1"/>
    </xf>
    <xf numFmtId="177" fontId="11" fillId="0" borderId="3" xfId="4" applyNumberFormat="1" applyFont="1" applyFill="1" applyBorder="1" applyAlignment="1" applyProtection="1">
      <alignment vertical="center" shrinkToFi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178" fontId="11" fillId="0" borderId="2" xfId="0" applyNumberFormat="1" applyFont="1" applyFill="1" applyBorder="1" applyAlignment="1" applyProtection="1">
      <alignment horizontal="center" vertical="center" shrinkToFit="1"/>
    </xf>
    <xf numFmtId="178" fontId="11" fillId="0" borderId="3" xfId="0" applyNumberFormat="1" applyFont="1" applyFill="1" applyBorder="1" applyAlignment="1" applyProtection="1">
      <alignment horizontal="center" vertical="center" shrinkToFit="1"/>
    </xf>
    <xf numFmtId="176" fontId="11" fillId="6" borderId="2" xfId="0" applyNumberFormat="1" applyFont="1" applyFill="1" applyBorder="1" applyAlignment="1" applyProtection="1">
      <alignment vertical="center"/>
    </xf>
    <xf numFmtId="0" fontId="8" fillId="6" borderId="2" xfId="0" applyFont="1" applyFill="1" applyBorder="1" applyAlignment="1" applyProtection="1">
      <alignment horizontal="center" vertical="center"/>
    </xf>
    <xf numFmtId="0" fontId="8" fillId="6" borderId="3" xfId="0" applyFont="1" applyFill="1" applyBorder="1" applyAlignment="1" applyProtection="1">
      <alignment horizontal="center"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178" fontId="11" fillId="6" borderId="28" xfId="0" quotePrefix="1" applyNumberFormat="1" applyFont="1" applyFill="1" applyBorder="1" applyAlignment="1" applyProtection="1">
      <alignment vertical="center" shrinkToFit="1"/>
    </xf>
    <xf numFmtId="178" fontId="11" fillId="6" borderId="26" xfId="0" applyNumberFormat="1" applyFont="1" applyFill="1" applyBorder="1" applyAlignment="1" applyProtection="1">
      <alignment vertical="center" shrinkToFit="1"/>
    </xf>
    <xf numFmtId="0" fontId="8" fillId="0" borderId="30"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11" fillId="2" borderId="24"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xf>
    <xf numFmtId="178" fontId="11" fillId="0" borderId="5" xfId="0" applyNumberFormat="1" applyFont="1" applyFill="1" applyBorder="1" applyAlignment="1" applyProtection="1">
      <alignment horizontal="center" vertical="center" shrinkToFit="1"/>
    </xf>
    <xf numFmtId="178" fontId="11" fillId="0" borderId="6" xfId="0" applyNumberFormat="1" applyFont="1" applyFill="1" applyBorder="1" applyAlignment="1" applyProtection="1">
      <alignment horizontal="center" vertical="center" shrinkToFit="1"/>
    </xf>
    <xf numFmtId="178" fontId="11" fillId="0" borderId="8" xfId="0" applyNumberFormat="1" applyFont="1" applyFill="1" applyBorder="1" applyAlignment="1" applyProtection="1">
      <alignment horizontal="center" vertical="center" shrinkToFit="1"/>
    </xf>
    <xf numFmtId="178" fontId="11" fillId="0" borderId="12" xfId="0" applyNumberFormat="1" applyFont="1" applyFill="1" applyBorder="1" applyAlignment="1" applyProtection="1">
      <alignment horizontal="center" vertical="center" shrinkToFit="1"/>
    </xf>
    <xf numFmtId="178" fontId="11" fillId="0" borderId="4" xfId="0" applyNumberFormat="1" applyFont="1" applyFill="1" applyBorder="1" applyAlignment="1" applyProtection="1">
      <alignment horizontal="center" vertical="center" shrinkToFit="1"/>
    </xf>
    <xf numFmtId="178" fontId="11" fillId="0" borderId="11" xfId="0" applyNumberFormat="1" applyFont="1" applyFill="1" applyBorder="1" applyAlignment="1" applyProtection="1">
      <alignment horizontal="center" vertical="center" shrinkToFit="1"/>
    </xf>
    <xf numFmtId="178" fontId="11" fillId="3" borderId="5" xfId="0" applyNumberFormat="1" applyFont="1" applyFill="1" applyBorder="1" applyAlignment="1" applyProtection="1">
      <alignment horizontal="center" vertical="center" shrinkToFit="1"/>
    </xf>
    <xf numFmtId="178" fontId="11" fillId="3" borderId="6" xfId="0" applyNumberFormat="1" applyFont="1" applyFill="1" applyBorder="1" applyAlignment="1" applyProtection="1">
      <alignment horizontal="center" vertical="center" shrinkToFit="1"/>
    </xf>
    <xf numFmtId="178" fontId="11" fillId="3" borderId="8" xfId="0" applyNumberFormat="1" applyFont="1" applyFill="1" applyBorder="1" applyAlignment="1" applyProtection="1">
      <alignment horizontal="center" vertical="center" shrinkToFit="1"/>
    </xf>
    <xf numFmtId="178" fontId="11" fillId="3" borderId="12" xfId="0" applyNumberFormat="1" applyFont="1" applyFill="1" applyBorder="1" applyAlignment="1" applyProtection="1">
      <alignment horizontal="center" vertical="center" shrinkToFit="1"/>
    </xf>
    <xf numFmtId="178" fontId="11" fillId="3" borderId="4" xfId="0" applyNumberFormat="1" applyFont="1" applyFill="1" applyBorder="1" applyAlignment="1" applyProtection="1">
      <alignment horizontal="center" vertical="center" shrinkToFit="1"/>
      <protection locked="0"/>
    </xf>
    <xf numFmtId="178" fontId="11" fillId="3" borderId="5" xfId="0" applyNumberFormat="1" applyFont="1" applyFill="1" applyBorder="1" applyAlignment="1" applyProtection="1">
      <alignment horizontal="center" vertical="center" shrinkToFit="1"/>
      <protection locked="0"/>
    </xf>
    <xf numFmtId="178" fontId="11" fillId="3" borderId="11" xfId="0" applyNumberFormat="1" applyFont="1" applyFill="1" applyBorder="1" applyAlignment="1" applyProtection="1">
      <alignment horizontal="center" vertical="center" shrinkToFit="1"/>
      <protection locked="0"/>
    </xf>
    <xf numFmtId="178" fontId="11" fillId="3" borderId="8" xfId="0" applyNumberFormat="1" applyFont="1" applyFill="1" applyBorder="1" applyAlignment="1" applyProtection="1">
      <alignment horizontal="center" vertical="center" shrinkToFit="1"/>
      <protection locked="0"/>
    </xf>
    <xf numFmtId="178" fontId="11" fillId="3" borderId="1" xfId="0" applyNumberFormat="1" applyFont="1" applyFill="1" applyBorder="1" applyAlignment="1" applyProtection="1">
      <alignment horizontal="center" vertical="center" shrinkToFit="1"/>
      <protection locked="0"/>
    </xf>
    <xf numFmtId="178" fontId="11" fillId="3" borderId="2" xfId="0" applyNumberFormat="1" applyFont="1" applyFill="1" applyBorder="1" applyAlignment="1" applyProtection="1">
      <alignment horizontal="center" vertical="center" shrinkToFit="1"/>
      <protection locked="0"/>
    </xf>
    <xf numFmtId="178" fontId="11" fillId="0" borderId="1" xfId="0" applyNumberFormat="1" applyFont="1" applyFill="1" applyBorder="1" applyAlignment="1" applyProtection="1">
      <alignment horizontal="center" vertical="center" shrinkToFit="1"/>
    </xf>
    <xf numFmtId="0" fontId="11" fillId="2" borderId="1"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10" zoomScaleNormal="100" zoomScaleSheetLayoutView="100" workbookViewId="0">
      <selection activeCell="C11" sqref="C11"/>
    </sheetView>
  </sheetViews>
  <sheetFormatPr defaultRowHeight="13.5"/>
  <cols>
    <col min="1" max="1" width="5.5" style="21" bestFit="1" customWidth="1"/>
    <col min="2" max="4" width="32.875" style="19" customWidth="1"/>
    <col min="5" max="5" width="4.25" style="21" customWidth="1"/>
    <col min="6" max="16384" width="9" style="21"/>
  </cols>
  <sheetData>
    <row r="1" spans="1:4">
      <c r="D1" s="42"/>
    </row>
    <row r="2" spans="1:4" ht="17.25">
      <c r="A2" s="164" t="s">
        <v>137</v>
      </c>
      <c r="B2" s="164"/>
      <c r="C2" s="164"/>
      <c r="D2" s="164"/>
    </row>
    <row r="3" spans="1:4" ht="14.25">
      <c r="B3" s="20"/>
      <c r="C3" s="20"/>
    </row>
    <row r="4" spans="1:4" ht="14.25">
      <c r="A4" s="29" t="s">
        <v>129</v>
      </c>
      <c r="B4" s="30" t="s">
        <v>135</v>
      </c>
      <c r="C4" s="31" t="s">
        <v>130</v>
      </c>
      <c r="D4" s="31" t="s">
        <v>131</v>
      </c>
    </row>
    <row r="5" spans="1:4" ht="36" customHeight="1">
      <c r="A5" s="22">
        <v>1</v>
      </c>
      <c r="B5" s="23" t="s">
        <v>181</v>
      </c>
      <c r="C5" s="24"/>
      <c r="D5" s="24"/>
    </row>
    <row r="6" spans="1:4" ht="87.75" customHeight="1">
      <c r="A6" s="22">
        <f>A5+1</f>
        <v>2</v>
      </c>
      <c r="B6" s="23"/>
      <c r="C6" s="24" t="s">
        <v>229</v>
      </c>
      <c r="D6" s="24"/>
    </row>
    <row r="7" spans="1:4" ht="183" customHeight="1">
      <c r="A7" s="22">
        <f t="shared" ref="A7:A13" si="0">A6+1</f>
        <v>3</v>
      </c>
      <c r="B7" s="23"/>
      <c r="C7" s="24"/>
      <c r="D7" s="24" t="s">
        <v>230</v>
      </c>
    </row>
    <row r="8" spans="1:4" ht="65.25" customHeight="1">
      <c r="A8" s="22">
        <f t="shared" si="0"/>
        <v>4</v>
      </c>
      <c r="B8" s="23"/>
      <c r="C8" s="24" t="s">
        <v>136</v>
      </c>
      <c r="D8" s="24"/>
    </row>
    <row r="9" spans="1:4" ht="167.25" customHeight="1">
      <c r="A9" s="22">
        <f t="shared" si="0"/>
        <v>5</v>
      </c>
      <c r="B9" s="23"/>
      <c r="C9" s="24" t="s">
        <v>225</v>
      </c>
      <c r="D9" s="32"/>
    </row>
    <row r="10" spans="1:4" ht="118.5" customHeight="1">
      <c r="A10" s="22">
        <f t="shared" si="0"/>
        <v>6</v>
      </c>
      <c r="B10" s="25"/>
      <c r="C10" s="26" t="s">
        <v>231</v>
      </c>
      <c r="D10" s="27"/>
    </row>
    <row r="11" spans="1:4" ht="51" customHeight="1">
      <c r="A11" s="22">
        <f t="shared" si="0"/>
        <v>7</v>
      </c>
      <c r="B11" s="23"/>
      <c r="C11" s="24" t="s">
        <v>227</v>
      </c>
      <c r="D11" s="24"/>
    </row>
    <row r="12" spans="1:4" ht="59.25" customHeight="1">
      <c r="A12" s="22">
        <f t="shared" si="0"/>
        <v>8</v>
      </c>
      <c r="B12" s="23"/>
      <c r="C12" s="24" t="s">
        <v>228</v>
      </c>
      <c r="D12" s="24"/>
    </row>
    <row r="13" spans="1:4" ht="75" customHeight="1">
      <c r="A13" s="22">
        <f t="shared" si="0"/>
        <v>9</v>
      </c>
      <c r="B13" s="23" t="s">
        <v>226</v>
      </c>
      <c r="C13" s="24"/>
      <c r="D13" s="24"/>
    </row>
    <row r="14" spans="1:4" ht="54" customHeight="1"/>
  </sheetData>
  <mergeCells count="1">
    <mergeCell ref="A2:D2"/>
  </mergeCells>
  <phoneticPr fontId="3"/>
  <printOptions horizontalCentered="1"/>
  <pageMargins left="0.70866141732283472" right="0.70866141732283472" top="0.74803149606299213"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L36"/>
  <sheetViews>
    <sheetView showZeros="0" tabSelected="1" topLeftCell="A6" zoomScaleNormal="100" zoomScaleSheetLayoutView="100" workbookViewId="0">
      <selection activeCell="G11" sqref="G11"/>
    </sheetView>
  </sheetViews>
  <sheetFormatPr defaultColWidth="2.25" defaultRowHeight="13.5"/>
  <cols>
    <col min="1" max="1" width="3.125" style="3" customWidth="1"/>
    <col min="2" max="2" width="30.25" style="3" customWidth="1"/>
    <col min="3" max="3" width="12.875" style="3" customWidth="1"/>
    <col min="4" max="4" width="20.875" style="3" customWidth="1"/>
    <col min="5" max="5" width="13.875" style="3" bestFit="1" customWidth="1"/>
    <col min="6" max="6" width="20.875" style="3" customWidth="1"/>
    <col min="7" max="7" width="13.875" style="3" customWidth="1"/>
    <col min="8" max="8" width="11.25" style="3" customWidth="1"/>
    <col min="9" max="9" width="7.375" style="3" bestFit="1" customWidth="1"/>
    <col min="10" max="14" width="11.25" style="3" customWidth="1"/>
    <col min="15" max="15" width="4.5" style="3" bestFit="1" customWidth="1"/>
    <col min="16" max="16384" width="2.25" style="3"/>
  </cols>
  <sheetData>
    <row r="1" spans="1:38">
      <c r="A1" s="3" t="s">
        <v>127</v>
      </c>
    </row>
    <row r="2" spans="1:38">
      <c r="A2" s="13"/>
    </row>
    <row r="3" spans="1:38" ht="18" customHeight="1">
      <c r="A3" s="165" t="s">
        <v>126</v>
      </c>
      <c r="B3" s="167" t="s">
        <v>10</v>
      </c>
      <c r="C3" s="166" t="s">
        <v>17</v>
      </c>
      <c r="D3" s="167" t="s">
        <v>11</v>
      </c>
      <c r="E3" s="167" t="s">
        <v>0</v>
      </c>
      <c r="F3" s="171" t="s">
        <v>60</v>
      </c>
      <c r="G3" s="173" t="s">
        <v>202</v>
      </c>
      <c r="H3" s="177" t="s">
        <v>122</v>
      </c>
      <c r="I3" s="177"/>
      <c r="J3" s="177"/>
      <c r="K3" s="177"/>
      <c r="L3" s="177"/>
      <c r="M3" s="177"/>
      <c r="N3" s="178"/>
      <c r="O3" s="175" t="s">
        <v>128</v>
      </c>
    </row>
    <row r="4" spans="1:38" ht="45">
      <c r="A4" s="165"/>
      <c r="B4" s="167"/>
      <c r="C4" s="166"/>
      <c r="D4" s="167"/>
      <c r="E4" s="167"/>
      <c r="F4" s="172"/>
      <c r="G4" s="174"/>
      <c r="H4" s="12" t="s">
        <v>184</v>
      </c>
      <c r="I4" s="12" t="s">
        <v>125</v>
      </c>
      <c r="J4" s="12" t="s">
        <v>183</v>
      </c>
      <c r="K4" s="34" t="s">
        <v>182</v>
      </c>
      <c r="L4" s="12" t="s">
        <v>54</v>
      </c>
      <c r="M4" s="11" t="s">
        <v>55</v>
      </c>
      <c r="N4" s="28" t="s">
        <v>12</v>
      </c>
      <c r="O4" s="176"/>
    </row>
    <row r="5" spans="1:38" ht="22.5" customHeight="1" thickBot="1">
      <c r="A5" s="56">
        <v>1</v>
      </c>
      <c r="B5" s="36">
        <f ca="1">IFERROR(INDIRECT("個票"&amp;$A5&amp;"！$t$7"),"")</f>
        <v>0</v>
      </c>
      <c r="C5" s="36">
        <f ca="1">IFERROR(INDIRECT("個票"&amp;$A5&amp;"！$h$7"),"")</f>
        <v>0</v>
      </c>
      <c r="D5" s="36">
        <f ca="1">IFERROR(INDIRECT("個票"&amp;$A5&amp;"！$l$10"),"")</f>
        <v>0</v>
      </c>
      <c r="E5" s="36">
        <f ca="1">IFERROR(INDIRECT("個票"&amp;$A5&amp;"！$w$9"),"")</f>
        <v>0</v>
      </c>
      <c r="F5" s="36" t="str">
        <f ca="1">IFERROR(INDIRECT("個票"&amp;$A5&amp;"！$ｄ$9")&amp;INDIRECT("個票"&amp;$A5&amp;"！$ｈ$9"),"")</f>
        <v>鳥取県</v>
      </c>
      <c r="G5" s="58"/>
      <c r="H5" s="16">
        <f ca="1">IFERROR(INDIRECT("個票"&amp;$A5&amp;"！$AI$16"),"")</f>
        <v>0</v>
      </c>
      <c r="I5" s="17">
        <f ca="1">IFERROR(INDIRECT("個票"&amp;$A5&amp;"！$M$17"),"")</f>
        <v>0</v>
      </c>
      <c r="J5" s="16">
        <f ca="1">IFERROR(INDIRECT("個票"&amp;$A5&amp;"！$AF$20"),"")</f>
        <v>0</v>
      </c>
      <c r="K5" s="16">
        <f ca="1">IFERROR(INDIRECT("個票"&amp;$A5&amp;"！$AF$35"),"")</f>
        <v>0</v>
      </c>
      <c r="L5" s="16">
        <f ca="1">IFERROR(INDIRECT("個票"&amp;$A5&amp;"！$ai$47"),"")</f>
        <v>0</v>
      </c>
      <c r="M5" s="18">
        <f ca="1">IFERROR(INDIRECT("個票"&amp;$A5&amp;"！$AF$53"),"")</f>
        <v>0</v>
      </c>
      <c r="N5" s="16">
        <f ca="1">SUM(H5,J5,K5,L5,M5)</f>
        <v>0</v>
      </c>
      <c r="O5" s="55"/>
    </row>
    <row r="6" spans="1:38" ht="22.5" customHeight="1" thickBot="1">
      <c r="A6" s="56">
        <v>2</v>
      </c>
      <c r="B6" s="36" t="str">
        <f t="shared" ref="B6:B19" ca="1" si="0">IFERROR(INDIRECT("個票"&amp;$A6&amp;"！$t$7"),"")</f>
        <v/>
      </c>
      <c r="C6" s="36" t="str">
        <f t="shared" ref="C6:C19" ca="1" si="1">IFERROR(INDIRECT("個票"&amp;$A6&amp;"！$h$7"),"")</f>
        <v/>
      </c>
      <c r="D6" s="36" t="str">
        <f t="shared" ref="D6:D19" ca="1" si="2">IFERROR(INDIRECT("個票"&amp;$A6&amp;"！$l$10"),"")</f>
        <v/>
      </c>
      <c r="E6" s="36" t="str">
        <f t="shared" ref="E6:E19" ca="1" si="3">IFERROR(INDIRECT("個票"&amp;$A6&amp;"！$w$9"),"")</f>
        <v/>
      </c>
      <c r="F6" s="36" t="str">
        <f t="shared" ref="F6:F19" ca="1" si="4">IFERROR(INDIRECT("個票"&amp;$A6&amp;"！$ｄ$9")&amp;INDIRECT("個票"&amp;$A6&amp;"！$ｈ$9"),"")</f>
        <v/>
      </c>
      <c r="G6" s="58"/>
      <c r="H6" s="16" t="str">
        <f t="shared" ref="H6:H19" ca="1" si="5">IFERROR(INDIRECT("個票"&amp;$A6&amp;"！$AI$16"),"")</f>
        <v/>
      </c>
      <c r="I6" s="17" t="str">
        <f t="shared" ref="I6:I19" ca="1" si="6">IFERROR(INDIRECT("個票"&amp;$A6&amp;"！$M$17"),"")</f>
        <v/>
      </c>
      <c r="J6" s="16" t="str">
        <f t="shared" ref="J6:J19" ca="1" si="7">IFERROR(INDIRECT("個票"&amp;$A6&amp;"！$AF$20"),"")</f>
        <v/>
      </c>
      <c r="K6" s="16" t="str">
        <f t="shared" ref="K6:K19" ca="1" si="8">IFERROR(INDIRECT("個票"&amp;$A6&amp;"！$AF$35"),"")</f>
        <v/>
      </c>
      <c r="L6" s="16" t="str">
        <f t="shared" ref="L6:L19" ca="1" si="9">IFERROR(INDIRECT("個票"&amp;$A6&amp;"！$ai$47"),"")</f>
        <v/>
      </c>
      <c r="M6" s="18" t="str">
        <f t="shared" ref="M6:M19" ca="1" si="10">IFERROR(INDIRECT("個票"&amp;$A6&amp;"！$AF$53"),"")</f>
        <v/>
      </c>
      <c r="N6" s="16">
        <f t="shared" ref="N6:N19" ca="1" si="11">SUM(H6,J6,K6,L6,M6)</f>
        <v>0</v>
      </c>
      <c r="O6" s="55"/>
      <c r="S6" s="168" t="str">
        <f ca="1">IF(_xlfn.SHEETS()-5=COUNTIF(N5:N19,"&gt;0"),"○","！（本表の事業所数と個票の枚数が一致しません）")</f>
        <v>○</v>
      </c>
      <c r="T6" s="169"/>
      <c r="U6" s="169"/>
      <c r="V6" s="169"/>
      <c r="W6" s="169"/>
      <c r="X6" s="169"/>
      <c r="Y6" s="169"/>
      <c r="Z6" s="169"/>
      <c r="AA6" s="169"/>
      <c r="AB6" s="169"/>
      <c r="AC6" s="169"/>
      <c r="AD6" s="169"/>
      <c r="AE6" s="169"/>
      <c r="AF6" s="169"/>
      <c r="AG6" s="169"/>
      <c r="AH6" s="169"/>
      <c r="AI6" s="169"/>
      <c r="AJ6" s="169"/>
      <c r="AK6" s="169"/>
      <c r="AL6" s="170"/>
    </row>
    <row r="7" spans="1:38" ht="22.5" customHeight="1">
      <c r="A7" s="56">
        <v>3</v>
      </c>
      <c r="B7" s="36" t="str">
        <f t="shared" ca="1" si="0"/>
        <v/>
      </c>
      <c r="C7" s="36" t="str">
        <f t="shared" ca="1" si="1"/>
        <v/>
      </c>
      <c r="D7" s="36" t="str">
        <f t="shared" ca="1" si="2"/>
        <v/>
      </c>
      <c r="E7" s="36" t="str">
        <f t="shared" ca="1" si="3"/>
        <v/>
      </c>
      <c r="F7" s="36" t="str">
        <f t="shared" ca="1" si="4"/>
        <v/>
      </c>
      <c r="G7" s="58"/>
      <c r="H7" s="16" t="str">
        <f t="shared" ca="1" si="5"/>
        <v/>
      </c>
      <c r="I7" s="17" t="str">
        <f t="shared" ca="1" si="6"/>
        <v/>
      </c>
      <c r="J7" s="16" t="str">
        <f t="shared" ca="1" si="7"/>
        <v/>
      </c>
      <c r="K7" s="16" t="str">
        <f t="shared" ca="1" si="8"/>
        <v/>
      </c>
      <c r="L7" s="16" t="str">
        <f t="shared" ca="1" si="9"/>
        <v/>
      </c>
      <c r="M7" s="18" t="str">
        <f t="shared" ca="1" si="10"/>
        <v/>
      </c>
      <c r="N7" s="16">
        <f t="shared" ca="1" si="11"/>
        <v>0</v>
      </c>
      <c r="O7" s="55"/>
      <c r="S7" s="35" t="s">
        <v>195</v>
      </c>
    </row>
    <row r="8" spans="1:38" ht="22.5" customHeight="1">
      <c r="A8" s="56">
        <v>4</v>
      </c>
      <c r="B8" s="36" t="str">
        <f t="shared" ca="1" si="0"/>
        <v/>
      </c>
      <c r="C8" s="36" t="str">
        <f t="shared" ca="1" si="1"/>
        <v/>
      </c>
      <c r="D8" s="36" t="str">
        <f t="shared" ca="1" si="2"/>
        <v/>
      </c>
      <c r="E8" s="36" t="str">
        <f t="shared" ca="1" si="3"/>
        <v/>
      </c>
      <c r="F8" s="36" t="str">
        <f t="shared" ca="1" si="4"/>
        <v/>
      </c>
      <c r="G8" s="58"/>
      <c r="H8" s="16" t="str">
        <f t="shared" ca="1" si="5"/>
        <v/>
      </c>
      <c r="I8" s="17" t="str">
        <f t="shared" ca="1" si="6"/>
        <v/>
      </c>
      <c r="J8" s="16" t="str">
        <f t="shared" ca="1" si="7"/>
        <v/>
      </c>
      <c r="K8" s="16" t="str">
        <f t="shared" ca="1" si="8"/>
        <v/>
      </c>
      <c r="L8" s="16" t="str">
        <f t="shared" ca="1" si="9"/>
        <v/>
      </c>
      <c r="M8" s="18" t="str">
        <f t="shared" ca="1" si="10"/>
        <v/>
      </c>
      <c r="N8" s="16">
        <f t="shared" ca="1" si="11"/>
        <v>0</v>
      </c>
      <c r="O8" s="55"/>
      <c r="S8" s="35" t="s">
        <v>196</v>
      </c>
    </row>
    <row r="9" spans="1:38" ht="22.5" customHeight="1">
      <c r="A9" s="56">
        <v>5</v>
      </c>
      <c r="B9" s="36" t="str">
        <f t="shared" ca="1" si="0"/>
        <v/>
      </c>
      <c r="C9" s="36" t="str">
        <f t="shared" ca="1" si="1"/>
        <v/>
      </c>
      <c r="D9" s="36" t="str">
        <f t="shared" ca="1" si="2"/>
        <v/>
      </c>
      <c r="E9" s="36" t="str">
        <f t="shared" ca="1" si="3"/>
        <v/>
      </c>
      <c r="F9" s="36" t="str">
        <f t="shared" ca="1" si="4"/>
        <v/>
      </c>
      <c r="G9" s="58"/>
      <c r="H9" s="16" t="str">
        <f t="shared" ca="1" si="5"/>
        <v/>
      </c>
      <c r="I9" s="17" t="str">
        <f t="shared" ca="1" si="6"/>
        <v/>
      </c>
      <c r="J9" s="16" t="str">
        <f t="shared" ca="1" si="7"/>
        <v/>
      </c>
      <c r="K9" s="16" t="str">
        <f t="shared" ca="1" si="8"/>
        <v/>
      </c>
      <c r="L9" s="16" t="str">
        <f t="shared" ca="1" si="9"/>
        <v/>
      </c>
      <c r="M9" s="18" t="str">
        <f t="shared" ca="1" si="10"/>
        <v/>
      </c>
      <c r="N9" s="16">
        <f t="shared" ca="1" si="11"/>
        <v>0</v>
      </c>
      <c r="O9" s="55"/>
    </row>
    <row r="10" spans="1:38" ht="22.5" customHeight="1">
      <c r="A10" s="56">
        <v>6</v>
      </c>
      <c r="B10" s="36" t="str">
        <f t="shared" ca="1" si="0"/>
        <v/>
      </c>
      <c r="C10" s="36" t="str">
        <f t="shared" ca="1" si="1"/>
        <v/>
      </c>
      <c r="D10" s="36" t="str">
        <f t="shared" ca="1" si="2"/>
        <v/>
      </c>
      <c r="E10" s="36" t="str">
        <f t="shared" ca="1" si="3"/>
        <v/>
      </c>
      <c r="F10" s="36" t="str">
        <f t="shared" ca="1" si="4"/>
        <v/>
      </c>
      <c r="G10" s="58"/>
      <c r="H10" s="16" t="str">
        <f t="shared" ca="1" si="5"/>
        <v/>
      </c>
      <c r="I10" s="17" t="str">
        <f t="shared" ca="1" si="6"/>
        <v/>
      </c>
      <c r="J10" s="16" t="str">
        <f t="shared" ca="1" si="7"/>
        <v/>
      </c>
      <c r="K10" s="16" t="str">
        <f t="shared" ca="1" si="8"/>
        <v/>
      </c>
      <c r="L10" s="16" t="str">
        <f t="shared" ca="1" si="9"/>
        <v/>
      </c>
      <c r="M10" s="18" t="str">
        <f t="shared" ca="1" si="10"/>
        <v/>
      </c>
      <c r="N10" s="16">
        <f t="shared" ca="1" si="11"/>
        <v>0</v>
      </c>
      <c r="O10" s="55"/>
    </row>
    <row r="11" spans="1:38" ht="22.5" customHeight="1">
      <c r="A11" s="56">
        <v>7</v>
      </c>
      <c r="B11" s="36" t="str">
        <f t="shared" ca="1" si="0"/>
        <v/>
      </c>
      <c r="C11" s="36" t="str">
        <f t="shared" ca="1" si="1"/>
        <v/>
      </c>
      <c r="D11" s="36" t="str">
        <f t="shared" ca="1" si="2"/>
        <v/>
      </c>
      <c r="E11" s="36" t="str">
        <f t="shared" ca="1" si="3"/>
        <v/>
      </c>
      <c r="F11" s="36" t="str">
        <f t="shared" ca="1" si="4"/>
        <v/>
      </c>
      <c r="G11" s="58"/>
      <c r="H11" s="16" t="str">
        <f t="shared" ca="1" si="5"/>
        <v/>
      </c>
      <c r="I11" s="17" t="str">
        <f t="shared" ca="1" si="6"/>
        <v/>
      </c>
      <c r="J11" s="16" t="str">
        <f t="shared" ca="1" si="7"/>
        <v/>
      </c>
      <c r="K11" s="16" t="str">
        <f t="shared" ca="1" si="8"/>
        <v/>
      </c>
      <c r="L11" s="16" t="str">
        <f t="shared" ca="1" si="9"/>
        <v/>
      </c>
      <c r="M11" s="18" t="str">
        <f t="shared" ca="1" si="10"/>
        <v/>
      </c>
      <c r="N11" s="16">
        <f t="shared" ca="1" si="11"/>
        <v>0</v>
      </c>
      <c r="O11" s="55"/>
    </row>
    <row r="12" spans="1:38" ht="22.5" customHeight="1">
      <c r="A12" s="56">
        <v>8</v>
      </c>
      <c r="B12" s="36" t="str">
        <f t="shared" ca="1" si="0"/>
        <v/>
      </c>
      <c r="C12" s="36" t="str">
        <f t="shared" ca="1" si="1"/>
        <v/>
      </c>
      <c r="D12" s="36" t="str">
        <f t="shared" ca="1" si="2"/>
        <v/>
      </c>
      <c r="E12" s="36" t="str">
        <f t="shared" ca="1" si="3"/>
        <v/>
      </c>
      <c r="F12" s="36" t="str">
        <f t="shared" ca="1" si="4"/>
        <v/>
      </c>
      <c r="G12" s="58"/>
      <c r="H12" s="16" t="str">
        <f t="shared" ca="1" si="5"/>
        <v/>
      </c>
      <c r="I12" s="17" t="str">
        <f t="shared" ca="1" si="6"/>
        <v/>
      </c>
      <c r="J12" s="16" t="str">
        <f t="shared" ca="1" si="7"/>
        <v/>
      </c>
      <c r="K12" s="16" t="str">
        <f t="shared" ca="1" si="8"/>
        <v/>
      </c>
      <c r="L12" s="16" t="str">
        <f t="shared" ca="1" si="9"/>
        <v/>
      </c>
      <c r="M12" s="18" t="str">
        <f t="shared" ca="1" si="10"/>
        <v/>
      </c>
      <c r="N12" s="16">
        <f t="shared" ca="1" si="11"/>
        <v>0</v>
      </c>
      <c r="O12" s="55"/>
    </row>
    <row r="13" spans="1:38" ht="22.5" customHeight="1">
      <c r="A13" s="56">
        <v>9</v>
      </c>
      <c r="B13" s="36" t="str">
        <f t="shared" ca="1" si="0"/>
        <v/>
      </c>
      <c r="C13" s="36" t="str">
        <f t="shared" ca="1" si="1"/>
        <v/>
      </c>
      <c r="D13" s="36" t="str">
        <f t="shared" ca="1" si="2"/>
        <v/>
      </c>
      <c r="E13" s="36" t="str">
        <f t="shared" ca="1" si="3"/>
        <v/>
      </c>
      <c r="F13" s="36" t="str">
        <f t="shared" ca="1" si="4"/>
        <v/>
      </c>
      <c r="G13" s="58"/>
      <c r="H13" s="16" t="str">
        <f t="shared" ca="1" si="5"/>
        <v/>
      </c>
      <c r="I13" s="17" t="str">
        <f t="shared" ca="1" si="6"/>
        <v/>
      </c>
      <c r="J13" s="16" t="str">
        <f t="shared" ca="1" si="7"/>
        <v/>
      </c>
      <c r="K13" s="16" t="str">
        <f t="shared" ca="1" si="8"/>
        <v/>
      </c>
      <c r="L13" s="16" t="str">
        <f t="shared" ca="1" si="9"/>
        <v/>
      </c>
      <c r="M13" s="18" t="str">
        <f t="shared" ca="1" si="10"/>
        <v/>
      </c>
      <c r="N13" s="16">
        <f t="shared" ca="1" si="11"/>
        <v>0</v>
      </c>
      <c r="O13" s="55"/>
    </row>
    <row r="14" spans="1:38" ht="22.5" customHeight="1">
      <c r="A14" s="56">
        <v>10</v>
      </c>
      <c r="B14" s="36" t="str">
        <f t="shared" ca="1" si="0"/>
        <v/>
      </c>
      <c r="C14" s="36" t="str">
        <f t="shared" ca="1" si="1"/>
        <v/>
      </c>
      <c r="D14" s="36" t="str">
        <f t="shared" ca="1" si="2"/>
        <v/>
      </c>
      <c r="E14" s="36" t="str">
        <f t="shared" ca="1" si="3"/>
        <v/>
      </c>
      <c r="F14" s="36" t="str">
        <f t="shared" ca="1" si="4"/>
        <v/>
      </c>
      <c r="G14" s="58"/>
      <c r="H14" s="16" t="str">
        <f t="shared" ca="1" si="5"/>
        <v/>
      </c>
      <c r="I14" s="17" t="str">
        <f t="shared" ca="1" si="6"/>
        <v/>
      </c>
      <c r="J14" s="16" t="str">
        <f t="shared" ca="1" si="7"/>
        <v/>
      </c>
      <c r="K14" s="16" t="str">
        <f t="shared" ca="1" si="8"/>
        <v/>
      </c>
      <c r="L14" s="16" t="str">
        <f t="shared" ca="1" si="9"/>
        <v/>
      </c>
      <c r="M14" s="18" t="str">
        <f t="shared" ca="1" si="10"/>
        <v/>
      </c>
      <c r="N14" s="16">
        <f t="shared" ca="1" si="11"/>
        <v>0</v>
      </c>
      <c r="O14" s="55"/>
    </row>
    <row r="15" spans="1:38" ht="22.5" customHeight="1">
      <c r="A15" s="56">
        <v>11</v>
      </c>
      <c r="B15" s="36" t="str">
        <f t="shared" ca="1" si="0"/>
        <v/>
      </c>
      <c r="C15" s="36" t="str">
        <f t="shared" ca="1" si="1"/>
        <v/>
      </c>
      <c r="D15" s="36" t="str">
        <f t="shared" ca="1" si="2"/>
        <v/>
      </c>
      <c r="E15" s="36" t="str">
        <f t="shared" ca="1" si="3"/>
        <v/>
      </c>
      <c r="F15" s="36" t="str">
        <f t="shared" ca="1" si="4"/>
        <v/>
      </c>
      <c r="G15" s="58"/>
      <c r="H15" s="16" t="str">
        <f t="shared" ca="1" si="5"/>
        <v/>
      </c>
      <c r="I15" s="17" t="str">
        <f t="shared" ca="1" si="6"/>
        <v/>
      </c>
      <c r="J15" s="16" t="str">
        <f t="shared" ca="1" si="7"/>
        <v/>
      </c>
      <c r="K15" s="16" t="str">
        <f t="shared" ca="1" si="8"/>
        <v/>
      </c>
      <c r="L15" s="16" t="str">
        <f t="shared" ca="1" si="9"/>
        <v/>
      </c>
      <c r="M15" s="18" t="str">
        <f t="shared" ca="1" si="10"/>
        <v/>
      </c>
      <c r="N15" s="16">
        <f t="shared" ca="1" si="11"/>
        <v>0</v>
      </c>
      <c r="O15" s="55"/>
    </row>
    <row r="16" spans="1:38" ht="22.5" customHeight="1">
      <c r="A16" s="56">
        <v>12</v>
      </c>
      <c r="B16" s="36" t="str">
        <f t="shared" ca="1" si="0"/>
        <v/>
      </c>
      <c r="C16" s="36" t="str">
        <f t="shared" ca="1" si="1"/>
        <v/>
      </c>
      <c r="D16" s="36" t="str">
        <f t="shared" ca="1" si="2"/>
        <v/>
      </c>
      <c r="E16" s="36" t="str">
        <f t="shared" ca="1" si="3"/>
        <v/>
      </c>
      <c r="F16" s="36" t="str">
        <f t="shared" ca="1" si="4"/>
        <v/>
      </c>
      <c r="G16" s="58"/>
      <c r="H16" s="16" t="str">
        <f t="shared" ca="1" si="5"/>
        <v/>
      </c>
      <c r="I16" s="17" t="str">
        <f t="shared" ca="1" si="6"/>
        <v/>
      </c>
      <c r="J16" s="16" t="str">
        <f t="shared" ca="1" si="7"/>
        <v/>
      </c>
      <c r="K16" s="16" t="str">
        <f t="shared" ca="1" si="8"/>
        <v/>
      </c>
      <c r="L16" s="16" t="str">
        <f t="shared" ca="1" si="9"/>
        <v/>
      </c>
      <c r="M16" s="18" t="str">
        <f t="shared" ca="1" si="10"/>
        <v/>
      </c>
      <c r="N16" s="16">
        <f t="shared" ca="1" si="11"/>
        <v>0</v>
      </c>
      <c r="O16" s="55"/>
    </row>
    <row r="17" spans="1:15" ht="22.5" customHeight="1">
      <c r="A17" s="56">
        <v>13</v>
      </c>
      <c r="B17" s="36" t="str">
        <f t="shared" ca="1" si="0"/>
        <v/>
      </c>
      <c r="C17" s="36" t="str">
        <f t="shared" ca="1" si="1"/>
        <v/>
      </c>
      <c r="D17" s="36" t="str">
        <f t="shared" ca="1" si="2"/>
        <v/>
      </c>
      <c r="E17" s="36" t="str">
        <f t="shared" ca="1" si="3"/>
        <v/>
      </c>
      <c r="F17" s="36" t="str">
        <f t="shared" ca="1" si="4"/>
        <v/>
      </c>
      <c r="G17" s="58"/>
      <c r="H17" s="16" t="str">
        <f t="shared" ca="1" si="5"/>
        <v/>
      </c>
      <c r="I17" s="17" t="str">
        <f t="shared" ca="1" si="6"/>
        <v/>
      </c>
      <c r="J17" s="16" t="str">
        <f t="shared" ca="1" si="7"/>
        <v/>
      </c>
      <c r="K17" s="16" t="str">
        <f t="shared" ca="1" si="8"/>
        <v/>
      </c>
      <c r="L17" s="16" t="str">
        <f t="shared" ca="1" si="9"/>
        <v/>
      </c>
      <c r="M17" s="18" t="str">
        <f t="shared" ca="1" si="10"/>
        <v/>
      </c>
      <c r="N17" s="16">
        <f t="shared" ca="1" si="11"/>
        <v>0</v>
      </c>
      <c r="O17" s="55"/>
    </row>
    <row r="18" spans="1:15" ht="22.5" customHeight="1">
      <c r="A18" s="56">
        <v>14</v>
      </c>
      <c r="B18" s="36" t="str">
        <f t="shared" ca="1" si="0"/>
        <v/>
      </c>
      <c r="C18" s="36" t="str">
        <f t="shared" ca="1" si="1"/>
        <v/>
      </c>
      <c r="D18" s="36" t="str">
        <f t="shared" ca="1" si="2"/>
        <v/>
      </c>
      <c r="E18" s="36" t="str">
        <f t="shared" ca="1" si="3"/>
        <v/>
      </c>
      <c r="F18" s="36" t="str">
        <f t="shared" ca="1" si="4"/>
        <v/>
      </c>
      <c r="G18" s="58"/>
      <c r="H18" s="16" t="str">
        <f t="shared" ca="1" si="5"/>
        <v/>
      </c>
      <c r="I18" s="17" t="str">
        <f t="shared" ca="1" si="6"/>
        <v/>
      </c>
      <c r="J18" s="16" t="str">
        <f t="shared" ca="1" si="7"/>
        <v/>
      </c>
      <c r="K18" s="16" t="str">
        <f t="shared" ca="1" si="8"/>
        <v/>
      </c>
      <c r="L18" s="16" t="str">
        <f t="shared" ca="1" si="9"/>
        <v/>
      </c>
      <c r="M18" s="18" t="str">
        <f t="shared" ca="1" si="10"/>
        <v/>
      </c>
      <c r="N18" s="16">
        <f t="shared" ca="1" si="11"/>
        <v>0</v>
      </c>
      <c r="O18" s="55"/>
    </row>
    <row r="19" spans="1:15" ht="22.5" customHeight="1">
      <c r="A19" s="56">
        <v>15</v>
      </c>
      <c r="B19" s="36" t="str">
        <f t="shared" ca="1" si="0"/>
        <v/>
      </c>
      <c r="C19" s="36" t="str">
        <f t="shared" ca="1" si="1"/>
        <v/>
      </c>
      <c r="D19" s="36" t="str">
        <f t="shared" ca="1" si="2"/>
        <v/>
      </c>
      <c r="E19" s="36" t="str">
        <f t="shared" ca="1" si="3"/>
        <v/>
      </c>
      <c r="F19" s="36" t="str">
        <f t="shared" ca="1" si="4"/>
        <v/>
      </c>
      <c r="G19" s="58"/>
      <c r="H19" s="16" t="str">
        <f t="shared" ca="1" si="5"/>
        <v/>
      </c>
      <c r="I19" s="17" t="str">
        <f t="shared" ca="1" si="6"/>
        <v/>
      </c>
      <c r="J19" s="16" t="str">
        <f t="shared" ca="1" si="7"/>
        <v/>
      </c>
      <c r="K19" s="16" t="str">
        <f t="shared" ca="1" si="8"/>
        <v/>
      </c>
      <c r="L19" s="16" t="str">
        <f t="shared" ca="1" si="9"/>
        <v/>
      </c>
      <c r="M19" s="18" t="str">
        <f t="shared" ca="1" si="10"/>
        <v/>
      </c>
      <c r="N19" s="16">
        <f t="shared" ca="1" si="11"/>
        <v>0</v>
      </c>
      <c r="O19" s="55"/>
    </row>
    <row r="20" spans="1:15" ht="11.25" customHeight="1"/>
    <row r="21" spans="1:15" customFormat="1">
      <c r="A21" s="3" t="s">
        <v>206</v>
      </c>
      <c r="B21" s="3"/>
      <c r="C21" s="3"/>
    </row>
    <row r="22" spans="1:15" customFormat="1" ht="16.5" customHeight="1">
      <c r="A22" s="14"/>
      <c r="B22" s="5" t="s">
        <v>205</v>
      </c>
      <c r="C22" s="3"/>
    </row>
    <row r="23" spans="1:15" customFormat="1" ht="16.5" customHeight="1">
      <c r="A23" s="14"/>
      <c r="B23" s="5"/>
      <c r="C23" s="3"/>
    </row>
    <row r="24" spans="1:15" customFormat="1" ht="16.5" customHeight="1">
      <c r="A24" s="6"/>
      <c r="B24" s="15"/>
      <c r="C24" s="3"/>
    </row>
    <row r="25" spans="1:15" customFormat="1" ht="16.5" customHeight="1">
      <c r="A25" s="6"/>
      <c r="B25" s="15"/>
      <c r="C25" s="3"/>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algorithmName="SHA-512" hashValue="drQSky+UCk0OgpOrH8G0aCCPN9rqvDBRdaBGCbDFc3O15D3BWgzTUWUipxJHhcJ0uCaXByNcXFGnQVanFgg7AA==" saltValue="9IOKlBdo8NzS7r9cG0huuQ==" spinCount="100000" sheet="1" objects="1" scenarios="1" insertColumns="0" insertRows="0" selectLockedCells="1"/>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9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71"/>
  <sheetViews>
    <sheetView showGridLines="0" view="pageBreakPreview" topLeftCell="A13" zoomScale="115" zoomScaleNormal="100" zoomScaleSheetLayoutView="115" workbookViewId="0">
      <selection activeCell="AI48" sqref="AI48:AK50"/>
    </sheetView>
  </sheetViews>
  <sheetFormatPr defaultColWidth="2.25" defaultRowHeight="13.5"/>
  <cols>
    <col min="1" max="1" width="2.25" style="78" customWidth="1"/>
    <col min="2" max="7" width="2.25" style="78"/>
    <col min="8" max="19" width="2.5" style="78" bestFit="1" customWidth="1"/>
    <col min="20" max="39" width="2.25" style="78"/>
    <col min="40" max="48" width="5.625" style="78" customWidth="1"/>
    <col min="49" max="57" width="2.25" style="78"/>
    <col min="58" max="58" width="9.125" style="78" bestFit="1" customWidth="1"/>
    <col min="59" max="16384" width="2.25" style="78"/>
  </cols>
  <sheetData>
    <row r="1" spans="1:49">
      <c r="A1" s="78" t="s">
        <v>219</v>
      </c>
    </row>
    <row r="2" spans="1:49" ht="7.5" customHeight="1"/>
    <row r="3" spans="1:49">
      <c r="A3" s="179" t="s">
        <v>211</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1"/>
    </row>
    <row r="4" spans="1:49" ht="9" customHeigh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row>
    <row r="5" spans="1:49">
      <c r="A5" s="182" t="s">
        <v>56</v>
      </c>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4"/>
    </row>
    <row r="6" spans="1:49" ht="4.5" customHeight="1">
      <c r="A6" s="80"/>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2"/>
    </row>
    <row r="7" spans="1:49" ht="17.25" customHeight="1">
      <c r="A7" s="185" t="s">
        <v>17</v>
      </c>
      <c r="B7" s="186"/>
      <c r="C7" s="186"/>
      <c r="D7" s="186"/>
      <c r="E7" s="186"/>
      <c r="F7" s="186"/>
      <c r="G7" s="187"/>
      <c r="H7" s="188"/>
      <c r="I7" s="189"/>
      <c r="J7" s="189"/>
      <c r="K7" s="189"/>
      <c r="L7" s="189"/>
      <c r="M7" s="189"/>
      <c r="N7" s="190"/>
      <c r="O7" s="185" t="s">
        <v>57</v>
      </c>
      <c r="P7" s="186"/>
      <c r="Q7" s="186"/>
      <c r="R7" s="186"/>
      <c r="S7" s="187"/>
      <c r="T7" s="191"/>
      <c r="U7" s="192"/>
      <c r="V7" s="192"/>
      <c r="W7" s="192"/>
      <c r="X7" s="192"/>
      <c r="Y7" s="192"/>
      <c r="Z7" s="192"/>
      <c r="AA7" s="192"/>
      <c r="AB7" s="192"/>
      <c r="AC7" s="192"/>
      <c r="AD7" s="192"/>
      <c r="AE7" s="192"/>
      <c r="AF7" s="192"/>
      <c r="AG7" s="192"/>
      <c r="AH7" s="192"/>
      <c r="AI7" s="192"/>
      <c r="AJ7" s="192"/>
      <c r="AK7" s="192"/>
      <c r="AL7" s="192"/>
      <c r="AM7" s="193"/>
    </row>
    <row r="8" spans="1:49">
      <c r="A8" s="194" t="s">
        <v>58</v>
      </c>
      <c r="B8" s="195"/>
      <c r="C8" s="196"/>
      <c r="D8" s="185" t="s">
        <v>59</v>
      </c>
      <c r="E8" s="186"/>
      <c r="F8" s="186"/>
      <c r="G8" s="187"/>
      <c r="H8" s="83" t="s">
        <v>60</v>
      </c>
      <c r="I8" s="83"/>
      <c r="J8" s="83"/>
      <c r="K8" s="83"/>
      <c r="L8" s="83"/>
      <c r="M8" s="83"/>
      <c r="N8" s="83"/>
      <c r="O8" s="83"/>
      <c r="P8" s="83"/>
      <c r="Q8" s="83"/>
      <c r="R8" s="83"/>
      <c r="S8" s="84"/>
      <c r="T8" s="194" t="s">
        <v>61</v>
      </c>
      <c r="U8" s="195"/>
      <c r="V8" s="196"/>
      <c r="W8" s="185" t="s">
        <v>0</v>
      </c>
      <c r="X8" s="186"/>
      <c r="Y8" s="186"/>
      <c r="Z8" s="186"/>
      <c r="AA8" s="186"/>
      <c r="AB8" s="186"/>
      <c r="AC8" s="186"/>
      <c r="AD8" s="186"/>
      <c r="AE8" s="186"/>
      <c r="AF8" s="187"/>
      <c r="AG8" s="200" t="s">
        <v>62</v>
      </c>
      <c r="AH8" s="201"/>
      <c r="AI8" s="201"/>
      <c r="AJ8" s="201"/>
      <c r="AK8" s="201"/>
      <c r="AL8" s="201"/>
      <c r="AM8" s="202"/>
    </row>
    <row r="9" spans="1:49" ht="17.25" customHeight="1">
      <c r="A9" s="197"/>
      <c r="B9" s="198"/>
      <c r="C9" s="199"/>
      <c r="D9" s="203" t="s">
        <v>93</v>
      </c>
      <c r="E9" s="204"/>
      <c r="F9" s="204"/>
      <c r="G9" s="205"/>
      <c r="H9" s="206"/>
      <c r="I9" s="207"/>
      <c r="J9" s="207"/>
      <c r="K9" s="207"/>
      <c r="L9" s="207"/>
      <c r="M9" s="207"/>
      <c r="N9" s="207"/>
      <c r="O9" s="207"/>
      <c r="P9" s="207"/>
      <c r="Q9" s="207"/>
      <c r="R9" s="207"/>
      <c r="S9" s="208"/>
      <c r="T9" s="197"/>
      <c r="U9" s="198"/>
      <c r="V9" s="199"/>
      <c r="W9" s="209"/>
      <c r="X9" s="210"/>
      <c r="Y9" s="210"/>
      <c r="Z9" s="210"/>
      <c r="AA9" s="210"/>
      <c r="AB9" s="210"/>
      <c r="AC9" s="210"/>
      <c r="AD9" s="210"/>
      <c r="AE9" s="210"/>
      <c r="AF9" s="211"/>
      <c r="AG9" s="212"/>
      <c r="AH9" s="213"/>
      <c r="AI9" s="213"/>
      <c r="AJ9" s="213"/>
      <c r="AK9" s="213"/>
      <c r="AL9" s="213"/>
      <c r="AM9" s="214"/>
    </row>
    <row r="10" spans="1:49" s="65" customFormat="1" ht="20.25" customHeight="1">
      <c r="A10" s="85" t="s">
        <v>121</v>
      </c>
      <c r="B10" s="86"/>
      <c r="C10" s="87"/>
      <c r="D10" s="87"/>
      <c r="E10" s="88"/>
      <c r="F10" s="88"/>
      <c r="G10" s="88"/>
      <c r="H10" s="88"/>
      <c r="I10" s="88"/>
      <c r="J10" s="88"/>
      <c r="K10" s="89"/>
      <c r="L10" s="224"/>
      <c r="M10" s="225"/>
      <c r="N10" s="225"/>
      <c r="O10" s="225"/>
      <c r="P10" s="225"/>
      <c r="Q10" s="225"/>
      <c r="R10" s="225"/>
      <c r="S10" s="225"/>
      <c r="T10" s="225"/>
      <c r="U10" s="225"/>
      <c r="V10" s="225"/>
      <c r="W10" s="225"/>
      <c r="X10" s="225"/>
      <c r="Y10" s="226"/>
      <c r="Z10" s="227" t="s">
        <v>48</v>
      </c>
      <c r="AA10" s="228"/>
      <c r="AB10" s="229"/>
      <c r="AC10" s="192"/>
      <c r="AD10" s="192"/>
      <c r="AE10" s="215" t="s">
        <v>9</v>
      </c>
      <c r="AF10" s="216"/>
      <c r="AG10" s="230" t="s">
        <v>123</v>
      </c>
      <c r="AH10" s="231"/>
      <c r="AI10" s="232"/>
      <c r="AJ10" s="192"/>
      <c r="AK10" s="192"/>
      <c r="AL10" s="215" t="s">
        <v>9</v>
      </c>
      <c r="AM10" s="216"/>
      <c r="AP10" s="217"/>
      <c r="AQ10" s="217"/>
      <c r="AR10" s="217"/>
      <c r="AS10" s="217"/>
      <c r="AT10" s="217"/>
      <c r="AU10" s="217"/>
    </row>
    <row r="11" spans="1:49" s="65" customFormat="1" ht="18" customHeight="1">
      <c r="A11" s="218" t="s">
        <v>2</v>
      </c>
      <c r="B11" s="219"/>
      <c r="C11" s="219"/>
      <c r="D11" s="219"/>
      <c r="E11" s="219"/>
      <c r="F11" s="219"/>
      <c r="G11" s="219"/>
      <c r="H11" s="220"/>
      <c r="I11" s="90"/>
      <c r="J11" s="91" t="s">
        <v>138</v>
      </c>
      <c r="K11" s="92"/>
      <c r="L11" s="93"/>
      <c r="M11" s="93"/>
      <c r="N11" s="93"/>
      <c r="O11" s="93"/>
      <c r="P11" s="93"/>
      <c r="Q11" s="93"/>
      <c r="R11" s="93"/>
      <c r="S11" s="93"/>
      <c r="T11" s="93"/>
      <c r="U11" s="93"/>
      <c r="V11" s="93"/>
      <c r="W11" s="93"/>
      <c r="X11" s="93"/>
      <c r="Y11" s="90"/>
      <c r="Z11" s="91" t="s">
        <v>139</v>
      </c>
      <c r="AA11" s="92"/>
      <c r="AB11" s="93"/>
      <c r="AC11" s="93"/>
      <c r="AD11" s="93"/>
      <c r="AE11" s="93"/>
      <c r="AF11" s="93"/>
      <c r="AG11" s="93"/>
      <c r="AH11" s="93"/>
      <c r="AI11" s="93"/>
      <c r="AJ11" s="93"/>
      <c r="AK11" s="93"/>
      <c r="AL11" s="93"/>
      <c r="AM11" s="94"/>
    </row>
    <row r="12" spans="1:49" s="65" customFormat="1" ht="18" customHeight="1">
      <c r="A12" s="221"/>
      <c r="B12" s="222"/>
      <c r="C12" s="222"/>
      <c r="D12" s="222"/>
      <c r="E12" s="222"/>
      <c r="F12" s="222"/>
      <c r="G12" s="222"/>
      <c r="H12" s="223"/>
      <c r="I12" s="95"/>
      <c r="J12" s="96" t="s">
        <v>53</v>
      </c>
      <c r="K12" s="97"/>
      <c r="L12" s="98"/>
      <c r="M12" s="98"/>
      <c r="N12" s="98"/>
      <c r="O12" s="98"/>
      <c r="P12" s="98"/>
      <c r="Q12" s="98"/>
      <c r="R12" s="98"/>
      <c r="S12" s="98"/>
      <c r="T12" s="98"/>
      <c r="U12" s="97"/>
      <c r="V12" s="98"/>
      <c r="W12" s="98"/>
      <c r="X12" s="98"/>
      <c r="Y12" s="99"/>
      <c r="Z12" s="100" t="s">
        <v>52</v>
      </c>
      <c r="AA12" s="97"/>
      <c r="AB12" s="98"/>
      <c r="AC12" s="98"/>
      <c r="AD12" s="98"/>
      <c r="AE12" s="98"/>
      <c r="AF12" s="98"/>
      <c r="AG12" s="98"/>
      <c r="AH12" s="98"/>
      <c r="AI12" s="98"/>
      <c r="AJ12" s="98"/>
      <c r="AK12" s="98"/>
      <c r="AL12" s="98"/>
      <c r="AM12" s="101"/>
    </row>
    <row r="13" spans="1:49" s="65" customFormat="1" ht="9" customHeight="1">
      <c r="A13" s="102"/>
      <c r="B13" s="103"/>
      <c r="C13" s="103"/>
      <c r="D13" s="103"/>
      <c r="E13" s="103"/>
      <c r="F13" s="103"/>
      <c r="G13" s="103"/>
      <c r="H13" s="103"/>
      <c r="I13" s="104"/>
      <c r="J13" s="105"/>
      <c r="K13" s="104"/>
      <c r="L13" s="106"/>
      <c r="M13" s="106"/>
      <c r="N13" s="106"/>
      <c r="O13" s="106"/>
      <c r="P13" s="106"/>
      <c r="Q13" s="106"/>
      <c r="R13" s="106"/>
      <c r="S13" s="106"/>
      <c r="T13" s="106"/>
      <c r="U13" s="107"/>
      <c r="V13" s="106"/>
      <c r="W13" s="106"/>
      <c r="X13" s="106"/>
      <c r="Y13" s="96"/>
      <c r="Z13" s="100"/>
      <c r="AA13" s="97"/>
      <c r="AB13" s="98"/>
      <c r="AC13" s="98"/>
      <c r="AD13" s="98"/>
      <c r="AE13" s="98"/>
      <c r="AF13" s="98"/>
      <c r="AG13" s="98"/>
      <c r="AH13" s="98"/>
      <c r="AI13" s="98"/>
      <c r="AJ13" s="98"/>
      <c r="AK13" s="98"/>
      <c r="AL13" s="106"/>
      <c r="AM13" s="108"/>
    </row>
    <row r="14" spans="1:49" s="65" customFormat="1" ht="12">
      <c r="A14" s="182" t="s">
        <v>220</v>
      </c>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4"/>
    </row>
    <row r="15" spans="1:49" s="65" customFormat="1" ht="4.5" customHeight="1" thickBot="1">
      <c r="A15" s="109"/>
      <c r="B15" s="109"/>
      <c r="C15" s="109"/>
      <c r="D15" s="109"/>
      <c r="E15" s="109"/>
      <c r="F15" s="109"/>
      <c r="G15" s="109"/>
      <c r="H15" s="109"/>
      <c r="I15" s="105"/>
      <c r="J15" s="109"/>
      <c r="K15" s="104"/>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row>
    <row r="16" spans="1:49" s="65" customFormat="1" ht="19.5" customHeight="1" thickBot="1">
      <c r="A16" s="110" t="s">
        <v>179</v>
      </c>
      <c r="B16" s="109"/>
      <c r="C16" s="109"/>
      <c r="D16" s="109"/>
      <c r="E16" s="109"/>
      <c r="F16" s="109"/>
      <c r="G16" s="109"/>
      <c r="H16" s="109"/>
      <c r="I16" s="111" t="s">
        <v>132</v>
      </c>
      <c r="J16" s="109"/>
      <c r="K16" s="104"/>
      <c r="L16" s="106"/>
      <c r="M16" s="106"/>
      <c r="N16" s="106"/>
      <c r="O16" s="106"/>
      <c r="P16" s="106"/>
      <c r="Q16" s="106"/>
      <c r="R16" s="106"/>
      <c r="S16" s="106"/>
      <c r="T16" s="106"/>
      <c r="U16" s="106"/>
      <c r="V16" s="106"/>
      <c r="W16" s="106"/>
      <c r="X16" s="106"/>
      <c r="Y16" s="106"/>
      <c r="Z16" s="106"/>
      <c r="AA16" s="106"/>
      <c r="AB16" s="106"/>
      <c r="AC16" s="106"/>
      <c r="AD16" s="106"/>
      <c r="AE16" s="243" t="s">
        <v>212</v>
      </c>
      <c r="AF16" s="244"/>
      <c r="AG16" s="244"/>
      <c r="AH16" s="245"/>
      <c r="AI16" s="246">
        <f>(20*M17+5*V17)*10+AE17</f>
        <v>0</v>
      </c>
      <c r="AJ16" s="247"/>
      <c r="AK16" s="247"/>
      <c r="AL16" s="248" t="s">
        <v>8</v>
      </c>
      <c r="AM16" s="249"/>
    </row>
    <row r="17" spans="1:48" s="65" customFormat="1" ht="19.5" customHeight="1">
      <c r="A17" s="112" t="s">
        <v>45</v>
      </c>
      <c r="B17" s="113"/>
      <c r="C17" s="114"/>
      <c r="D17" s="114"/>
      <c r="E17" s="114"/>
      <c r="F17" s="114"/>
      <c r="G17" s="115"/>
      <c r="H17" s="233" t="s">
        <v>46</v>
      </c>
      <c r="I17" s="234"/>
      <c r="J17" s="234"/>
      <c r="K17" s="234"/>
      <c r="L17" s="235"/>
      <c r="M17" s="236">
        <f>COUNTIFS(職員表!$H6:$H85,$H$7,職員表!$O6:$O85,20,職員表!$I6:$I85,個票1!$L$10)</f>
        <v>0</v>
      </c>
      <c r="N17" s="236"/>
      <c r="O17" s="236"/>
      <c r="P17" s="116" t="s">
        <v>9</v>
      </c>
      <c r="Q17" s="237" t="s">
        <v>47</v>
      </c>
      <c r="R17" s="238"/>
      <c r="S17" s="238"/>
      <c r="T17" s="238"/>
      <c r="U17" s="239"/>
      <c r="V17" s="236">
        <f>COUNTIFS(職員表!$H6:$H85,$H7,職員表!$O6:$O85,5,職員表!$I6:$I85,個票1!$L$10)</f>
        <v>0</v>
      </c>
      <c r="W17" s="236"/>
      <c r="X17" s="236"/>
      <c r="Y17" s="117" t="s">
        <v>9</v>
      </c>
      <c r="Z17" s="118" t="s">
        <v>133</v>
      </c>
      <c r="AA17" s="119"/>
      <c r="AB17" s="119"/>
      <c r="AC17" s="119"/>
      <c r="AD17" s="120"/>
      <c r="AE17" s="240"/>
      <c r="AF17" s="241"/>
      <c r="AG17" s="241"/>
      <c r="AH17" s="242" t="s">
        <v>8</v>
      </c>
      <c r="AI17" s="242"/>
      <c r="AJ17" s="121" t="s">
        <v>134</v>
      </c>
      <c r="AK17" s="98"/>
      <c r="AL17" s="98"/>
      <c r="AM17" s="101"/>
    </row>
    <row r="18" spans="1:48" s="65" customFormat="1" ht="14.25" customHeight="1">
      <c r="A18" s="109"/>
      <c r="B18" s="109"/>
      <c r="C18" s="109"/>
      <c r="D18" s="109"/>
      <c r="E18" s="109"/>
      <c r="F18" s="109"/>
      <c r="G18" s="109"/>
      <c r="H18" s="109"/>
      <c r="I18" s="105"/>
      <c r="J18" s="109"/>
      <c r="K18" s="104"/>
      <c r="L18" s="106"/>
      <c r="M18" s="106"/>
      <c r="N18" s="106"/>
      <c r="O18" s="106"/>
      <c r="P18" s="106"/>
      <c r="Q18" s="106"/>
      <c r="R18" s="106"/>
      <c r="S18" s="106"/>
      <c r="T18" s="106"/>
      <c r="U18" s="106"/>
      <c r="V18" s="106"/>
      <c r="W18" s="106"/>
      <c r="X18" s="81"/>
      <c r="Y18" s="81"/>
      <c r="Z18" s="81"/>
      <c r="AA18" s="81"/>
      <c r="AB18" s="81"/>
      <c r="AC18" s="81"/>
      <c r="AD18" s="93"/>
      <c r="AE18" s="106"/>
      <c r="AF18" s="106"/>
      <c r="AG18" s="106"/>
      <c r="AH18" s="106"/>
      <c r="AI18" s="106"/>
      <c r="AJ18" s="106"/>
      <c r="AK18" s="106"/>
      <c r="AL18" s="106"/>
      <c r="AM18" s="106"/>
    </row>
    <row r="19" spans="1:48" s="65" customFormat="1">
      <c r="A19" s="122" t="s">
        <v>199</v>
      </c>
      <c r="B19" s="109"/>
      <c r="C19" s="103"/>
      <c r="D19" s="109"/>
      <c r="E19" s="123"/>
      <c r="F19" s="109"/>
      <c r="G19" s="109"/>
      <c r="H19" s="109"/>
      <c r="I19" s="109"/>
      <c r="J19" s="124"/>
      <c r="K19" s="124"/>
      <c r="L19" s="124"/>
      <c r="M19" s="124"/>
      <c r="N19" s="124"/>
      <c r="O19" s="125"/>
      <c r="P19" s="126"/>
      <c r="Q19" s="127"/>
      <c r="R19" s="127"/>
      <c r="S19" s="124"/>
      <c r="T19" s="109"/>
      <c r="U19" s="124"/>
      <c r="V19" s="124"/>
      <c r="W19" s="103"/>
      <c r="X19" s="278" t="s">
        <v>213</v>
      </c>
      <c r="Y19" s="278"/>
      <c r="Z19" s="278"/>
      <c r="AA19" s="278"/>
      <c r="AB19" s="278"/>
      <c r="AC19" s="278"/>
      <c r="AD19" s="278"/>
      <c r="AE19" s="278"/>
      <c r="AF19" s="279" t="s">
        <v>221</v>
      </c>
      <c r="AG19" s="279"/>
      <c r="AH19" s="279"/>
      <c r="AI19" s="279"/>
      <c r="AJ19" s="279"/>
      <c r="AK19" s="279"/>
      <c r="AL19" s="279"/>
      <c r="AM19" s="279"/>
    </row>
    <row r="20" spans="1:48" s="65" customFormat="1" ht="14.25" customHeight="1">
      <c r="A20" s="122"/>
      <c r="B20" s="109"/>
      <c r="C20" s="128" t="s">
        <v>140</v>
      </c>
      <c r="D20" s="109"/>
      <c r="E20" s="123"/>
      <c r="F20" s="109"/>
      <c r="G20" s="109"/>
      <c r="H20" s="109"/>
      <c r="I20" s="109"/>
      <c r="J20" s="124"/>
      <c r="K20" s="124"/>
      <c r="L20" s="124"/>
      <c r="M20" s="124"/>
      <c r="N20" s="124"/>
      <c r="O20" s="125"/>
      <c r="P20" s="126"/>
      <c r="Q20" s="127"/>
      <c r="R20" s="127"/>
      <c r="S20" s="124"/>
      <c r="T20" s="109"/>
      <c r="U20" s="124"/>
      <c r="V20" s="124"/>
      <c r="W20" s="129"/>
      <c r="X20" s="290"/>
      <c r="Y20" s="291"/>
      <c r="Z20" s="291"/>
      <c r="AA20" s="291"/>
      <c r="AB20" s="291"/>
      <c r="AC20" s="291"/>
      <c r="AD20" s="286" t="s">
        <v>215</v>
      </c>
      <c r="AE20" s="287"/>
      <c r="AF20" s="284">
        <f>IF(ROUNDDOWN(H32/1000,0)&lt;X20,ROUNDDOWN(H32/1000,0),X20)</f>
        <v>0</v>
      </c>
      <c r="AG20" s="280"/>
      <c r="AH20" s="280"/>
      <c r="AI20" s="280"/>
      <c r="AJ20" s="280"/>
      <c r="AK20" s="280"/>
      <c r="AL20" s="280" t="s">
        <v>8</v>
      </c>
      <c r="AM20" s="281"/>
    </row>
    <row r="21" spans="1:48" s="65" customFormat="1" ht="14.25" customHeight="1">
      <c r="A21" s="103" t="s">
        <v>141</v>
      </c>
      <c r="B21" s="109"/>
      <c r="C21" s="103"/>
      <c r="D21" s="109"/>
      <c r="E21" s="123"/>
      <c r="F21" s="109"/>
      <c r="G21" s="109"/>
      <c r="H21" s="109"/>
      <c r="I21" s="109"/>
      <c r="J21" s="124"/>
      <c r="K21" s="124"/>
      <c r="L21" s="124"/>
      <c r="M21" s="124"/>
      <c r="N21" s="124"/>
      <c r="O21" s="125"/>
      <c r="P21" s="126"/>
      <c r="Q21" s="127"/>
      <c r="R21" s="127"/>
      <c r="S21" s="124"/>
      <c r="T21" s="109"/>
      <c r="U21" s="124"/>
      <c r="V21" s="124"/>
      <c r="W21" s="129"/>
      <c r="X21" s="292"/>
      <c r="Y21" s="293"/>
      <c r="Z21" s="293"/>
      <c r="AA21" s="293"/>
      <c r="AB21" s="293"/>
      <c r="AC21" s="293"/>
      <c r="AD21" s="288"/>
      <c r="AE21" s="289"/>
      <c r="AF21" s="285"/>
      <c r="AG21" s="282"/>
      <c r="AH21" s="282"/>
      <c r="AI21" s="282"/>
      <c r="AJ21" s="282"/>
      <c r="AK21" s="282"/>
      <c r="AL21" s="282"/>
      <c r="AM21" s="283"/>
    </row>
    <row r="22" spans="1:48" s="65" customFormat="1" ht="19.5" customHeight="1">
      <c r="A22" s="185" t="s">
        <v>110</v>
      </c>
      <c r="B22" s="186"/>
      <c r="C22" s="186"/>
      <c r="D22" s="186"/>
      <c r="E22" s="186"/>
      <c r="F22" s="186"/>
      <c r="G22" s="187"/>
      <c r="H22" s="186" t="s">
        <v>111</v>
      </c>
      <c r="I22" s="186"/>
      <c r="J22" s="186"/>
      <c r="K22" s="186"/>
      <c r="L22" s="186"/>
      <c r="M22" s="185" t="s">
        <v>3</v>
      </c>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7"/>
      <c r="AO22" s="65">
        <f>IF(M17=0,,"有")</f>
        <v>0</v>
      </c>
    </row>
    <row r="23" spans="1:48" s="65" customFormat="1" ht="15" customHeight="1">
      <c r="A23" s="130" t="s">
        <v>112</v>
      </c>
      <c r="B23" s="131"/>
      <c r="C23" s="131"/>
      <c r="D23" s="131"/>
      <c r="E23" s="132"/>
      <c r="F23" s="132"/>
      <c r="G23" s="133"/>
      <c r="H23" s="254"/>
      <c r="I23" s="254"/>
      <c r="J23" s="254"/>
      <c r="K23" s="254"/>
      <c r="L23" s="254"/>
      <c r="M23" s="255"/>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7"/>
    </row>
    <row r="24" spans="1:48" ht="15" customHeight="1">
      <c r="A24" s="134" t="s">
        <v>113</v>
      </c>
      <c r="B24" s="135"/>
      <c r="C24" s="135"/>
      <c r="D24" s="135"/>
      <c r="E24" s="136"/>
      <c r="F24" s="136"/>
      <c r="G24" s="137"/>
      <c r="H24" s="250"/>
      <c r="I24" s="250"/>
      <c r="J24" s="250"/>
      <c r="K24" s="250"/>
      <c r="L24" s="250"/>
      <c r="M24" s="251"/>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3"/>
    </row>
    <row r="25" spans="1:48" ht="15" customHeight="1">
      <c r="A25" s="134" t="s">
        <v>114</v>
      </c>
      <c r="B25" s="135"/>
      <c r="C25" s="135"/>
      <c r="D25" s="135"/>
      <c r="E25" s="136"/>
      <c r="F25" s="136"/>
      <c r="G25" s="137"/>
      <c r="H25" s="250"/>
      <c r="I25" s="250"/>
      <c r="J25" s="250"/>
      <c r="K25" s="250"/>
      <c r="L25" s="250"/>
      <c r="M25" s="251"/>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3"/>
      <c r="AV25" s="65"/>
    </row>
    <row r="26" spans="1:48" ht="15" customHeight="1">
      <c r="A26" s="134" t="s">
        <v>115</v>
      </c>
      <c r="B26" s="135"/>
      <c r="C26" s="135"/>
      <c r="D26" s="135"/>
      <c r="E26" s="136"/>
      <c r="F26" s="136"/>
      <c r="G26" s="137"/>
      <c r="H26" s="250"/>
      <c r="I26" s="250"/>
      <c r="J26" s="250"/>
      <c r="K26" s="250"/>
      <c r="L26" s="250"/>
      <c r="M26" s="251"/>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3"/>
    </row>
    <row r="27" spans="1:48" ht="15" customHeight="1">
      <c r="A27" s="134" t="s">
        <v>116</v>
      </c>
      <c r="B27" s="135"/>
      <c r="C27" s="135"/>
      <c r="D27" s="135"/>
      <c r="E27" s="136"/>
      <c r="F27" s="136"/>
      <c r="G27" s="137"/>
      <c r="H27" s="250"/>
      <c r="I27" s="250"/>
      <c r="J27" s="250"/>
      <c r="K27" s="250"/>
      <c r="L27" s="250"/>
      <c r="M27" s="251"/>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3"/>
    </row>
    <row r="28" spans="1:48" ht="15" customHeight="1">
      <c r="A28" s="134" t="s">
        <v>117</v>
      </c>
      <c r="B28" s="135"/>
      <c r="C28" s="135"/>
      <c r="D28" s="135"/>
      <c r="E28" s="136"/>
      <c r="F28" s="136"/>
      <c r="G28" s="137"/>
      <c r="H28" s="250"/>
      <c r="I28" s="250"/>
      <c r="J28" s="250"/>
      <c r="K28" s="250"/>
      <c r="L28" s="250"/>
      <c r="M28" s="251"/>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3"/>
    </row>
    <row r="29" spans="1:48" ht="15" customHeight="1">
      <c r="A29" s="134" t="s">
        <v>118</v>
      </c>
      <c r="B29" s="135"/>
      <c r="C29" s="135"/>
      <c r="D29" s="135"/>
      <c r="E29" s="136"/>
      <c r="F29" s="136"/>
      <c r="G29" s="137"/>
      <c r="H29" s="250"/>
      <c r="I29" s="250"/>
      <c r="J29" s="250"/>
      <c r="K29" s="250"/>
      <c r="L29" s="250"/>
      <c r="M29" s="251"/>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3"/>
    </row>
    <row r="30" spans="1:48" ht="15" customHeight="1">
      <c r="A30" s="134" t="s">
        <v>119</v>
      </c>
      <c r="B30" s="138"/>
      <c r="C30" s="138"/>
      <c r="D30" s="138"/>
      <c r="E30" s="138"/>
      <c r="F30" s="138"/>
      <c r="G30" s="139"/>
      <c r="H30" s="250"/>
      <c r="I30" s="250"/>
      <c r="J30" s="250"/>
      <c r="K30" s="250"/>
      <c r="L30" s="250"/>
      <c r="M30" s="251"/>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3"/>
    </row>
    <row r="31" spans="1:48" ht="15" customHeight="1">
      <c r="A31" s="140" t="s">
        <v>120</v>
      </c>
      <c r="B31" s="141"/>
      <c r="C31" s="141"/>
      <c r="D31" s="141"/>
      <c r="E31" s="142"/>
      <c r="F31" s="142"/>
      <c r="G31" s="143"/>
      <c r="H31" s="258"/>
      <c r="I31" s="258"/>
      <c r="J31" s="258"/>
      <c r="K31" s="258"/>
      <c r="L31" s="258"/>
      <c r="M31" s="259"/>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1"/>
    </row>
    <row r="32" spans="1:48" ht="15" customHeight="1">
      <c r="A32" s="144" t="s">
        <v>12</v>
      </c>
      <c r="B32" s="145"/>
      <c r="C32" s="145"/>
      <c r="D32" s="145"/>
      <c r="E32" s="145"/>
      <c r="F32" s="145"/>
      <c r="G32" s="146"/>
      <c r="H32" s="262">
        <f>SUM(H23:L31)</f>
        <v>0</v>
      </c>
      <c r="I32" s="262"/>
      <c r="J32" s="262"/>
      <c r="K32" s="262"/>
      <c r="L32" s="263"/>
      <c r="M32" s="264"/>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6"/>
    </row>
    <row r="33" spans="1:48" ht="15" customHeight="1">
      <c r="A33" s="147"/>
      <c r="B33" s="147"/>
      <c r="C33" s="147"/>
      <c r="D33" s="147"/>
      <c r="E33" s="148"/>
      <c r="F33" s="148"/>
      <c r="G33" s="148"/>
      <c r="H33" s="148"/>
      <c r="I33" s="148"/>
      <c r="J33" s="149"/>
      <c r="K33" s="149"/>
      <c r="L33" s="149"/>
      <c r="M33" s="149"/>
      <c r="N33" s="149"/>
      <c r="O33" s="150"/>
      <c r="P33" s="150"/>
      <c r="Q33" s="150"/>
      <c r="R33" s="150"/>
      <c r="S33" s="150"/>
      <c r="T33" s="150"/>
      <c r="U33" s="150"/>
      <c r="V33" s="150"/>
      <c r="W33" s="150"/>
      <c r="X33" s="150"/>
      <c r="Y33" s="150"/>
      <c r="Z33" s="150"/>
      <c r="AA33" s="150"/>
      <c r="AB33" s="150"/>
      <c r="AC33" s="150"/>
      <c r="AD33" s="150"/>
      <c r="AE33" s="150"/>
      <c r="AF33" s="150"/>
      <c r="AG33" s="150"/>
      <c r="AH33" s="151"/>
      <c r="AI33" s="150"/>
      <c r="AJ33" s="150"/>
      <c r="AK33" s="150"/>
      <c r="AL33" s="150"/>
      <c r="AM33" s="150"/>
      <c r="AV33" s="65"/>
    </row>
    <row r="34" spans="1:48" ht="15" customHeight="1">
      <c r="A34" s="122" t="s">
        <v>200</v>
      </c>
      <c r="B34" s="109"/>
      <c r="C34" s="103"/>
      <c r="D34" s="109"/>
      <c r="E34" s="123"/>
      <c r="F34" s="109"/>
      <c r="G34" s="109"/>
      <c r="H34" s="109"/>
      <c r="I34" s="109"/>
      <c r="J34" s="124"/>
      <c r="K34" s="124"/>
      <c r="L34" s="124"/>
      <c r="M34" s="124"/>
      <c r="N34" s="124"/>
      <c r="O34" s="125"/>
      <c r="P34" s="126"/>
      <c r="Q34" s="127"/>
      <c r="R34" s="127"/>
      <c r="S34" s="124"/>
      <c r="T34" s="109"/>
      <c r="U34" s="124"/>
      <c r="V34" s="124"/>
      <c r="W34" s="103"/>
      <c r="X34" s="278" t="s">
        <v>214</v>
      </c>
      <c r="Y34" s="278"/>
      <c r="Z34" s="278"/>
      <c r="AA34" s="278"/>
      <c r="AB34" s="278"/>
      <c r="AC34" s="278"/>
      <c r="AD34" s="278"/>
      <c r="AE34" s="278"/>
      <c r="AF34" s="278" t="s">
        <v>222</v>
      </c>
      <c r="AG34" s="278"/>
      <c r="AH34" s="278"/>
      <c r="AI34" s="278"/>
      <c r="AJ34" s="278"/>
      <c r="AK34" s="278"/>
      <c r="AL34" s="278"/>
      <c r="AM34" s="278"/>
    </row>
    <row r="35" spans="1:48" ht="15" customHeight="1">
      <c r="A35" s="122"/>
      <c r="B35" s="109"/>
      <c r="C35" s="128" t="s">
        <v>176</v>
      </c>
      <c r="D35" s="109"/>
      <c r="E35" s="123"/>
      <c r="F35" s="109"/>
      <c r="G35" s="109"/>
      <c r="H35" s="109"/>
      <c r="I35" s="109"/>
      <c r="J35" s="124"/>
      <c r="K35" s="124"/>
      <c r="L35" s="124"/>
      <c r="M35" s="124"/>
      <c r="N35" s="124"/>
      <c r="O35" s="125"/>
      <c r="P35" s="126"/>
      <c r="Q35" s="127"/>
      <c r="R35" s="127"/>
      <c r="S35" s="124"/>
      <c r="T35" s="109"/>
      <c r="U35" s="124"/>
      <c r="V35" s="124"/>
      <c r="W35" s="129"/>
      <c r="X35" s="294"/>
      <c r="Y35" s="295"/>
      <c r="Z35" s="295"/>
      <c r="AA35" s="295"/>
      <c r="AB35" s="295"/>
      <c r="AC35" s="295"/>
      <c r="AD35" s="267" t="s">
        <v>215</v>
      </c>
      <c r="AE35" s="268"/>
      <c r="AF35" s="296">
        <f>IF(ROUNDDOWN(H45/1000,0)&lt;X35,ROUNDDOWN(H45/1000,0),X35)</f>
        <v>0</v>
      </c>
      <c r="AG35" s="267"/>
      <c r="AH35" s="267"/>
      <c r="AI35" s="267"/>
      <c r="AJ35" s="267"/>
      <c r="AK35" s="267"/>
      <c r="AL35" s="267" t="s">
        <v>215</v>
      </c>
      <c r="AM35" s="268"/>
    </row>
    <row r="36" spans="1:48" ht="15" customHeight="1">
      <c r="A36" s="185" t="s">
        <v>110</v>
      </c>
      <c r="B36" s="186"/>
      <c r="C36" s="186"/>
      <c r="D36" s="186"/>
      <c r="E36" s="186"/>
      <c r="F36" s="186"/>
      <c r="G36" s="187"/>
      <c r="H36" s="186" t="s">
        <v>111</v>
      </c>
      <c r="I36" s="186"/>
      <c r="J36" s="186"/>
      <c r="K36" s="186"/>
      <c r="L36" s="186"/>
      <c r="M36" s="185" t="s">
        <v>3</v>
      </c>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7"/>
    </row>
    <row r="37" spans="1:48" ht="15" customHeight="1">
      <c r="A37" s="134" t="s">
        <v>177</v>
      </c>
      <c r="B37" s="135"/>
      <c r="C37" s="135"/>
      <c r="D37" s="135"/>
      <c r="E37" s="136"/>
      <c r="F37" s="136"/>
      <c r="G37" s="137"/>
      <c r="H37" s="250"/>
      <c r="I37" s="250"/>
      <c r="J37" s="250"/>
      <c r="K37" s="250"/>
      <c r="L37" s="250"/>
      <c r="M37" s="251"/>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3"/>
    </row>
    <row r="38" spans="1:48" ht="15" customHeight="1">
      <c r="A38" s="152" t="s">
        <v>185</v>
      </c>
      <c r="B38" s="135"/>
      <c r="C38" s="135"/>
      <c r="D38" s="135"/>
      <c r="E38" s="136"/>
      <c r="F38" s="136"/>
      <c r="G38" s="137"/>
      <c r="H38" s="250"/>
      <c r="I38" s="250"/>
      <c r="J38" s="250"/>
      <c r="K38" s="250"/>
      <c r="L38" s="250"/>
      <c r="M38" s="251"/>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3"/>
    </row>
    <row r="39" spans="1:48" ht="15" customHeight="1">
      <c r="A39" s="152" t="s">
        <v>116</v>
      </c>
      <c r="B39" s="135"/>
      <c r="C39" s="135"/>
      <c r="D39" s="135"/>
      <c r="E39" s="136"/>
      <c r="F39" s="136"/>
      <c r="G39" s="137"/>
      <c r="H39" s="250"/>
      <c r="I39" s="250"/>
      <c r="J39" s="250"/>
      <c r="K39" s="250"/>
      <c r="L39" s="250"/>
      <c r="M39" s="251"/>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3"/>
    </row>
    <row r="40" spans="1:48" ht="15" customHeight="1">
      <c r="A40" s="134" t="s">
        <v>117</v>
      </c>
      <c r="B40" s="135"/>
      <c r="C40" s="135"/>
      <c r="D40" s="135"/>
      <c r="E40" s="136"/>
      <c r="F40" s="136"/>
      <c r="G40" s="137"/>
      <c r="H40" s="250"/>
      <c r="I40" s="250"/>
      <c r="J40" s="250"/>
      <c r="K40" s="250"/>
      <c r="L40" s="250"/>
      <c r="M40" s="251"/>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3"/>
      <c r="AV40" s="65"/>
    </row>
    <row r="41" spans="1:48" ht="15" customHeight="1">
      <c r="A41" s="134" t="s">
        <v>115</v>
      </c>
      <c r="B41" s="135"/>
      <c r="C41" s="135"/>
      <c r="D41" s="135"/>
      <c r="E41" s="136"/>
      <c r="F41" s="136"/>
      <c r="G41" s="137"/>
      <c r="H41" s="250"/>
      <c r="I41" s="250"/>
      <c r="J41" s="250"/>
      <c r="K41" s="250"/>
      <c r="L41" s="250"/>
      <c r="M41" s="251"/>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3"/>
    </row>
    <row r="42" spans="1:48" ht="15" customHeight="1">
      <c r="A42" s="134" t="s">
        <v>118</v>
      </c>
      <c r="B42" s="135"/>
      <c r="C42" s="135"/>
      <c r="D42" s="135"/>
      <c r="E42" s="136"/>
      <c r="F42" s="136"/>
      <c r="G42" s="137"/>
      <c r="H42" s="250"/>
      <c r="I42" s="250"/>
      <c r="J42" s="250"/>
      <c r="K42" s="250"/>
      <c r="L42" s="250"/>
      <c r="M42" s="251"/>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3"/>
    </row>
    <row r="43" spans="1:48" ht="15" customHeight="1">
      <c r="A43" s="134" t="s">
        <v>119</v>
      </c>
      <c r="B43" s="138"/>
      <c r="C43" s="138"/>
      <c r="D43" s="138"/>
      <c r="E43" s="138"/>
      <c r="F43" s="138"/>
      <c r="G43" s="139"/>
      <c r="H43" s="250"/>
      <c r="I43" s="250"/>
      <c r="J43" s="250"/>
      <c r="K43" s="250"/>
      <c r="L43" s="250"/>
      <c r="M43" s="251"/>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3"/>
    </row>
    <row r="44" spans="1:48" ht="15" customHeight="1">
      <c r="A44" s="140" t="s">
        <v>120</v>
      </c>
      <c r="B44" s="141"/>
      <c r="C44" s="141"/>
      <c r="D44" s="141"/>
      <c r="E44" s="142"/>
      <c r="F44" s="142"/>
      <c r="G44" s="143"/>
      <c r="H44" s="258"/>
      <c r="I44" s="258"/>
      <c r="J44" s="258"/>
      <c r="K44" s="258"/>
      <c r="L44" s="258"/>
      <c r="M44" s="259"/>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1"/>
    </row>
    <row r="45" spans="1:48" ht="15" customHeight="1">
      <c r="A45" s="144" t="s">
        <v>12</v>
      </c>
      <c r="B45" s="145"/>
      <c r="C45" s="145"/>
      <c r="D45" s="145"/>
      <c r="E45" s="145"/>
      <c r="F45" s="145"/>
      <c r="G45" s="146"/>
      <c r="H45" s="262">
        <f>SUM(H37:L44)</f>
        <v>0</v>
      </c>
      <c r="I45" s="262"/>
      <c r="J45" s="262"/>
      <c r="K45" s="262"/>
      <c r="L45" s="263"/>
      <c r="M45" s="264"/>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6"/>
    </row>
    <row r="46" spans="1:48" ht="15" customHeight="1" thickBot="1">
      <c r="A46" s="147"/>
      <c r="B46" s="147"/>
      <c r="C46" s="147"/>
      <c r="D46" s="147"/>
      <c r="E46" s="148"/>
      <c r="F46" s="148"/>
      <c r="G46" s="148"/>
      <c r="H46" s="148"/>
      <c r="I46" s="148"/>
      <c r="J46" s="149"/>
      <c r="K46" s="149"/>
      <c r="L46" s="149"/>
      <c r="M46" s="149"/>
      <c r="N46" s="149"/>
      <c r="O46" s="150"/>
      <c r="P46" s="150"/>
      <c r="Q46" s="150"/>
      <c r="R46" s="150"/>
      <c r="S46" s="150"/>
      <c r="T46" s="150"/>
      <c r="U46" s="150"/>
      <c r="V46" s="150"/>
      <c r="W46" s="150"/>
      <c r="X46" s="150"/>
      <c r="Y46" s="150"/>
      <c r="Z46" s="150"/>
      <c r="AA46" s="150"/>
      <c r="AB46" s="150"/>
      <c r="AC46" s="150"/>
      <c r="AD46" s="150"/>
      <c r="AE46" s="150"/>
      <c r="AF46" s="150"/>
      <c r="AG46" s="150"/>
      <c r="AH46" s="153"/>
      <c r="AI46" s="150"/>
      <c r="AJ46" s="150"/>
      <c r="AK46" s="150"/>
      <c r="AL46" s="150"/>
      <c r="AM46" s="150"/>
    </row>
    <row r="47" spans="1:48" ht="15" customHeight="1" thickBot="1">
      <c r="A47" s="110" t="s">
        <v>201</v>
      </c>
      <c r="B47" s="109"/>
      <c r="C47" s="109"/>
      <c r="D47" s="109"/>
      <c r="E47" s="109"/>
      <c r="F47" s="109"/>
      <c r="G47" s="109"/>
      <c r="H47" s="109"/>
      <c r="I47" s="105"/>
      <c r="J47" s="109"/>
      <c r="K47" s="104"/>
      <c r="L47" s="106"/>
      <c r="M47" s="106"/>
      <c r="N47" s="106"/>
      <c r="O47" s="106"/>
      <c r="P47" s="106"/>
      <c r="Q47" s="106"/>
      <c r="R47" s="106"/>
      <c r="S47" s="106"/>
      <c r="T47" s="106"/>
      <c r="U47" s="106"/>
      <c r="V47" s="106"/>
      <c r="W47" s="106"/>
      <c r="X47" s="106"/>
      <c r="Y47" s="106"/>
      <c r="Z47" s="106"/>
      <c r="AA47" s="106"/>
      <c r="AB47" s="106"/>
      <c r="AC47" s="106"/>
      <c r="AD47" s="106"/>
      <c r="AE47" s="243" t="s">
        <v>223</v>
      </c>
      <c r="AF47" s="244"/>
      <c r="AG47" s="244"/>
      <c r="AH47" s="245"/>
      <c r="AI47" s="274">
        <f>IF(L10=A49,ROUNDDOWN(X49*AI49/1000,0),IF(L10=A50,ROUNDDOWN(X50*AI50/1000,0),IF(NOT(OR(L10=A49,L10=A50)),ROUNDDOWN(X48*AI48/1000,0))))</f>
        <v>0</v>
      </c>
      <c r="AJ47" s="275"/>
      <c r="AK47" s="275"/>
      <c r="AL47" s="248" t="s">
        <v>8</v>
      </c>
      <c r="AM47" s="249"/>
    </row>
    <row r="48" spans="1:48" ht="15" customHeight="1">
      <c r="A48" s="237" t="s">
        <v>142</v>
      </c>
      <c r="B48" s="238"/>
      <c r="C48" s="238"/>
      <c r="D48" s="238"/>
      <c r="E48" s="238"/>
      <c r="F48" s="238"/>
      <c r="G48" s="238"/>
      <c r="H48" s="238"/>
      <c r="I48" s="238"/>
      <c r="J48" s="238"/>
      <c r="K48" s="238"/>
      <c r="L48" s="238"/>
      <c r="M48" s="238"/>
      <c r="N48" s="238"/>
      <c r="O48" s="238"/>
      <c r="P48" s="238"/>
      <c r="Q48" s="238"/>
      <c r="R48" s="238"/>
      <c r="S48" s="238"/>
      <c r="T48" s="238"/>
      <c r="U48" s="238"/>
      <c r="V48" s="238"/>
      <c r="W48" s="239"/>
      <c r="X48" s="269">
        <v>2000</v>
      </c>
      <c r="Y48" s="269"/>
      <c r="Z48" s="269"/>
      <c r="AA48" s="270" t="s">
        <v>18</v>
      </c>
      <c r="AB48" s="271"/>
      <c r="AC48" s="237" t="s">
        <v>19</v>
      </c>
      <c r="AD48" s="238"/>
      <c r="AE48" s="238"/>
      <c r="AF48" s="238"/>
      <c r="AG48" s="238"/>
      <c r="AH48" s="239"/>
      <c r="AI48" s="272"/>
      <c r="AJ48" s="273"/>
      <c r="AK48" s="273"/>
      <c r="AL48" s="276" t="s">
        <v>9</v>
      </c>
      <c r="AM48" s="277"/>
    </row>
    <row r="49" spans="1:46" ht="15" customHeight="1">
      <c r="A49" s="237" t="s">
        <v>143</v>
      </c>
      <c r="B49" s="238"/>
      <c r="C49" s="238"/>
      <c r="D49" s="238"/>
      <c r="E49" s="238"/>
      <c r="F49" s="238"/>
      <c r="G49" s="238"/>
      <c r="H49" s="238"/>
      <c r="I49" s="238"/>
      <c r="J49" s="238"/>
      <c r="K49" s="238"/>
      <c r="L49" s="238"/>
      <c r="M49" s="238"/>
      <c r="N49" s="238"/>
      <c r="O49" s="238"/>
      <c r="P49" s="238"/>
      <c r="Q49" s="238"/>
      <c r="R49" s="238"/>
      <c r="S49" s="238"/>
      <c r="T49" s="238"/>
      <c r="U49" s="238"/>
      <c r="V49" s="238"/>
      <c r="W49" s="239"/>
      <c r="X49" s="269">
        <v>1500</v>
      </c>
      <c r="Y49" s="269"/>
      <c r="Z49" s="269"/>
      <c r="AA49" s="270" t="s">
        <v>18</v>
      </c>
      <c r="AB49" s="271"/>
      <c r="AC49" s="237" t="s">
        <v>19</v>
      </c>
      <c r="AD49" s="238"/>
      <c r="AE49" s="238"/>
      <c r="AF49" s="238"/>
      <c r="AG49" s="238"/>
      <c r="AH49" s="239"/>
      <c r="AI49" s="272"/>
      <c r="AJ49" s="273"/>
      <c r="AK49" s="273"/>
      <c r="AL49" s="215" t="s">
        <v>9</v>
      </c>
      <c r="AM49" s="216"/>
    </row>
    <row r="50" spans="1:46" ht="15" customHeight="1">
      <c r="A50" s="237" t="s">
        <v>144</v>
      </c>
      <c r="B50" s="238"/>
      <c r="C50" s="238"/>
      <c r="D50" s="238"/>
      <c r="E50" s="238"/>
      <c r="F50" s="238"/>
      <c r="G50" s="238"/>
      <c r="H50" s="238"/>
      <c r="I50" s="238"/>
      <c r="J50" s="238"/>
      <c r="K50" s="238"/>
      <c r="L50" s="238"/>
      <c r="M50" s="238"/>
      <c r="N50" s="238"/>
      <c r="O50" s="238"/>
      <c r="P50" s="238"/>
      <c r="Q50" s="238"/>
      <c r="R50" s="238"/>
      <c r="S50" s="238"/>
      <c r="T50" s="238"/>
      <c r="U50" s="238"/>
      <c r="V50" s="238"/>
      <c r="W50" s="239"/>
      <c r="X50" s="269">
        <v>2500</v>
      </c>
      <c r="Y50" s="269"/>
      <c r="Z50" s="269"/>
      <c r="AA50" s="270" t="s">
        <v>18</v>
      </c>
      <c r="AB50" s="271"/>
      <c r="AC50" s="237" t="s">
        <v>19</v>
      </c>
      <c r="AD50" s="238"/>
      <c r="AE50" s="238"/>
      <c r="AF50" s="238"/>
      <c r="AG50" s="238"/>
      <c r="AH50" s="239"/>
      <c r="AI50" s="272"/>
      <c r="AJ50" s="273"/>
      <c r="AK50" s="273"/>
      <c r="AL50" s="215" t="s">
        <v>9</v>
      </c>
      <c r="AM50" s="216"/>
    </row>
    <row r="51" spans="1:46" ht="16.5" customHeight="1">
      <c r="A51" s="109"/>
      <c r="B51" s="109"/>
      <c r="C51" s="109"/>
      <c r="D51" s="109"/>
      <c r="E51" s="109"/>
      <c r="F51" s="109"/>
      <c r="G51" s="109"/>
      <c r="H51" s="109"/>
      <c r="I51" s="105"/>
      <c r="J51" s="109"/>
      <c r="K51" s="104"/>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row>
    <row r="52" spans="1:46" s="65" customFormat="1" ht="19.5" customHeight="1">
      <c r="A52" s="110" t="s">
        <v>145</v>
      </c>
      <c r="B52" s="104"/>
      <c r="C52" s="109"/>
      <c r="D52" s="109"/>
      <c r="E52" s="109"/>
      <c r="F52" s="109"/>
      <c r="G52" s="109"/>
      <c r="H52" s="109"/>
      <c r="I52" s="105"/>
      <c r="J52" s="109"/>
      <c r="K52" s="104"/>
      <c r="L52" s="106"/>
      <c r="M52" s="106"/>
      <c r="N52" s="106"/>
      <c r="O52" s="107"/>
      <c r="P52" s="107"/>
      <c r="Q52" s="107"/>
      <c r="R52" s="107"/>
      <c r="S52" s="107"/>
      <c r="T52" s="154"/>
      <c r="U52" s="154"/>
      <c r="V52" s="154"/>
      <c r="W52" s="154"/>
      <c r="X52" s="278" t="s">
        <v>213</v>
      </c>
      <c r="Y52" s="278"/>
      <c r="Z52" s="278"/>
      <c r="AA52" s="278"/>
      <c r="AB52" s="278"/>
      <c r="AC52" s="278"/>
      <c r="AD52" s="278"/>
      <c r="AE52" s="278"/>
      <c r="AF52" s="279" t="s">
        <v>224</v>
      </c>
      <c r="AG52" s="279"/>
      <c r="AH52" s="279"/>
      <c r="AI52" s="279"/>
      <c r="AJ52" s="279"/>
      <c r="AK52" s="279"/>
      <c r="AL52" s="279"/>
      <c r="AM52" s="279"/>
    </row>
    <row r="53" spans="1:46" s="65" customFormat="1" ht="15.75" customHeight="1">
      <c r="A53" s="107"/>
      <c r="B53" s="155" t="s">
        <v>146</v>
      </c>
      <c r="C53" s="109"/>
      <c r="D53" s="109"/>
      <c r="E53" s="109"/>
      <c r="F53" s="109"/>
      <c r="G53" s="109"/>
      <c r="H53" s="109"/>
      <c r="I53" s="109"/>
      <c r="J53" s="109"/>
      <c r="K53" s="109"/>
      <c r="L53" s="109"/>
      <c r="M53" s="109"/>
      <c r="N53" s="109"/>
      <c r="O53" s="109"/>
      <c r="P53" s="109"/>
      <c r="Q53" s="109"/>
      <c r="R53" s="109"/>
      <c r="S53" s="109"/>
      <c r="T53" s="109"/>
      <c r="U53" s="109"/>
      <c r="V53" s="109"/>
      <c r="W53" s="109"/>
      <c r="X53" s="290"/>
      <c r="Y53" s="291"/>
      <c r="Z53" s="291"/>
      <c r="AA53" s="291"/>
      <c r="AB53" s="291"/>
      <c r="AC53" s="291"/>
      <c r="AD53" s="286" t="s">
        <v>215</v>
      </c>
      <c r="AE53" s="287"/>
      <c r="AF53" s="284">
        <f>IF(ROUNDDOWN(H65/1000,0)&lt;X53,ROUNDDOWN(H65/1000,0),X53)</f>
        <v>0</v>
      </c>
      <c r="AG53" s="280"/>
      <c r="AH53" s="280"/>
      <c r="AI53" s="280"/>
      <c r="AJ53" s="280"/>
      <c r="AK53" s="280"/>
      <c r="AL53" s="280" t="s">
        <v>8</v>
      </c>
      <c r="AM53" s="281"/>
    </row>
    <row r="54" spans="1:46" s="65" customFormat="1" ht="15.75" customHeight="1">
      <c r="A54" s="103" t="s">
        <v>124</v>
      </c>
      <c r="B54" s="109"/>
      <c r="C54" s="109"/>
      <c r="D54" s="109"/>
      <c r="E54" s="109"/>
      <c r="F54" s="109"/>
      <c r="G54" s="109"/>
      <c r="H54" s="109"/>
      <c r="I54" s="109"/>
      <c r="J54" s="109"/>
      <c r="K54" s="109"/>
      <c r="L54" s="109"/>
      <c r="M54" s="109"/>
      <c r="N54" s="109"/>
      <c r="O54" s="109"/>
      <c r="P54" s="109"/>
      <c r="Q54" s="109"/>
      <c r="R54" s="109"/>
      <c r="S54" s="109"/>
      <c r="T54" s="109"/>
      <c r="U54" s="109"/>
      <c r="V54" s="109"/>
      <c r="W54" s="109"/>
      <c r="X54" s="292"/>
      <c r="Y54" s="293"/>
      <c r="Z54" s="293"/>
      <c r="AA54" s="293"/>
      <c r="AB54" s="293"/>
      <c r="AC54" s="293"/>
      <c r="AD54" s="288"/>
      <c r="AE54" s="289"/>
      <c r="AF54" s="285"/>
      <c r="AG54" s="282"/>
      <c r="AH54" s="282"/>
      <c r="AI54" s="282"/>
      <c r="AJ54" s="282"/>
      <c r="AK54" s="282"/>
      <c r="AL54" s="282"/>
      <c r="AM54" s="283"/>
    </row>
    <row r="55" spans="1:46" s="65" customFormat="1" ht="15.75" customHeight="1">
      <c r="A55" s="185" t="s">
        <v>110</v>
      </c>
      <c r="B55" s="186"/>
      <c r="C55" s="186"/>
      <c r="D55" s="186"/>
      <c r="E55" s="186"/>
      <c r="F55" s="186"/>
      <c r="G55" s="187"/>
      <c r="H55" s="186" t="s">
        <v>111</v>
      </c>
      <c r="I55" s="186"/>
      <c r="J55" s="186"/>
      <c r="K55" s="186"/>
      <c r="L55" s="186"/>
      <c r="M55" s="185" t="s">
        <v>3</v>
      </c>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7"/>
    </row>
    <row r="56" spans="1:46" s="65" customFormat="1" ht="15" customHeight="1">
      <c r="A56" s="130" t="s">
        <v>112</v>
      </c>
      <c r="B56" s="131"/>
      <c r="C56" s="131"/>
      <c r="D56" s="131"/>
      <c r="E56" s="132"/>
      <c r="F56" s="132"/>
      <c r="G56" s="133"/>
      <c r="H56" s="254"/>
      <c r="I56" s="254"/>
      <c r="J56" s="254"/>
      <c r="K56" s="254"/>
      <c r="L56" s="254"/>
      <c r="M56" s="255"/>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7"/>
    </row>
    <row r="57" spans="1:46" s="65" customFormat="1" ht="15" customHeight="1">
      <c r="A57" s="134" t="s">
        <v>113</v>
      </c>
      <c r="B57" s="135"/>
      <c r="C57" s="135"/>
      <c r="D57" s="135"/>
      <c r="E57" s="136"/>
      <c r="F57" s="136"/>
      <c r="G57" s="137"/>
      <c r="H57" s="250"/>
      <c r="I57" s="250"/>
      <c r="J57" s="250"/>
      <c r="K57" s="250"/>
      <c r="L57" s="250"/>
      <c r="M57" s="251"/>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L57" s="252"/>
      <c r="AM57" s="253"/>
    </row>
    <row r="58" spans="1:46" s="65" customFormat="1" ht="15" customHeight="1">
      <c r="A58" s="134" t="s">
        <v>114</v>
      </c>
      <c r="B58" s="135"/>
      <c r="C58" s="135"/>
      <c r="D58" s="135"/>
      <c r="E58" s="136"/>
      <c r="F58" s="136"/>
      <c r="G58" s="137"/>
      <c r="H58" s="250"/>
      <c r="I58" s="250"/>
      <c r="J58" s="250"/>
      <c r="K58" s="250"/>
      <c r="L58" s="250"/>
      <c r="M58" s="251"/>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3"/>
    </row>
    <row r="59" spans="1:46" s="65" customFormat="1" ht="15" customHeight="1">
      <c r="A59" s="134" t="s">
        <v>115</v>
      </c>
      <c r="B59" s="135"/>
      <c r="C59" s="135"/>
      <c r="D59" s="135"/>
      <c r="E59" s="136"/>
      <c r="F59" s="136"/>
      <c r="G59" s="137"/>
      <c r="H59" s="250"/>
      <c r="I59" s="250"/>
      <c r="J59" s="250"/>
      <c r="K59" s="250"/>
      <c r="L59" s="250"/>
      <c r="M59" s="251"/>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c r="AM59" s="253"/>
      <c r="AT59" s="156"/>
    </row>
    <row r="60" spans="1:46" ht="15" customHeight="1">
      <c r="A60" s="134" t="s">
        <v>116</v>
      </c>
      <c r="B60" s="135"/>
      <c r="C60" s="135"/>
      <c r="D60" s="135"/>
      <c r="E60" s="136"/>
      <c r="F60" s="136"/>
      <c r="G60" s="137"/>
      <c r="H60" s="250"/>
      <c r="I60" s="250"/>
      <c r="J60" s="250"/>
      <c r="K60" s="250"/>
      <c r="L60" s="250"/>
      <c r="M60" s="251"/>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3"/>
    </row>
    <row r="61" spans="1:46" ht="15" customHeight="1">
      <c r="A61" s="134" t="s">
        <v>117</v>
      </c>
      <c r="B61" s="135"/>
      <c r="C61" s="135"/>
      <c r="D61" s="135"/>
      <c r="E61" s="136"/>
      <c r="F61" s="136"/>
      <c r="G61" s="137"/>
      <c r="H61" s="250"/>
      <c r="I61" s="250"/>
      <c r="J61" s="250"/>
      <c r="K61" s="250"/>
      <c r="L61" s="250"/>
      <c r="M61" s="251"/>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c r="AM61" s="253"/>
    </row>
    <row r="62" spans="1:46" ht="15" customHeight="1">
      <c r="A62" s="134" t="s">
        <v>118</v>
      </c>
      <c r="B62" s="135"/>
      <c r="C62" s="135"/>
      <c r="D62" s="135"/>
      <c r="E62" s="136"/>
      <c r="F62" s="136"/>
      <c r="G62" s="137"/>
      <c r="H62" s="250"/>
      <c r="I62" s="250"/>
      <c r="J62" s="250"/>
      <c r="K62" s="250"/>
      <c r="L62" s="250"/>
      <c r="M62" s="251"/>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2"/>
      <c r="AL62" s="252"/>
      <c r="AM62" s="253"/>
    </row>
    <row r="63" spans="1:46" ht="15" customHeight="1">
      <c r="A63" s="134" t="s">
        <v>119</v>
      </c>
      <c r="B63" s="138"/>
      <c r="C63" s="138"/>
      <c r="D63" s="138"/>
      <c r="E63" s="138"/>
      <c r="F63" s="138"/>
      <c r="G63" s="139"/>
      <c r="H63" s="250"/>
      <c r="I63" s="250"/>
      <c r="J63" s="250"/>
      <c r="K63" s="250"/>
      <c r="L63" s="250"/>
      <c r="M63" s="251"/>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3"/>
    </row>
    <row r="64" spans="1:46" ht="15" customHeight="1">
      <c r="A64" s="140" t="s">
        <v>120</v>
      </c>
      <c r="B64" s="141"/>
      <c r="C64" s="141"/>
      <c r="D64" s="141"/>
      <c r="E64" s="142"/>
      <c r="F64" s="142"/>
      <c r="G64" s="143"/>
      <c r="H64" s="258"/>
      <c r="I64" s="258"/>
      <c r="J64" s="258"/>
      <c r="K64" s="258"/>
      <c r="L64" s="258"/>
      <c r="M64" s="259"/>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1"/>
    </row>
    <row r="65" spans="1:39" ht="15" customHeight="1">
      <c r="A65" s="144" t="s">
        <v>12</v>
      </c>
      <c r="B65" s="157"/>
      <c r="C65" s="157"/>
      <c r="D65" s="157"/>
      <c r="E65" s="145"/>
      <c r="F65" s="145"/>
      <c r="G65" s="146"/>
      <c r="H65" s="262">
        <f>SUM(H56:L64)</f>
        <v>0</v>
      </c>
      <c r="I65" s="262"/>
      <c r="J65" s="262"/>
      <c r="K65" s="262"/>
      <c r="L65" s="263"/>
      <c r="M65" s="264"/>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6"/>
    </row>
    <row r="66" spans="1:39" ht="6.75" customHeight="1">
      <c r="A66" s="147"/>
      <c r="B66" s="147"/>
      <c r="C66" s="147"/>
      <c r="D66" s="147"/>
      <c r="E66" s="158"/>
      <c r="F66" s="158"/>
      <c r="G66" s="158"/>
      <c r="H66" s="158"/>
      <c r="I66" s="158"/>
      <c r="J66" s="159"/>
      <c r="K66" s="159"/>
      <c r="L66" s="159"/>
      <c r="M66" s="159"/>
      <c r="N66" s="159"/>
      <c r="O66" s="158"/>
      <c r="P66" s="158"/>
      <c r="Q66" s="158"/>
      <c r="R66" s="158"/>
      <c r="S66" s="158"/>
      <c r="T66" s="158"/>
      <c r="U66" s="158"/>
      <c r="V66" s="158"/>
      <c r="W66" s="158"/>
      <c r="X66" s="158"/>
      <c r="Y66" s="160"/>
      <c r="Z66" s="160"/>
      <c r="AA66" s="160"/>
      <c r="AB66" s="160"/>
      <c r="AC66" s="160"/>
      <c r="AD66" s="160"/>
      <c r="AE66" s="158"/>
      <c r="AF66" s="158"/>
      <c r="AG66" s="158"/>
      <c r="AH66" s="158"/>
      <c r="AI66" s="158"/>
      <c r="AJ66" s="158"/>
      <c r="AK66" s="158"/>
      <c r="AL66" s="158"/>
      <c r="AM66" s="158"/>
    </row>
    <row r="67" spans="1:39" ht="15" customHeight="1">
      <c r="A67" s="161" t="s">
        <v>216</v>
      </c>
      <c r="B67" s="162"/>
      <c r="C67" s="162"/>
      <c r="D67" s="162"/>
      <c r="E67" s="162"/>
      <c r="F67" s="162"/>
      <c r="G67" s="162"/>
      <c r="H67" s="162"/>
      <c r="I67" s="162"/>
      <c r="J67" s="162"/>
      <c r="K67" s="162"/>
      <c r="L67" s="162"/>
      <c r="M67" s="162"/>
      <c r="N67" s="162"/>
      <c r="O67" s="162"/>
      <c r="P67" s="162"/>
      <c r="Q67" s="162"/>
      <c r="R67" s="162"/>
      <c r="S67" s="162"/>
      <c r="T67" s="162"/>
      <c r="U67" s="162"/>
      <c r="V67" s="162"/>
      <c r="W67" s="162"/>
      <c r="X67" s="162"/>
      <c r="Y67" s="127"/>
      <c r="Z67" s="127"/>
      <c r="AA67" s="127"/>
      <c r="AB67" s="127"/>
      <c r="AC67" s="127"/>
      <c r="AD67" s="127"/>
      <c r="AE67" s="162"/>
      <c r="AF67" s="162"/>
      <c r="AG67" s="162"/>
      <c r="AH67" s="162"/>
      <c r="AI67" s="162"/>
      <c r="AJ67" s="162"/>
      <c r="AK67" s="162"/>
      <c r="AL67" s="162"/>
      <c r="AM67" s="162"/>
    </row>
    <row r="68" spans="1:39" ht="15" customHeight="1">
      <c r="A68" s="163" t="s">
        <v>217</v>
      </c>
    </row>
    <row r="69" spans="1:39" ht="15" customHeight="1">
      <c r="A69" s="163" t="s">
        <v>218</v>
      </c>
    </row>
    <row r="70" spans="1:39" ht="15" customHeight="1"/>
    <row r="71" spans="1:39" ht="4.5" customHeight="1"/>
  </sheetData>
  <sheetProtection algorithmName="SHA-512" hashValue="MMzT6lRB8v8DOL3g8K1YL6TcqULN/l/IT+7U6UL1fubiKk3lhng4bKbWSRa2cLy3tRCYtzCLP+4SVXx0hhAf1Q==" saltValue="HS2nToZP3VX1ygBzvwP/TQ==" spinCount="100000" sheet="1" selectLockedCells="1"/>
  <mergeCells count="140">
    <mergeCell ref="X19:AE19"/>
    <mergeCell ref="AF19:AM19"/>
    <mergeCell ref="X20:AC21"/>
    <mergeCell ref="AD20:AE21"/>
    <mergeCell ref="AF20:AK21"/>
    <mergeCell ref="AL20:AM21"/>
    <mergeCell ref="X34:AE34"/>
    <mergeCell ref="AF34:AM34"/>
    <mergeCell ref="AD35:AE35"/>
    <mergeCell ref="X35:AC35"/>
    <mergeCell ref="AF35:AK35"/>
    <mergeCell ref="H64:L64"/>
    <mergeCell ref="M64:AM64"/>
    <mergeCell ref="H65:L65"/>
    <mergeCell ref="M65:AM65"/>
    <mergeCell ref="X52:AE52"/>
    <mergeCell ref="AF52:AM52"/>
    <mergeCell ref="AL53:AM54"/>
    <mergeCell ref="H61:L61"/>
    <mergeCell ref="M61:AM61"/>
    <mergeCell ref="H62:L62"/>
    <mergeCell ref="M62:AM62"/>
    <mergeCell ref="H63:L63"/>
    <mergeCell ref="M63:AM63"/>
    <mergeCell ref="H58:L58"/>
    <mergeCell ref="M58:AM58"/>
    <mergeCell ref="H59:L59"/>
    <mergeCell ref="M59:AM59"/>
    <mergeCell ref="H60:L60"/>
    <mergeCell ref="M60:AM60"/>
    <mergeCell ref="AF53:AK54"/>
    <mergeCell ref="AD53:AE54"/>
    <mergeCell ref="X53:AC54"/>
    <mergeCell ref="A55:G55"/>
    <mergeCell ref="H55:L55"/>
    <mergeCell ref="M55:AM55"/>
    <mergeCell ref="H56:L56"/>
    <mergeCell ref="M56:AM56"/>
    <mergeCell ref="H57:L57"/>
    <mergeCell ref="M57:AM57"/>
    <mergeCell ref="A50:W50"/>
    <mergeCell ref="X50:Z50"/>
    <mergeCell ref="AA50:AB50"/>
    <mergeCell ref="AC50:AH50"/>
    <mergeCell ref="AI50:AK50"/>
    <mergeCell ref="AL50:AM50"/>
    <mergeCell ref="A49:W49"/>
    <mergeCell ref="X49:Z49"/>
    <mergeCell ref="AA49:AB49"/>
    <mergeCell ref="AC49:AH49"/>
    <mergeCell ref="AI49:AK49"/>
    <mergeCell ref="AL49:AM49"/>
    <mergeCell ref="AE47:AH47"/>
    <mergeCell ref="AI47:AK47"/>
    <mergeCell ref="AL47:AM47"/>
    <mergeCell ref="A48:W48"/>
    <mergeCell ref="X48:Z48"/>
    <mergeCell ref="AA48:AB48"/>
    <mergeCell ref="AC48:AH48"/>
    <mergeCell ref="AI48:AK48"/>
    <mergeCell ref="AL48:AM48"/>
    <mergeCell ref="H43:L43"/>
    <mergeCell ref="M43:AM43"/>
    <mergeCell ref="H44:L44"/>
    <mergeCell ref="M44:AM44"/>
    <mergeCell ref="H45:L45"/>
    <mergeCell ref="M45:AM45"/>
    <mergeCell ref="H40:L40"/>
    <mergeCell ref="M40:AM40"/>
    <mergeCell ref="H41:L41"/>
    <mergeCell ref="M41:AM41"/>
    <mergeCell ref="H42:L42"/>
    <mergeCell ref="M42:AM42"/>
    <mergeCell ref="H37:L37"/>
    <mergeCell ref="M37:AM37"/>
    <mergeCell ref="H38:L38"/>
    <mergeCell ref="M38:AM38"/>
    <mergeCell ref="H39:L39"/>
    <mergeCell ref="M39:AM39"/>
    <mergeCell ref="AL35:AM35"/>
    <mergeCell ref="A36:G36"/>
    <mergeCell ref="H36:L36"/>
    <mergeCell ref="M36:AM36"/>
    <mergeCell ref="H31:L31"/>
    <mergeCell ref="M31:AM31"/>
    <mergeCell ref="H32:L32"/>
    <mergeCell ref="M32:AM32"/>
    <mergeCell ref="H28:L28"/>
    <mergeCell ref="M28:AM28"/>
    <mergeCell ref="H29:L29"/>
    <mergeCell ref="M29:AM29"/>
    <mergeCell ref="H30:L30"/>
    <mergeCell ref="M30:AM30"/>
    <mergeCell ref="H25:L25"/>
    <mergeCell ref="M25:AM25"/>
    <mergeCell ref="H26:L26"/>
    <mergeCell ref="M26:AM26"/>
    <mergeCell ref="H27:L27"/>
    <mergeCell ref="M27:AM27"/>
    <mergeCell ref="A22:G22"/>
    <mergeCell ref="H22:L22"/>
    <mergeCell ref="M22:AM22"/>
    <mergeCell ref="H23:L23"/>
    <mergeCell ref="M23:AM23"/>
    <mergeCell ref="H24:L24"/>
    <mergeCell ref="M24:AM24"/>
    <mergeCell ref="H17:L17"/>
    <mergeCell ref="M17:O17"/>
    <mergeCell ref="Q17:U17"/>
    <mergeCell ref="V17:X17"/>
    <mergeCell ref="AE17:AG17"/>
    <mergeCell ref="AH17:AI17"/>
    <mergeCell ref="A14:AM14"/>
    <mergeCell ref="AE16:AH16"/>
    <mergeCell ref="AI16:AK16"/>
    <mergeCell ref="AL16:AM16"/>
    <mergeCell ref="AL10:AM10"/>
    <mergeCell ref="AP10:AU10"/>
    <mergeCell ref="A11:H12"/>
    <mergeCell ref="L10:Y10"/>
    <mergeCell ref="Z10:AB10"/>
    <mergeCell ref="AC10:AD10"/>
    <mergeCell ref="AE10:AF10"/>
    <mergeCell ref="AG10:AI10"/>
    <mergeCell ref="AJ10:AK10"/>
    <mergeCell ref="A3:AM3"/>
    <mergeCell ref="A5:AM5"/>
    <mergeCell ref="A7:G7"/>
    <mergeCell ref="H7:N7"/>
    <mergeCell ref="O7:S7"/>
    <mergeCell ref="T7:AM7"/>
    <mergeCell ref="A8:C9"/>
    <mergeCell ref="D8:G8"/>
    <mergeCell ref="T8:V9"/>
    <mergeCell ref="W8:AF8"/>
    <mergeCell ref="AG8:AM8"/>
    <mergeCell ref="D9:G9"/>
    <mergeCell ref="H9:S9"/>
    <mergeCell ref="W9:AF9"/>
    <mergeCell ref="AG9:AM9"/>
  </mergeCells>
  <phoneticPr fontId="3"/>
  <dataValidations count="1">
    <dataValidation imeMode="halfAlpha" allowBlank="1" showInputMessage="1" showErrorMessage="1" sqref="S19:V21 J19:N21 J34:N35 S34:V35"/>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計算用!$A$61:$A$107</xm:f>
          </x14:formula1>
          <xm:sqref>D9:G9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W206"/>
  <sheetViews>
    <sheetView view="pageBreakPreview" zoomScaleNormal="100" zoomScaleSheetLayoutView="100" workbookViewId="0">
      <selection activeCell="N6" sqref="N6"/>
    </sheetView>
  </sheetViews>
  <sheetFormatPr defaultRowHeight="12"/>
  <cols>
    <col min="1" max="1" width="4.125" style="64" customWidth="1"/>
    <col min="2" max="3" width="12.5" style="64" customWidth="1"/>
    <col min="4" max="4" width="12.25" style="64" bestFit="1" customWidth="1"/>
    <col min="5" max="5" width="22.625" style="64" hidden="1" customWidth="1"/>
    <col min="6" max="6" width="8.125" style="64" hidden="1" customWidth="1"/>
    <col min="7" max="7" width="25" style="64" customWidth="1"/>
    <col min="8" max="8" width="10.5" style="64" bestFit="1" customWidth="1"/>
    <col min="9" max="9" width="10.5" style="64" customWidth="1"/>
    <col min="10" max="10" width="16.75" style="64" bestFit="1" customWidth="1"/>
    <col min="11" max="11" width="10.25" style="64" bestFit="1" customWidth="1"/>
    <col min="12" max="12" width="11.375" style="64" customWidth="1"/>
    <col min="13" max="13" width="11.375" style="64" hidden="1" customWidth="1"/>
    <col min="14" max="14" width="11.375" style="64" customWidth="1"/>
    <col min="15" max="15" width="6" style="64" customWidth="1"/>
    <col min="16" max="19" width="7.625" style="64" customWidth="1"/>
    <col min="20" max="20" width="12.75" style="64" bestFit="1" customWidth="1"/>
    <col min="21" max="21" width="7.5" style="64" bestFit="1" customWidth="1"/>
    <col min="22" max="22" width="9.375" style="65" customWidth="1"/>
    <col min="23" max="23" width="2.5" style="64" customWidth="1"/>
    <col min="24" max="16384" width="9" style="64"/>
  </cols>
  <sheetData>
    <row r="1" spans="1:23" ht="13.5">
      <c r="A1" s="63" t="s">
        <v>180</v>
      </c>
    </row>
    <row r="3" spans="1:23">
      <c r="A3" s="64" t="s">
        <v>207</v>
      </c>
      <c r="O3" s="66"/>
      <c r="P3" s="66"/>
      <c r="Q3" s="66"/>
      <c r="R3" s="66"/>
      <c r="T3" s="66"/>
      <c r="U3" s="66"/>
    </row>
    <row r="4" spans="1:23" ht="18" customHeight="1">
      <c r="A4" s="300"/>
      <c r="B4" s="279" t="s">
        <v>14</v>
      </c>
      <c r="C4" s="279" t="s">
        <v>16</v>
      </c>
      <c r="D4" s="279" t="s">
        <v>15</v>
      </c>
      <c r="E4" s="67"/>
      <c r="F4" s="67"/>
      <c r="G4" s="301" t="s">
        <v>21</v>
      </c>
      <c r="H4" s="185" t="s">
        <v>20</v>
      </c>
      <c r="I4" s="186"/>
      <c r="J4" s="187"/>
      <c r="K4" s="185" t="s">
        <v>24</v>
      </c>
      <c r="L4" s="186"/>
      <c r="M4" s="186"/>
      <c r="N4" s="187"/>
      <c r="O4" s="278" t="s">
        <v>30</v>
      </c>
      <c r="P4" s="297" t="s">
        <v>191</v>
      </c>
      <c r="Q4" s="298"/>
      <c r="R4" s="298"/>
      <c r="S4" s="299"/>
      <c r="T4" s="297" t="s">
        <v>187</v>
      </c>
      <c r="U4" s="299"/>
      <c r="V4" s="68"/>
    </row>
    <row r="5" spans="1:23" ht="51.75" customHeight="1">
      <c r="A5" s="300"/>
      <c r="B5" s="279"/>
      <c r="C5" s="279"/>
      <c r="D5" s="279"/>
      <c r="E5" s="69" t="s">
        <v>49</v>
      </c>
      <c r="F5" s="69" t="s">
        <v>49</v>
      </c>
      <c r="G5" s="302"/>
      <c r="H5" s="70" t="s">
        <v>17</v>
      </c>
      <c r="I5" s="70" t="s">
        <v>210</v>
      </c>
      <c r="J5" s="70" t="s">
        <v>1</v>
      </c>
      <c r="K5" s="70" t="s">
        <v>22</v>
      </c>
      <c r="L5" s="70" t="s">
        <v>23</v>
      </c>
      <c r="M5" s="70" t="s">
        <v>42</v>
      </c>
      <c r="N5" s="71" t="s">
        <v>197</v>
      </c>
      <c r="O5" s="279"/>
      <c r="P5" s="72" t="s">
        <v>192</v>
      </c>
      <c r="Q5" s="72" t="s">
        <v>198</v>
      </c>
      <c r="R5" s="72" t="s">
        <v>193</v>
      </c>
      <c r="S5" s="72" t="s">
        <v>190</v>
      </c>
      <c r="T5" s="72" t="s">
        <v>188</v>
      </c>
      <c r="U5" s="73" t="s">
        <v>189</v>
      </c>
      <c r="V5" s="74"/>
      <c r="W5" s="65"/>
    </row>
    <row r="6" spans="1:23">
      <c r="A6" s="75">
        <v>1</v>
      </c>
      <c r="B6" s="44"/>
      <c r="C6" s="44"/>
      <c r="D6" s="45"/>
      <c r="E6" s="46" t="str">
        <f>B6&amp;C6&amp;D6</f>
        <v/>
      </c>
      <c r="F6" s="46" t="str">
        <f t="shared" ref="F6:F69" si="0">IF(E6="","",COUNTIF($E$6:$E$85,E6))</f>
        <v/>
      </c>
      <c r="G6" s="47"/>
      <c r="H6" s="48"/>
      <c r="I6" s="57"/>
      <c r="J6" s="49"/>
      <c r="K6" s="59"/>
      <c r="L6" s="60"/>
      <c r="M6" s="50" t="str">
        <f>K6&amp;L6</f>
        <v/>
      </c>
      <c r="N6" s="51"/>
      <c r="O6" s="54" t="str">
        <f>IFERROR(VLOOKUP(M6,計算用!$A$48:$B$55,2,FALSE),"")</f>
        <v/>
      </c>
      <c r="P6" s="61"/>
      <c r="Q6" s="61"/>
      <c r="R6" s="61"/>
      <c r="S6" s="62" t="str">
        <f>IF(F6&gt;=2,"","可")</f>
        <v/>
      </c>
      <c r="T6" s="52"/>
      <c r="U6" s="53"/>
      <c r="V6" s="76"/>
      <c r="W6" s="65"/>
    </row>
    <row r="7" spans="1:23">
      <c r="A7" s="75">
        <f>A6+1</f>
        <v>2</v>
      </c>
      <c r="B7" s="44"/>
      <c r="C7" s="44"/>
      <c r="D7" s="45"/>
      <c r="E7" s="46" t="str">
        <f t="shared" ref="E7:E70" si="1">B7&amp;C7&amp;D7</f>
        <v/>
      </c>
      <c r="F7" s="46" t="str">
        <f t="shared" si="0"/>
        <v/>
      </c>
      <c r="G7" s="47"/>
      <c r="H7" s="48"/>
      <c r="I7" s="57"/>
      <c r="J7" s="49"/>
      <c r="K7" s="59"/>
      <c r="L7" s="59"/>
      <c r="M7" s="50" t="str">
        <f>K7&amp;L7</f>
        <v/>
      </c>
      <c r="N7" s="51"/>
      <c r="O7" s="54" t="str">
        <f>IFERROR(VLOOKUP(M7,計算用!$A$48:$B$55,2,FALSE),"")</f>
        <v/>
      </c>
      <c r="P7" s="61"/>
      <c r="Q7" s="61"/>
      <c r="R7" s="61"/>
      <c r="S7" s="62" t="str">
        <f t="shared" ref="S7:S70" si="2">IF(F7&gt;=2,"","可")</f>
        <v/>
      </c>
      <c r="T7" s="52"/>
      <c r="U7" s="53"/>
      <c r="V7" s="76"/>
    </row>
    <row r="8" spans="1:23">
      <c r="A8" s="75">
        <f t="shared" ref="A8:A71" si="3">A7+1</f>
        <v>3</v>
      </c>
      <c r="B8" s="44"/>
      <c r="C8" s="44"/>
      <c r="D8" s="45"/>
      <c r="E8" s="46" t="str">
        <f t="shared" si="1"/>
        <v/>
      </c>
      <c r="F8" s="46" t="str">
        <f t="shared" si="0"/>
        <v/>
      </c>
      <c r="G8" s="47"/>
      <c r="H8" s="48"/>
      <c r="I8" s="57"/>
      <c r="J8" s="49"/>
      <c r="K8" s="59"/>
      <c r="L8" s="59"/>
      <c r="M8" s="50" t="str">
        <f t="shared" ref="M8:M71" si="4">K8&amp;L8</f>
        <v/>
      </c>
      <c r="N8" s="51"/>
      <c r="O8" s="54" t="str">
        <f>IFERROR(VLOOKUP(M8,計算用!$A$48:$B$55,2,FALSE),"")</f>
        <v/>
      </c>
      <c r="P8" s="61"/>
      <c r="Q8" s="61"/>
      <c r="R8" s="61"/>
      <c r="S8" s="62" t="str">
        <f t="shared" si="2"/>
        <v/>
      </c>
      <c r="T8" s="52"/>
      <c r="U8" s="53"/>
      <c r="V8" s="76"/>
      <c r="W8" s="65"/>
    </row>
    <row r="9" spans="1:23">
      <c r="A9" s="75">
        <f t="shared" si="3"/>
        <v>4</v>
      </c>
      <c r="B9" s="44"/>
      <c r="C9" s="44"/>
      <c r="D9" s="45"/>
      <c r="E9" s="46" t="str">
        <f t="shared" si="1"/>
        <v/>
      </c>
      <c r="F9" s="46" t="str">
        <f t="shared" si="0"/>
        <v/>
      </c>
      <c r="G9" s="47"/>
      <c r="H9" s="48"/>
      <c r="I9" s="57"/>
      <c r="J9" s="49"/>
      <c r="K9" s="59"/>
      <c r="L9" s="59"/>
      <c r="M9" s="50" t="str">
        <f t="shared" si="4"/>
        <v/>
      </c>
      <c r="N9" s="51"/>
      <c r="O9" s="54" t="str">
        <f>IFERROR(VLOOKUP(M9,計算用!$A$48:$B$55,2,FALSE),"")</f>
        <v/>
      </c>
      <c r="P9" s="61"/>
      <c r="Q9" s="61"/>
      <c r="R9" s="61"/>
      <c r="S9" s="62" t="str">
        <f t="shared" si="2"/>
        <v/>
      </c>
      <c r="T9" s="52"/>
      <c r="U9" s="53"/>
      <c r="V9" s="76"/>
    </row>
    <row r="10" spans="1:23">
      <c r="A10" s="75">
        <f t="shared" si="3"/>
        <v>5</v>
      </c>
      <c r="B10" s="44"/>
      <c r="C10" s="44"/>
      <c r="D10" s="45"/>
      <c r="E10" s="46" t="str">
        <f t="shared" si="1"/>
        <v/>
      </c>
      <c r="F10" s="46" t="str">
        <f t="shared" si="0"/>
        <v/>
      </c>
      <c r="G10" s="47"/>
      <c r="H10" s="48"/>
      <c r="I10" s="57"/>
      <c r="J10" s="49"/>
      <c r="K10" s="59"/>
      <c r="L10" s="59"/>
      <c r="M10" s="50" t="str">
        <f t="shared" si="4"/>
        <v/>
      </c>
      <c r="N10" s="51"/>
      <c r="O10" s="54" t="str">
        <f>IFERROR(VLOOKUP(M10,計算用!$A$48:$B$55,2,FALSE),"")</f>
        <v/>
      </c>
      <c r="P10" s="61"/>
      <c r="Q10" s="61"/>
      <c r="R10" s="61"/>
      <c r="S10" s="62" t="str">
        <f t="shared" si="2"/>
        <v/>
      </c>
      <c r="T10" s="52"/>
      <c r="U10" s="53"/>
      <c r="V10" s="76"/>
    </row>
    <row r="11" spans="1:23">
      <c r="A11" s="75">
        <f t="shared" si="3"/>
        <v>6</v>
      </c>
      <c r="B11" s="44"/>
      <c r="C11" s="44"/>
      <c r="D11" s="45"/>
      <c r="E11" s="46" t="str">
        <f t="shared" si="1"/>
        <v/>
      </c>
      <c r="F11" s="46" t="str">
        <f t="shared" si="0"/>
        <v/>
      </c>
      <c r="G11" s="47"/>
      <c r="H11" s="48"/>
      <c r="I11" s="57"/>
      <c r="J11" s="49"/>
      <c r="K11" s="59"/>
      <c r="L11" s="59"/>
      <c r="M11" s="50" t="str">
        <f t="shared" si="4"/>
        <v/>
      </c>
      <c r="N11" s="51"/>
      <c r="O11" s="54" t="str">
        <f>IFERROR(VLOOKUP(M11,計算用!$A$48:$B$55,2,FALSE),"")</f>
        <v/>
      </c>
      <c r="P11" s="61"/>
      <c r="Q11" s="61"/>
      <c r="R11" s="61"/>
      <c r="S11" s="62" t="str">
        <f t="shared" si="2"/>
        <v/>
      </c>
      <c r="T11" s="52"/>
      <c r="U11" s="53"/>
      <c r="V11" s="76"/>
    </row>
    <row r="12" spans="1:23">
      <c r="A12" s="75">
        <f t="shared" si="3"/>
        <v>7</v>
      </c>
      <c r="B12" s="44"/>
      <c r="C12" s="44"/>
      <c r="D12" s="45"/>
      <c r="E12" s="46" t="str">
        <f t="shared" si="1"/>
        <v/>
      </c>
      <c r="F12" s="46" t="str">
        <f t="shared" si="0"/>
        <v/>
      </c>
      <c r="G12" s="47"/>
      <c r="H12" s="48"/>
      <c r="I12" s="57"/>
      <c r="J12" s="49"/>
      <c r="K12" s="59"/>
      <c r="L12" s="59"/>
      <c r="M12" s="50" t="str">
        <f t="shared" si="4"/>
        <v/>
      </c>
      <c r="N12" s="51"/>
      <c r="O12" s="54" t="str">
        <f>IFERROR(VLOOKUP(M12,計算用!$A$48:$B$55,2,FALSE),"")</f>
        <v/>
      </c>
      <c r="P12" s="61"/>
      <c r="Q12" s="61"/>
      <c r="R12" s="61"/>
      <c r="S12" s="62" t="str">
        <f t="shared" si="2"/>
        <v/>
      </c>
      <c r="T12" s="52"/>
      <c r="U12" s="53"/>
      <c r="V12" s="76"/>
      <c r="W12" s="65"/>
    </row>
    <row r="13" spans="1:23">
      <c r="A13" s="75">
        <f t="shared" si="3"/>
        <v>8</v>
      </c>
      <c r="B13" s="44"/>
      <c r="C13" s="44"/>
      <c r="D13" s="45"/>
      <c r="E13" s="46" t="str">
        <f t="shared" si="1"/>
        <v/>
      </c>
      <c r="F13" s="46" t="str">
        <f t="shared" si="0"/>
        <v/>
      </c>
      <c r="G13" s="47"/>
      <c r="H13" s="48"/>
      <c r="I13" s="57"/>
      <c r="J13" s="49"/>
      <c r="K13" s="59"/>
      <c r="L13" s="59"/>
      <c r="M13" s="50" t="str">
        <f t="shared" si="4"/>
        <v/>
      </c>
      <c r="N13" s="51"/>
      <c r="O13" s="54" t="str">
        <f>IFERROR(VLOOKUP(M13,計算用!$A$48:$B$55,2,FALSE),"")</f>
        <v/>
      </c>
      <c r="P13" s="61"/>
      <c r="Q13" s="61"/>
      <c r="R13" s="61"/>
      <c r="S13" s="62" t="str">
        <f t="shared" si="2"/>
        <v/>
      </c>
      <c r="T13" s="52"/>
      <c r="U13" s="53"/>
      <c r="V13" s="76"/>
    </row>
    <row r="14" spans="1:23">
      <c r="A14" s="75">
        <f t="shared" si="3"/>
        <v>9</v>
      </c>
      <c r="B14" s="44"/>
      <c r="C14" s="44"/>
      <c r="D14" s="45"/>
      <c r="E14" s="46" t="str">
        <f t="shared" si="1"/>
        <v/>
      </c>
      <c r="F14" s="46" t="str">
        <f t="shared" si="0"/>
        <v/>
      </c>
      <c r="G14" s="47"/>
      <c r="H14" s="48"/>
      <c r="I14" s="57"/>
      <c r="J14" s="49"/>
      <c r="K14" s="59"/>
      <c r="L14" s="59"/>
      <c r="M14" s="50" t="str">
        <f t="shared" si="4"/>
        <v/>
      </c>
      <c r="N14" s="51"/>
      <c r="O14" s="54" t="str">
        <f>IFERROR(VLOOKUP(M14,計算用!$A$48:$B$55,2,FALSE),"")</f>
        <v/>
      </c>
      <c r="P14" s="61"/>
      <c r="Q14" s="61"/>
      <c r="R14" s="61"/>
      <c r="S14" s="62" t="str">
        <f t="shared" si="2"/>
        <v/>
      </c>
      <c r="T14" s="52"/>
      <c r="U14" s="53"/>
      <c r="V14" s="76"/>
    </row>
    <row r="15" spans="1:23">
      <c r="A15" s="75">
        <f t="shared" si="3"/>
        <v>10</v>
      </c>
      <c r="B15" s="44"/>
      <c r="C15" s="44"/>
      <c r="D15" s="45"/>
      <c r="E15" s="46" t="str">
        <f t="shared" si="1"/>
        <v/>
      </c>
      <c r="F15" s="46" t="str">
        <f t="shared" si="0"/>
        <v/>
      </c>
      <c r="G15" s="47"/>
      <c r="H15" s="48"/>
      <c r="I15" s="57"/>
      <c r="J15" s="49"/>
      <c r="K15" s="59"/>
      <c r="L15" s="59"/>
      <c r="M15" s="50" t="str">
        <f t="shared" si="4"/>
        <v/>
      </c>
      <c r="N15" s="51"/>
      <c r="O15" s="54" t="str">
        <f>IFERROR(VLOOKUP(M15,計算用!$A$48:$B$55,2,FALSE),"")</f>
        <v/>
      </c>
      <c r="P15" s="61"/>
      <c r="Q15" s="61"/>
      <c r="R15" s="61"/>
      <c r="S15" s="62" t="str">
        <f t="shared" si="2"/>
        <v/>
      </c>
      <c r="T15" s="52"/>
      <c r="U15" s="53"/>
      <c r="V15" s="76"/>
      <c r="W15" s="65"/>
    </row>
    <row r="16" spans="1:23">
      <c r="A16" s="75">
        <f t="shared" si="3"/>
        <v>11</v>
      </c>
      <c r="B16" s="44"/>
      <c r="C16" s="44"/>
      <c r="D16" s="45"/>
      <c r="E16" s="46" t="str">
        <f t="shared" si="1"/>
        <v/>
      </c>
      <c r="F16" s="46" t="str">
        <f t="shared" si="0"/>
        <v/>
      </c>
      <c r="G16" s="47"/>
      <c r="H16" s="48"/>
      <c r="I16" s="57"/>
      <c r="J16" s="49"/>
      <c r="K16" s="59"/>
      <c r="L16" s="59"/>
      <c r="M16" s="50" t="str">
        <f t="shared" si="4"/>
        <v/>
      </c>
      <c r="N16" s="51"/>
      <c r="O16" s="54" t="str">
        <f>IFERROR(VLOOKUP(M16,計算用!$A$48:$B$55,2,FALSE),"")</f>
        <v/>
      </c>
      <c r="P16" s="61"/>
      <c r="Q16" s="61"/>
      <c r="R16" s="61"/>
      <c r="S16" s="62" t="str">
        <f t="shared" si="2"/>
        <v/>
      </c>
      <c r="T16" s="52"/>
      <c r="U16" s="53"/>
      <c r="V16" s="76"/>
    </row>
    <row r="17" spans="1:23">
      <c r="A17" s="75">
        <f t="shared" si="3"/>
        <v>12</v>
      </c>
      <c r="B17" s="44"/>
      <c r="C17" s="44"/>
      <c r="D17" s="45"/>
      <c r="E17" s="46" t="str">
        <f t="shared" si="1"/>
        <v/>
      </c>
      <c r="F17" s="46" t="str">
        <f t="shared" si="0"/>
        <v/>
      </c>
      <c r="G17" s="47"/>
      <c r="H17" s="48"/>
      <c r="I17" s="57"/>
      <c r="J17" s="49"/>
      <c r="K17" s="59"/>
      <c r="L17" s="59"/>
      <c r="M17" s="50" t="str">
        <f t="shared" si="4"/>
        <v/>
      </c>
      <c r="N17" s="51"/>
      <c r="O17" s="54" t="str">
        <f>IFERROR(VLOOKUP(M17,計算用!$A$48:$B$55,2,FALSE),"")</f>
        <v/>
      </c>
      <c r="P17" s="61"/>
      <c r="Q17" s="61"/>
      <c r="R17" s="61"/>
      <c r="S17" s="62" t="str">
        <f t="shared" si="2"/>
        <v/>
      </c>
      <c r="T17" s="52"/>
      <c r="U17" s="53"/>
      <c r="V17" s="76"/>
    </row>
    <row r="18" spans="1:23">
      <c r="A18" s="75">
        <f t="shared" si="3"/>
        <v>13</v>
      </c>
      <c r="B18" s="44"/>
      <c r="C18" s="44"/>
      <c r="D18" s="45"/>
      <c r="E18" s="46" t="str">
        <f t="shared" si="1"/>
        <v/>
      </c>
      <c r="F18" s="46" t="str">
        <f t="shared" si="0"/>
        <v/>
      </c>
      <c r="G18" s="47"/>
      <c r="H18" s="48"/>
      <c r="I18" s="57"/>
      <c r="J18" s="49"/>
      <c r="K18" s="59"/>
      <c r="L18" s="59"/>
      <c r="M18" s="50" t="str">
        <f t="shared" si="4"/>
        <v/>
      </c>
      <c r="N18" s="51"/>
      <c r="O18" s="54" t="str">
        <f>IFERROR(VLOOKUP(M18,計算用!$A$48:$B$55,2,FALSE),"")</f>
        <v/>
      </c>
      <c r="P18" s="61"/>
      <c r="Q18" s="61"/>
      <c r="R18" s="61"/>
      <c r="S18" s="62" t="str">
        <f t="shared" si="2"/>
        <v/>
      </c>
      <c r="T18" s="52"/>
      <c r="U18" s="53"/>
      <c r="V18" s="76"/>
    </row>
    <row r="19" spans="1:23">
      <c r="A19" s="75">
        <f t="shared" si="3"/>
        <v>14</v>
      </c>
      <c r="B19" s="44"/>
      <c r="C19" s="44"/>
      <c r="D19" s="45"/>
      <c r="E19" s="46" t="str">
        <f t="shared" si="1"/>
        <v/>
      </c>
      <c r="F19" s="46" t="str">
        <f t="shared" si="0"/>
        <v/>
      </c>
      <c r="G19" s="47"/>
      <c r="H19" s="48"/>
      <c r="I19" s="57"/>
      <c r="J19" s="49"/>
      <c r="K19" s="59"/>
      <c r="L19" s="59"/>
      <c r="M19" s="50" t="str">
        <f t="shared" si="4"/>
        <v/>
      </c>
      <c r="N19" s="51"/>
      <c r="O19" s="54" t="str">
        <f>IFERROR(VLOOKUP(M19,計算用!$A$48:$B$55,2,FALSE),"")</f>
        <v/>
      </c>
      <c r="P19" s="61"/>
      <c r="Q19" s="61"/>
      <c r="R19" s="61"/>
      <c r="S19" s="62" t="str">
        <f t="shared" si="2"/>
        <v/>
      </c>
      <c r="T19" s="52"/>
      <c r="U19" s="53"/>
      <c r="V19" s="76"/>
    </row>
    <row r="20" spans="1:23">
      <c r="A20" s="75">
        <f t="shared" si="3"/>
        <v>15</v>
      </c>
      <c r="B20" s="44"/>
      <c r="C20" s="44"/>
      <c r="D20" s="45"/>
      <c r="E20" s="46" t="str">
        <f t="shared" si="1"/>
        <v/>
      </c>
      <c r="F20" s="46" t="str">
        <f t="shared" si="0"/>
        <v/>
      </c>
      <c r="G20" s="47"/>
      <c r="H20" s="48"/>
      <c r="I20" s="57"/>
      <c r="J20" s="49"/>
      <c r="K20" s="59"/>
      <c r="L20" s="59"/>
      <c r="M20" s="50" t="str">
        <f t="shared" si="4"/>
        <v/>
      </c>
      <c r="N20" s="51"/>
      <c r="O20" s="54" t="str">
        <f>IFERROR(VLOOKUP(M20,計算用!$A$48:$B$55,2,FALSE),"")</f>
        <v/>
      </c>
      <c r="P20" s="61"/>
      <c r="Q20" s="61"/>
      <c r="R20" s="61"/>
      <c r="S20" s="62" t="str">
        <f t="shared" si="2"/>
        <v/>
      </c>
      <c r="T20" s="52"/>
      <c r="U20" s="53"/>
      <c r="V20" s="76"/>
    </row>
    <row r="21" spans="1:23">
      <c r="A21" s="75">
        <f t="shared" si="3"/>
        <v>16</v>
      </c>
      <c r="B21" s="44"/>
      <c r="C21" s="44"/>
      <c r="D21" s="45"/>
      <c r="E21" s="46" t="str">
        <f t="shared" si="1"/>
        <v/>
      </c>
      <c r="F21" s="46" t="str">
        <f t="shared" si="0"/>
        <v/>
      </c>
      <c r="G21" s="47"/>
      <c r="H21" s="48"/>
      <c r="I21" s="57"/>
      <c r="J21" s="49"/>
      <c r="K21" s="59"/>
      <c r="L21" s="59"/>
      <c r="M21" s="50" t="str">
        <f t="shared" si="4"/>
        <v/>
      </c>
      <c r="N21" s="51"/>
      <c r="O21" s="54" t="str">
        <f>IFERROR(VLOOKUP(M21,計算用!$A$48:$B$55,2,FALSE),"")</f>
        <v/>
      </c>
      <c r="P21" s="61"/>
      <c r="Q21" s="61"/>
      <c r="R21" s="61"/>
      <c r="S21" s="62" t="str">
        <f t="shared" si="2"/>
        <v/>
      </c>
      <c r="T21" s="52"/>
      <c r="U21" s="53"/>
      <c r="V21" s="76"/>
    </row>
    <row r="22" spans="1:23">
      <c r="A22" s="75">
        <f t="shared" si="3"/>
        <v>17</v>
      </c>
      <c r="B22" s="44"/>
      <c r="C22" s="44"/>
      <c r="D22" s="45"/>
      <c r="E22" s="46" t="str">
        <f t="shared" si="1"/>
        <v/>
      </c>
      <c r="F22" s="46" t="str">
        <f t="shared" si="0"/>
        <v/>
      </c>
      <c r="G22" s="47"/>
      <c r="H22" s="48"/>
      <c r="I22" s="57"/>
      <c r="J22" s="49"/>
      <c r="K22" s="59"/>
      <c r="L22" s="59"/>
      <c r="M22" s="50" t="str">
        <f t="shared" si="4"/>
        <v/>
      </c>
      <c r="N22" s="51"/>
      <c r="O22" s="54" t="str">
        <f>IFERROR(VLOOKUP(M22,計算用!$A$48:$B$55,2,FALSE),"")</f>
        <v/>
      </c>
      <c r="P22" s="61"/>
      <c r="Q22" s="61"/>
      <c r="R22" s="61"/>
      <c r="S22" s="62" t="str">
        <f t="shared" si="2"/>
        <v/>
      </c>
      <c r="T22" s="52"/>
      <c r="U22" s="53"/>
      <c r="V22" s="76"/>
    </row>
    <row r="23" spans="1:23">
      <c r="A23" s="75">
        <f t="shared" si="3"/>
        <v>18</v>
      </c>
      <c r="B23" s="44"/>
      <c r="C23" s="44"/>
      <c r="D23" s="45"/>
      <c r="E23" s="46" t="str">
        <f t="shared" si="1"/>
        <v/>
      </c>
      <c r="F23" s="46" t="str">
        <f t="shared" si="0"/>
        <v/>
      </c>
      <c r="G23" s="47"/>
      <c r="H23" s="48"/>
      <c r="I23" s="57"/>
      <c r="J23" s="49"/>
      <c r="K23" s="59"/>
      <c r="L23" s="59"/>
      <c r="M23" s="50" t="str">
        <f t="shared" si="4"/>
        <v/>
      </c>
      <c r="N23" s="51"/>
      <c r="O23" s="54" t="str">
        <f>IFERROR(VLOOKUP(M23,計算用!$A$48:$B$55,2,FALSE),"")</f>
        <v/>
      </c>
      <c r="P23" s="61"/>
      <c r="Q23" s="61"/>
      <c r="R23" s="61"/>
      <c r="S23" s="62" t="str">
        <f t="shared" si="2"/>
        <v/>
      </c>
      <c r="T23" s="52"/>
      <c r="U23" s="53"/>
      <c r="V23" s="76"/>
    </row>
    <row r="24" spans="1:23">
      <c r="A24" s="75">
        <f t="shared" si="3"/>
        <v>19</v>
      </c>
      <c r="B24" s="44"/>
      <c r="C24" s="44"/>
      <c r="D24" s="45"/>
      <c r="E24" s="46" t="str">
        <f t="shared" si="1"/>
        <v/>
      </c>
      <c r="F24" s="46" t="str">
        <f t="shared" si="0"/>
        <v/>
      </c>
      <c r="G24" s="47"/>
      <c r="H24" s="48"/>
      <c r="I24" s="57"/>
      <c r="J24" s="49"/>
      <c r="K24" s="59"/>
      <c r="L24" s="59"/>
      <c r="M24" s="50" t="str">
        <f t="shared" si="4"/>
        <v/>
      </c>
      <c r="N24" s="51"/>
      <c r="O24" s="54" t="str">
        <f>IFERROR(VLOOKUP(M24,計算用!$A$48:$B$55,2,FALSE),"")</f>
        <v/>
      </c>
      <c r="P24" s="61"/>
      <c r="Q24" s="61"/>
      <c r="R24" s="61"/>
      <c r="S24" s="62" t="str">
        <f t="shared" si="2"/>
        <v/>
      </c>
      <c r="T24" s="52"/>
      <c r="U24" s="53"/>
      <c r="V24" s="76"/>
    </row>
    <row r="25" spans="1:23">
      <c r="A25" s="75">
        <f t="shared" si="3"/>
        <v>20</v>
      </c>
      <c r="B25" s="44"/>
      <c r="C25" s="44"/>
      <c r="D25" s="45"/>
      <c r="E25" s="46" t="str">
        <f t="shared" si="1"/>
        <v/>
      </c>
      <c r="F25" s="46" t="str">
        <f t="shared" si="0"/>
        <v/>
      </c>
      <c r="G25" s="47"/>
      <c r="H25" s="48"/>
      <c r="I25" s="57"/>
      <c r="J25" s="49"/>
      <c r="K25" s="59"/>
      <c r="L25" s="59"/>
      <c r="M25" s="50" t="str">
        <f t="shared" si="4"/>
        <v/>
      </c>
      <c r="N25" s="51"/>
      <c r="O25" s="54" t="str">
        <f>IFERROR(VLOOKUP(M25,計算用!$A$48:$B$55,2,FALSE),"")</f>
        <v/>
      </c>
      <c r="P25" s="61"/>
      <c r="Q25" s="61"/>
      <c r="R25" s="61"/>
      <c r="S25" s="62" t="str">
        <f t="shared" si="2"/>
        <v/>
      </c>
      <c r="T25" s="52"/>
      <c r="U25" s="53"/>
      <c r="V25" s="76"/>
    </row>
    <row r="26" spans="1:23">
      <c r="A26" s="75">
        <f t="shared" si="3"/>
        <v>21</v>
      </c>
      <c r="B26" s="44"/>
      <c r="C26" s="44"/>
      <c r="D26" s="45"/>
      <c r="E26" s="46" t="str">
        <f t="shared" si="1"/>
        <v/>
      </c>
      <c r="F26" s="46" t="str">
        <f t="shared" si="0"/>
        <v/>
      </c>
      <c r="G26" s="47"/>
      <c r="H26" s="48"/>
      <c r="I26" s="57"/>
      <c r="J26" s="49"/>
      <c r="K26" s="59"/>
      <c r="L26" s="59"/>
      <c r="M26" s="50" t="str">
        <f t="shared" si="4"/>
        <v/>
      </c>
      <c r="N26" s="51"/>
      <c r="O26" s="54" t="str">
        <f>IFERROR(VLOOKUP(M26,計算用!$A$48:$B$55,2,FALSE),"")</f>
        <v/>
      </c>
      <c r="P26" s="61"/>
      <c r="Q26" s="61"/>
      <c r="R26" s="61"/>
      <c r="S26" s="62" t="str">
        <f t="shared" si="2"/>
        <v/>
      </c>
      <c r="T26" s="52"/>
      <c r="U26" s="53"/>
      <c r="V26" s="76"/>
    </row>
    <row r="27" spans="1:23">
      <c r="A27" s="75">
        <f t="shared" si="3"/>
        <v>22</v>
      </c>
      <c r="B27" s="44"/>
      <c r="C27" s="44"/>
      <c r="D27" s="45"/>
      <c r="E27" s="46" t="str">
        <f t="shared" si="1"/>
        <v/>
      </c>
      <c r="F27" s="46" t="str">
        <f t="shared" si="0"/>
        <v/>
      </c>
      <c r="G27" s="47"/>
      <c r="H27" s="48"/>
      <c r="I27" s="57"/>
      <c r="J27" s="49"/>
      <c r="K27" s="59"/>
      <c r="L27" s="59"/>
      <c r="M27" s="50" t="str">
        <f t="shared" si="4"/>
        <v/>
      </c>
      <c r="N27" s="51"/>
      <c r="O27" s="54" t="str">
        <f>IFERROR(VLOOKUP(M27,計算用!$A$48:$B$55,2,FALSE),"")</f>
        <v/>
      </c>
      <c r="P27" s="61"/>
      <c r="Q27" s="61"/>
      <c r="R27" s="61"/>
      <c r="S27" s="62" t="str">
        <f t="shared" si="2"/>
        <v/>
      </c>
      <c r="T27" s="52"/>
      <c r="U27" s="53"/>
      <c r="V27" s="76"/>
    </row>
    <row r="28" spans="1:23">
      <c r="A28" s="75">
        <f t="shared" si="3"/>
        <v>23</v>
      </c>
      <c r="B28" s="44"/>
      <c r="C28" s="44"/>
      <c r="D28" s="45"/>
      <c r="E28" s="46" t="str">
        <f t="shared" si="1"/>
        <v/>
      </c>
      <c r="F28" s="46" t="str">
        <f t="shared" si="0"/>
        <v/>
      </c>
      <c r="G28" s="47"/>
      <c r="H28" s="48"/>
      <c r="I28" s="57"/>
      <c r="J28" s="49"/>
      <c r="K28" s="59"/>
      <c r="L28" s="59"/>
      <c r="M28" s="50" t="str">
        <f t="shared" si="4"/>
        <v/>
      </c>
      <c r="N28" s="51"/>
      <c r="O28" s="54" t="str">
        <f>IFERROR(VLOOKUP(M28,計算用!$A$48:$B$55,2,FALSE),"")</f>
        <v/>
      </c>
      <c r="P28" s="61"/>
      <c r="Q28" s="61"/>
      <c r="R28" s="61"/>
      <c r="S28" s="62" t="str">
        <f t="shared" si="2"/>
        <v/>
      </c>
      <c r="T28" s="52"/>
      <c r="U28" s="53"/>
      <c r="V28" s="76"/>
    </row>
    <row r="29" spans="1:23">
      <c r="A29" s="75">
        <f t="shared" si="3"/>
        <v>24</v>
      </c>
      <c r="B29" s="44"/>
      <c r="C29" s="44"/>
      <c r="D29" s="45"/>
      <c r="E29" s="46" t="str">
        <f t="shared" si="1"/>
        <v/>
      </c>
      <c r="F29" s="46" t="str">
        <f t="shared" si="0"/>
        <v/>
      </c>
      <c r="G29" s="47"/>
      <c r="H29" s="48"/>
      <c r="I29" s="57"/>
      <c r="J29" s="49"/>
      <c r="K29" s="59"/>
      <c r="L29" s="59"/>
      <c r="M29" s="50" t="str">
        <f t="shared" si="4"/>
        <v/>
      </c>
      <c r="N29" s="51"/>
      <c r="O29" s="54" t="str">
        <f>IFERROR(VLOOKUP(M29,計算用!$A$48:$B$55,2,FALSE),"")</f>
        <v/>
      </c>
      <c r="P29" s="61"/>
      <c r="Q29" s="61"/>
      <c r="R29" s="61"/>
      <c r="S29" s="62" t="str">
        <f t="shared" si="2"/>
        <v/>
      </c>
      <c r="T29" s="52"/>
      <c r="U29" s="53"/>
      <c r="V29" s="76"/>
    </row>
    <row r="30" spans="1:23">
      <c r="A30" s="75">
        <f t="shared" si="3"/>
        <v>25</v>
      </c>
      <c r="B30" s="44"/>
      <c r="C30" s="44"/>
      <c r="D30" s="45"/>
      <c r="E30" s="46" t="str">
        <f t="shared" si="1"/>
        <v/>
      </c>
      <c r="F30" s="46" t="str">
        <f t="shared" si="0"/>
        <v/>
      </c>
      <c r="G30" s="47"/>
      <c r="H30" s="48"/>
      <c r="I30" s="57"/>
      <c r="J30" s="49"/>
      <c r="K30" s="59"/>
      <c r="L30" s="59"/>
      <c r="M30" s="50" t="str">
        <f t="shared" si="4"/>
        <v/>
      </c>
      <c r="N30" s="51"/>
      <c r="O30" s="54" t="str">
        <f>IFERROR(VLOOKUP(M30,計算用!$A$48:$B$55,2,FALSE),"")</f>
        <v/>
      </c>
      <c r="P30" s="61"/>
      <c r="Q30" s="61"/>
      <c r="R30" s="61"/>
      <c r="S30" s="62" t="str">
        <f t="shared" si="2"/>
        <v/>
      </c>
      <c r="T30" s="52"/>
      <c r="U30" s="53"/>
      <c r="V30" s="76"/>
    </row>
    <row r="31" spans="1:23">
      <c r="A31" s="75">
        <f t="shared" si="3"/>
        <v>26</v>
      </c>
      <c r="B31" s="44"/>
      <c r="C31" s="44"/>
      <c r="D31" s="45"/>
      <c r="E31" s="46" t="str">
        <f t="shared" si="1"/>
        <v/>
      </c>
      <c r="F31" s="46" t="str">
        <f t="shared" si="0"/>
        <v/>
      </c>
      <c r="G31" s="47"/>
      <c r="H31" s="48"/>
      <c r="I31" s="57"/>
      <c r="J31" s="49"/>
      <c r="K31" s="59"/>
      <c r="L31" s="59"/>
      <c r="M31" s="50" t="str">
        <f t="shared" si="4"/>
        <v/>
      </c>
      <c r="N31" s="51"/>
      <c r="O31" s="54" t="str">
        <f>IFERROR(VLOOKUP(M31,計算用!$A$48:$B$55,2,FALSE),"")</f>
        <v/>
      </c>
      <c r="P31" s="61"/>
      <c r="Q31" s="61"/>
      <c r="R31" s="61"/>
      <c r="S31" s="62" t="str">
        <f t="shared" si="2"/>
        <v/>
      </c>
      <c r="T31" s="52"/>
      <c r="U31" s="53"/>
      <c r="V31" s="76"/>
    </row>
    <row r="32" spans="1:23">
      <c r="A32" s="75">
        <f t="shared" si="3"/>
        <v>27</v>
      </c>
      <c r="B32" s="44"/>
      <c r="C32" s="44"/>
      <c r="D32" s="45"/>
      <c r="E32" s="46" t="str">
        <f t="shared" si="1"/>
        <v/>
      </c>
      <c r="F32" s="46" t="str">
        <f t="shared" si="0"/>
        <v/>
      </c>
      <c r="G32" s="47"/>
      <c r="H32" s="48"/>
      <c r="I32" s="57"/>
      <c r="J32" s="49"/>
      <c r="K32" s="59"/>
      <c r="L32" s="59"/>
      <c r="M32" s="50" t="str">
        <f t="shared" si="4"/>
        <v/>
      </c>
      <c r="N32" s="51"/>
      <c r="O32" s="54" t="str">
        <f>IFERROR(VLOOKUP(M32,計算用!$A$48:$B$55,2,FALSE),"")</f>
        <v/>
      </c>
      <c r="P32" s="61"/>
      <c r="Q32" s="61"/>
      <c r="R32" s="61"/>
      <c r="S32" s="62" t="str">
        <f t="shared" si="2"/>
        <v/>
      </c>
      <c r="T32" s="52"/>
      <c r="U32" s="53"/>
      <c r="V32" s="76"/>
      <c r="W32" s="65"/>
    </row>
    <row r="33" spans="1:22">
      <c r="A33" s="75">
        <f t="shared" si="3"/>
        <v>28</v>
      </c>
      <c r="B33" s="44"/>
      <c r="C33" s="44"/>
      <c r="D33" s="45"/>
      <c r="E33" s="46" t="str">
        <f t="shared" si="1"/>
        <v/>
      </c>
      <c r="F33" s="46" t="str">
        <f t="shared" si="0"/>
        <v/>
      </c>
      <c r="G33" s="47"/>
      <c r="H33" s="48"/>
      <c r="I33" s="57"/>
      <c r="J33" s="49"/>
      <c r="K33" s="59"/>
      <c r="L33" s="59"/>
      <c r="M33" s="50" t="str">
        <f t="shared" si="4"/>
        <v/>
      </c>
      <c r="N33" s="51"/>
      <c r="O33" s="54" t="str">
        <f>IFERROR(VLOOKUP(M33,計算用!$A$48:$B$55,2,FALSE),"")</f>
        <v/>
      </c>
      <c r="P33" s="61"/>
      <c r="Q33" s="61"/>
      <c r="R33" s="61"/>
      <c r="S33" s="62" t="str">
        <f t="shared" si="2"/>
        <v/>
      </c>
      <c r="T33" s="52"/>
      <c r="U33" s="53"/>
      <c r="V33" s="76"/>
    </row>
    <row r="34" spans="1:22">
      <c r="A34" s="75">
        <f t="shared" si="3"/>
        <v>29</v>
      </c>
      <c r="B34" s="44"/>
      <c r="C34" s="44"/>
      <c r="D34" s="45"/>
      <c r="E34" s="46" t="str">
        <f t="shared" si="1"/>
        <v/>
      </c>
      <c r="F34" s="46" t="str">
        <f t="shared" si="0"/>
        <v/>
      </c>
      <c r="G34" s="47"/>
      <c r="H34" s="48"/>
      <c r="I34" s="57"/>
      <c r="J34" s="49"/>
      <c r="K34" s="59"/>
      <c r="L34" s="59"/>
      <c r="M34" s="50" t="str">
        <f t="shared" si="4"/>
        <v/>
      </c>
      <c r="N34" s="51"/>
      <c r="O34" s="54" t="str">
        <f>IFERROR(VLOOKUP(M34,計算用!$A$48:$B$55,2,FALSE),"")</f>
        <v/>
      </c>
      <c r="P34" s="61"/>
      <c r="Q34" s="61"/>
      <c r="R34" s="61"/>
      <c r="S34" s="62" t="str">
        <f t="shared" si="2"/>
        <v/>
      </c>
      <c r="T34" s="52"/>
      <c r="U34" s="53"/>
      <c r="V34" s="76"/>
    </row>
    <row r="35" spans="1:22">
      <c r="A35" s="75">
        <f t="shared" si="3"/>
        <v>30</v>
      </c>
      <c r="B35" s="44"/>
      <c r="C35" s="44"/>
      <c r="D35" s="45"/>
      <c r="E35" s="46" t="str">
        <f t="shared" si="1"/>
        <v/>
      </c>
      <c r="F35" s="46" t="str">
        <f t="shared" si="0"/>
        <v/>
      </c>
      <c r="G35" s="47"/>
      <c r="H35" s="48"/>
      <c r="I35" s="57"/>
      <c r="J35" s="49"/>
      <c r="K35" s="59"/>
      <c r="L35" s="59"/>
      <c r="M35" s="50" t="str">
        <f t="shared" si="4"/>
        <v/>
      </c>
      <c r="N35" s="51"/>
      <c r="O35" s="54" t="str">
        <f>IFERROR(VLOOKUP(M35,計算用!$A$48:$B$55,2,FALSE),"")</f>
        <v/>
      </c>
      <c r="P35" s="61"/>
      <c r="Q35" s="61"/>
      <c r="R35" s="61"/>
      <c r="S35" s="62" t="str">
        <f t="shared" si="2"/>
        <v/>
      </c>
      <c r="T35" s="52"/>
      <c r="U35" s="53"/>
      <c r="V35" s="76"/>
    </row>
    <row r="36" spans="1:22">
      <c r="A36" s="75">
        <f t="shared" si="3"/>
        <v>31</v>
      </c>
      <c r="B36" s="44"/>
      <c r="C36" s="44"/>
      <c r="D36" s="45"/>
      <c r="E36" s="46" t="str">
        <f t="shared" si="1"/>
        <v/>
      </c>
      <c r="F36" s="46" t="str">
        <f t="shared" si="0"/>
        <v/>
      </c>
      <c r="G36" s="47"/>
      <c r="H36" s="48"/>
      <c r="I36" s="57"/>
      <c r="J36" s="49"/>
      <c r="K36" s="59"/>
      <c r="L36" s="59"/>
      <c r="M36" s="50" t="str">
        <f t="shared" si="4"/>
        <v/>
      </c>
      <c r="N36" s="51"/>
      <c r="O36" s="54" t="str">
        <f>IFERROR(VLOOKUP(M36,計算用!$A$48:$B$55,2,FALSE),"")</f>
        <v/>
      </c>
      <c r="P36" s="61"/>
      <c r="Q36" s="61"/>
      <c r="R36" s="61"/>
      <c r="S36" s="62" t="str">
        <f t="shared" si="2"/>
        <v/>
      </c>
      <c r="T36" s="52"/>
      <c r="U36" s="53"/>
      <c r="V36" s="76"/>
    </row>
    <row r="37" spans="1:22">
      <c r="A37" s="75">
        <f t="shared" si="3"/>
        <v>32</v>
      </c>
      <c r="B37" s="44"/>
      <c r="C37" s="44"/>
      <c r="D37" s="45"/>
      <c r="E37" s="46" t="str">
        <f t="shared" si="1"/>
        <v/>
      </c>
      <c r="F37" s="46" t="str">
        <f t="shared" si="0"/>
        <v/>
      </c>
      <c r="G37" s="47"/>
      <c r="H37" s="48"/>
      <c r="I37" s="57"/>
      <c r="J37" s="49"/>
      <c r="K37" s="59"/>
      <c r="L37" s="59"/>
      <c r="M37" s="50" t="str">
        <f t="shared" si="4"/>
        <v/>
      </c>
      <c r="N37" s="51"/>
      <c r="O37" s="54" t="str">
        <f>IFERROR(VLOOKUP(M37,計算用!$A$48:$B$55,2,FALSE),"")</f>
        <v/>
      </c>
      <c r="P37" s="61"/>
      <c r="Q37" s="61"/>
      <c r="R37" s="61"/>
      <c r="S37" s="62" t="str">
        <f t="shared" si="2"/>
        <v/>
      </c>
      <c r="T37" s="52"/>
      <c r="U37" s="53"/>
      <c r="V37" s="76"/>
    </row>
    <row r="38" spans="1:22">
      <c r="A38" s="75">
        <f t="shared" si="3"/>
        <v>33</v>
      </c>
      <c r="B38" s="44"/>
      <c r="C38" s="44"/>
      <c r="D38" s="45"/>
      <c r="E38" s="46" t="str">
        <f t="shared" si="1"/>
        <v/>
      </c>
      <c r="F38" s="46" t="str">
        <f t="shared" si="0"/>
        <v/>
      </c>
      <c r="G38" s="47"/>
      <c r="H38" s="48"/>
      <c r="I38" s="57"/>
      <c r="J38" s="49"/>
      <c r="K38" s="59"/>
      <c r="L38" s="59"/>
      <c r="M38" s="50" t="str">
        <f t="shared" si="4"/>
        <v/>
      </c>
      <c r="N38" s="51"/>
      <c r="O38" s="54" t="str">
        <f>IFERROR(VLOOKUP(M38,計算用!$A$48:$B$55,2,FALSE),"")</f>
        <v/>
      </c>
      <c r="P38" s="61"/>
      <c r="Q38" s="61"/>
      <c r="R38" s="61"/>
      <c r="S38" s="62" t="str">
        <f t="shared" si="2"/>
        <v/>
      </c>
      <c r="T38" s="52"/>
      <c r="U38" s="53"/>
      <c r="V38" s="76"/>
    </row>
    <row r="39" spans="1:22">
      <c r="A39" s="75">
        <f t="shared" si="3"/>
        <v>34</v>
      </c>
      <c r="B39" s="44"/>
      <c r="C39" s="44"/>
      <c r="D39" s="45"/>
      <c r="E39" s="46" t="str">
        <f t="shared" si="1"/>
        <v/>
      </c>
      <c r="F39" s="46" t="str">
        <f t="shared" si="0"/>
        <v/>
      </c>
      <c r="G39" s="47"/>
      <c r="H39" s="48"/>
      <c r="I39" s="57"/>
      <c r="J39" s="49"/>
      <c r="K39" s="59"/>
      <c r="L39" s="59"/>
      <c r="M39" s="50" t="str">
        <f t="shared" si="4"/>
        <v/>
      </c>
      <c r="N39" s="51"/>
      <c r="O39" s="54" t="str">
        <f>IFERROR(VLOOKUP(M39,計算用!$A$48:$B$55,2,FALSE),"")</f>
        <v/>
      </c>
      <c r="P39" s="61"/>
      <c r="Q39" s="61"/>
      <c r="R39" s="61"/>
      <c r="S39" s="62" t="str">
        <f t="shared" si="2"/>
        <v/>
      </c>
      <c r="T39" s="52"/>
      <c r="U39" s="53"/>
      <c r="V39" s="76"/>
    </row>
    <row r="40" spans="1:22">
      <c r="A40" s="75">
        <f t="shared" si="3"/>
        <v>35</v>
      </c>
      <c r="B40" s="44"/>
      <c r="C40" s="44"/>
      <c r="D40" s="45"/>
      <c r="E40" s="46" t="str">
        <f t="shared" si="1"/>
        <v/>
      </c>
      <c r="F40" s="46" t="str">
        <f t="shared" si="0"/>
        <v/>
      </c>
      <c r="G40" s="47"/>
      <c r="H40" s="48"/>
      <c r="I40" s="57"/>
      <c r="J40" s="49"/>
      <c r="K40" s="59"/>
      <c r="L40" s="59"/>
      <c r="M40" s="50" t="str">
        <f t="shared" si="4"/>
        <v/>
      </c>
      <c r="N40" s="51"/>
      <c r="O40" s="54" t="str">
        <f>IFERROR(VLOOKUP(M40,計算用!$A$48:$B$55,2,FALSE),"")</f>
        <v/>
      </c>
      <c r="P40" s="61"/>
      <c r="Q40" s="61"/>
      <c r="R40" s="61"/>
      <c r="S40" s="62" t="str">
        <f t="shared" si="2"/>
        <v/>
      </c>
      <c r="T40" s="52"/>
      <c r="U40" s="53"/>
      <c r="V40" s="76"/>
    </row>
    <row r="41" spans="1:22">
      <c r="A41" s="75">
        <f t="shared" si="3"/>
        <v>36</v>
      </c>
      <c r="B41" s="44"/>
      <c r="C41" s="44"/>
      <c r="D41" s="45"/>
      <c r="E41" s="46" t="str">
        <f t="shared" si="1"/>
        <v/>
      </c>
      <c r="F41" s="46" t="str">
        <f t="shared" si="0"/>
        <v/>
      </c>
      <c r="G41" s="47"/>
      <c r="H41" s="48"/>
      <c r="I41" s="57"/>
      <c r="J41" s="49"/>
      <c r="K41" s="59"/>
      <c r="L41" s="59"/>
      <c r="M41" s="50" t="str">
        <f t="shared" si="4"/>
        <v/>
      </c>
      <c r="N41" s="51"/>
      <c r="O41" s="54" t="str">
        <f>IFERROR(VLOOKUP(M41,計算用!$A$48:$B$55,2,FALSE),"")</f>
        <v/>
      </c>
      <c r="P41" s="61"/>
      <c r="Q41" s="61"/>
      <c r="R41" s="61"/>
      <c r="S41" s="62" t="str">
        <f t="shared" si="2"/>
        <v/>
      </c>
      <c r="T41" s="52"/>
      <c r="U41" s="53"/>
      <c r="V41" s="76"/>
    </row>
    <row r="42" spans="1:22">
      <c r="A42" s="75">
        <f t="shared" si="3"/>
        <v>37</v>
      </c>
      <c r="B42" s="44"/>
      <c r="C42" s="44"/>
      <c r="D42" s="45"/>
      <c r="E42" s="46" t="str">
        <f t="shared" si="1"/>
        <v/>
      </c>
      <c r="F42" s="46" t="str">
        <f t="shared" si="0"/>
        <v/>
      </c>
      <c r="G42" s="47"/>
      <c r="H42" s="48"/>
      <c r="I42" s="57"/>
      <c r="J42" s="49"/>
      <c r="K42" s="59"/>
      <c r="L42" s="59"/>
      <c r="M42" s="50" t="str">
        <f t="shared" si="4"/>
        <v/>
      </c>
      <c r="N42" s="51"/>
      <c r="O42" s="54" t="str">
        <f>IFERROR(VLOOKUP(M42,計算用!$A$48:$B$55,2,FALSE),"")</f>
        <v/>
      </c>
      <c r="P42" s="61"/>
      <c r="Q42" s="61"/>
      <c r="R42" s="61"/>
      <c r="S42" s="62" t="str">
        <f t="shared" si="2"/>
        <v/>
      </c>
      <c r="T42" s="52"/>
      <c r="U42" s="53"/>
      <c r="V42" s="76"/>
    </row>
    <row r="43" spans="1:22">
      <c r="A43" s="75">
        <f t="shared" si="3"/>
        <v>38</v>
      </c>
      <c r="B43" s="44"/>
      <c r="C43" s="44"/>
      <c r="D43" s="45"/>
      <c r="E43" s="46" t="str">
        <f t="shared" si="1"/>
        <v/>
      </c>
      <c r="F43" s="46" t="str">
        <f t="shared" si="0"/>
        <v/>
      </c>
      <c r="G43" s="47"/>
      <c r="H43" s="48"/>
      <c r="I43" s="57"/>
      <c r="J43" s="49"/>
      <c r="K43" s="59"/>
      <c r="L43" s="59"/>
      <c r="M43" s="50" t="str">
        <f t="shared" si="4"/>
        <v/>
      </c>
      <c r="N43" s="51"/>
      <c r="O43" s="54" t="str">
        <f>IFERROR(VLOOKUP(M43,計算用!$A$48:$B$55,2,FALSE),"")</f>
        <v/>
      </c>
      <c r="P43" s="61"/>
      <c r="Q43" s="61"/>
      <c r="R43" s="61"/>
      <c r="S43" s="62" t="str">
        <f t="shared" si="2"/>
        <v/>
      </c>
      <c r="T43" s="52"/>
      <c r="U43" s="53"/>
      <c r="V43" s="76"/>
    </row>
    <row r="44" spans="1:22">
      <c r="A44" s="75">
        <f t="shared" si="3"/>
        <v>39</v>
      </c>
      <c r="B44" s="44"/>
      <c r="C44" s="44"/>
      <c r="D44" s="45"/>
      <c r="E44" s="46" t="str">
        <f t="shared" si="1"/>
        <v/>
      </c>
      <c r="F44" s="46" t="str">
        <f t="shared" si="0"/>
        <v/>
      </c>
      <c r="G44" s="47"/>
      <c r="H44" s="48"/>
      <c r="I44" s="57"/>
      <c r="J44" s="49"/>
      <c r="K44" s="59"/>
      <c r="L44" s="59"/>
      <c r="M44" s="50" t="str">
        <f t="shared" si="4"/>
        <v/>
      </c>
      <c r="N44" s="51"/>
      <c r="O44" s="54" t="str">
        <f>IFERROR(VLOOKUP(M44,計算用!$A$48:$B$55,2,FALSE),"")</f>
        <v/>
      </c>
      <c r="P44" s="61"/>
      <c r="Q44" s="61"/>
      <c r="R44" s="61"/>
      <c r="S44" s="62" t="str">
        <f t="shared" si="2"/>
        <v/>
      </c>
      <c r="T44" s="52"/>
      <c r="U44" s="53"/>
      <c r="V44" s="76"/>
    </row>
    <row r="45" spans="1:22">
      <c r="A45" s="75">
        <f t="shared" si="3"/>
        <v>40</v>
      </c>
      <c r="B45" s="44"/>
      <c r="C45" s="44"/>
      <c r="D45" s="45"/>
      <c r="E45" s="46" t="str">
        <f t="shared" si="1"/>
        <v/>
      </c>
      <c r="F45" s="46" t="str">
        <f t="shared" si="0"/>
        <v/>
      </c>
      <c r="G45" s="47"/>
      <c r="H45" s="48"/>
      <c r="I45" s="57"/>
      <c r="J45" s="49"/>
      <c r="K45" s="59"/>
      <c r="L45" s="59"/>
      <c r="M45" s="50" t="str">
        <f t="shared" si="4"/>
        <v/>
      </c>
      <c r="N45" s="51"/>
      <c r="O45" s="54" t="str">
        <f>IFERROR(VLOOKUP(M45,計算用!$A$48:$B$55,2,FALSE),"")</f>
        <v/>
      </c>
      <c r="P45" s="61"/>
      <c r="Q45" s="61"/>
      <c r="R45" s="61"/>
      <c r="S45" s="62" t="str">
        <f t="shared" si="2"/>
        <v/>
      </c>
      <c r="T45" s="52"/>
      <c r="U45" s="53"/>
      <c r="V45" s="76"/>
    </row>
    <row r="46" spans="1:22">
      <c r="A46" s="75">
        <f t="shared" si="3"/>
        <v>41</v>
      </c>
      <c r="B46" s="44"/>
      <c r="C46" s="44"/>
      <c r="D46" s="45"/>
      <c r="E46" s="46" t="str">
        <f t="shared" si="1"/>
        <v/>
      </c>
      <c r="F46" s="46" t="str">
        <f t="shared" si="0"/>
        <v/>
      </c>
      <c r="G46" s="47"/>
      <c r="H46" s="48"/>
      <c r="I46" s="57"/>
      <c r="J46" s="49"/>
      <c r="K46" s="59"/>
      <c r="L46" s="59"/>
      <c r="M46" s="50" t="str">
        <f t="shared" si="4"/>
        <v/>
      </c>
      <c r="N46" s="51"/>
      <c r="O46" s="54" t="str">
        <f>IFERROR(VLOOKUP(M46,計算用!$A$48:$B$55,2,FALSE),"")</f>
        <v/>
      </c>
      <c r="P46" s="61"/>
      <c r="Q46" s="61"/>
      <c r="R46" s="61"/>
      <c r="S46" s="62" t="str">
        <f t="shared" si="2"/>
        <v/>
      </c>
      <c r="T46" s="52"/>
      <c r="U46" s="53"/>
      <c r="V46" s="76"/>
    </row>
    <row r="47" spans="1:22">
      <c r="A47" s="75">
        <f t="shared" si="3"/>
        <v>42</v>
      </c>
      <c r="B47" s="44"/>
      <c r="C47" s="44"/>
      <c r="D47" s="45"/>
      <c r="E47" s="46" t="str">
        <f t="shared" si="1"/>
        <v/>
      </c>
      <c r="F47" s="46" t="str">
        <f t="shared" si="0"/>
        <v/>
      </c>
      <c r="G47" s="47"/>
      <c r="H47" s="48"/>
      <c r="I47" s="57"/>
      <c r="J47" s="49"/>
      <c r="K47" s="59"/>
      <c r="L47" s="59"/>
      <c r="M47" s="50" t="str">
        <f t="shared" si="4"/>
        <v/>
      </c>
      <c r="N47" s="51"/>
      <c r="O47" s="54" t="str">
        <f>IFERROR(VLOOKUP(M47,計算用!$A$48:$B$55,2,FALSE),"")</f>
        <v/>
      </c>
      <c r="P47" s="61"/>
      <c r="Q47" s="61"/>
      <c r="R47" s="61"/>
      <c r="S47" s="62" t="str">
        <f t="shared" si="2"/>
        <v/>
      </c>
      <c r="T47" s="52"/>
      <c r="U47" s="53"/>
      <c r="V47" s="76"/>
    </row>
    <row r="48" spans="1:22">
      <c r="A48" s="75">
        <f t="shared" si="3"/>
        <v>43</v>
      </c>
      <c r="B48" s="44"/>
      <c r="C48" s="44"/>
      <c r="D48" s="45"/>
      <c r="E48" s="46" t="str">
        <f t="shared" si="1"/>
        <v/>
      </c>
      <c r="F48" s="46" t="str">
        <f t="shared" si="0"/>
        <v/>
      </c>
      <c r="G48" s="47"/>
      <c r="H48" s="48"/>
      <c r="I48" s="57"/>
      <c r="J48" s="49"/>
      <c r="K48" s="59"/>
      <c r="L48" s="59"/>
      <c r="M48" s="50" t="str">
        <f t="shared" si="4"/>
        <v/>
      </c>
      <c r="N48" s="51"/>
      <c r="O48" s="54" t="str">
        <f>IFERROR(VLOOKUP(M48,計算用!$A$48:$B$55,2,FALSE),"")</f>
        <v/>
      </c>
      <c r="P48" s="61"/>
      <c r="Q48" s="61"/>
      <c r="R48" s="61"/>
      <c r="S48" s="62" t="str">
        <f t="shared" si="2"/>
        <v/>
      </c>
      <c r="T48" s="52"/>
      <c r="U48" s="53"/>
      <c r="V48" s="76"/>
    </row>
    <row r="49" spans="1:22">
      <c r="A49" s="75">
        <f t="shared" si="3"/>
        <v>44</v>
      </c>
      <c r="B49" s="44"/>
      <c r="C49" s="44"/>
      <c r="D49" s="45"/>
      <c r="E49" s="46" t="str">
        <f t="shared" si="1"/>
        <v/>
      </c>
      <c r="F49" s="46" t="str">
        <f t="shared" si="0"/>
        <v/>
      </c>
      <c r="G49" s="47"/>
      <c r="H49" s="48"/>
      <c r="I49" s="57"/>
      <c r="J49" s="49"/>
      <c r="K49" s="59"/>
      <c r="L49" s="59"/>
      <c r="M49" s="50" t="str">
        <f t="shared" si="4"/>
        <v/>
      </c>
      <c r="N49" s="51"/>
      <c r="O49" s="54" t="str">
        <f>IFERROR(VLOOKUP(M49,計算用!$A$48:$B$55,2,FALSE),"")</f>
        <v/>
      </c>
      <c r="P49" s="61"/>
      <c r="Q49" s="61"/>
      <c r="R49" s="61"/>
      <c r="S49" s="62" t="str">
        <f t="shared" si="2"/>
        <v/>
      </c>
      <c r="T49" s="52"/>
      <c r="U49" s="53"/>
      <c r="V49" s="76"/>
    </row>
    <row r="50" spans="1:22">
      <c r="A50" s="75">
        <f t="shared" si="3"/>
        <v>45</v>
      </c>
      <c r="B50" s="44"/>
      <c r="C50" s="44"/>
      <c r="D50" s="45"/>
      <c r="E50" s="46" t="str">
        <f t="shared" si="1"/>
        <v/>
      </c>
      <c r="F50" s="46" t="str">
        <f t="shared" si="0"/>
        <v/>
      </c>
      <c r="G50" s="47"/>
      <c r="H50" s="48"/>
      <c r="I50" s="57"/>
      <c r="J50" s="49"/>
      <c r="K50" s="59"/>
      <c r="L50" s="59"/>
      <c r="M50" s="50" t="str">
        <f t="shared" si="4"/>
        <v/>
      </c>
      <c r="N50" s="51"/>
      <c r="O50" s="54" t="str">
        <f>IFERROR(VLOOKUP(M50,計算用!$A$48:$B$55,2,FALSE),"")</f>
        <v/>
      </c>
      <c r="P50" s="61"/>
      <c r="Q50" s="61"/>
      <c r="R50" s="61"/>
      <c r="S50" s="62" t="str">
        <f t="shared" si="2"/>
        <v/>
      </c>
      <c r="T50" s="52"/>
      <c r="U50" s="53"/>
      <c r="V50" s="76"/>
    </row>
    <row r="51" spans="1:22">
      <c r="A51" s="75">
        <f t="shared" si="3"/>
        <v>46</v>
      </c>
      <c r="B51" s="44"/>
      <c r="C51" s="44"/>
      <c r="D51" s="45"/>
      <c r="E51" s="46" t="str">
        <f t="shared" si="1"/>
        <v/>
      </c>
      <c r="F51" s="46" t="str">
        <f t="shared" si="0"/>
        <v/>
      </c>
      <c r="G51" s="47"/>
      <c r="H51" s="48"/>
      <c r="I51" s="57"/>
      <c r="J51" s="49"/>
      <c r="K51" s="59"/>
      <c r="L51" s="59"/>
      <c r="M51" s="50" t="str">
        <f t="shared" si="4"/>
        <v/>
      </c>
      <c r="N51" s="51"/>
      <c r="O51" s="54" t="str">
        <f>IFERROR(VLOOKUP(M51,計算用!$A$48:$B$55,2,FALSE),"")</f>
        <v/>
      </c>
      <c r="P51" s="61"/>
      <c r="Q51" s="61"/>
      <c r="R51" s="61"/>
      <c r="S51" s="62" t="str">
        <f t="shared" si="2"/>
        <v/>
      </c>
      <c r="T51" s="52"/>
      <c r="U51" s="53"/>
      <c r="V51" s="76"/>
    </row>
    <row r="52" spans="1:22">
      <c r="A52" s="75">
        <f t="shared" si="3"/>
        <v>47</v>
      </c>
      <c r="B52" s="44"/>
      <c r="C52" s="44"/>
      <c r="D52" s="45"/>
      <c r="E52" s="46" t="str">
        <f t="shared" si="1"/>
        <v/>
      </c>
      <c r="F52" s="46" t="str">
        <f t="shared" si="0"/>
        <v/>
      </c>
      <c r="G52" s="47"/>
      <c r="H52" s="48"/>
      <c r="I52" s="57"/>
      <c r="J52" s="49"/>
      <c r="K52" s="59"/>
      <c r="L52" s="59"/>
      <c r="M52" s="50" t="str">
        <f t="shared" si="4"/>
        <v/>
      </c>
      <c r="N52" s="51"/>
      <c r="O52" s="54" t="str">
        <f>IFERROR(VLOOKUP(M52,計算用!$A$48:$B$55,2,FALSE),"")</f>
        <v/>
      </c>
      <c r="P52" s="61"/>
      <c r="Q52" s="61"/>
      <c r="R52" s="61"/>
      <c r="S52" s="62" t="str">
        <f t="shared" si="2"/>
        <v/>
      </c>
      <c r="T52" s="52"/>
      <c r="U52" s="53"/>
      <c r="V52" s="76"/>
    </row>
    <row r="53" spans="1:22">
      <c r="A53" s="75">
        <f t="shared" si="3"/>
        <v>48</v>
      </c>
      <c r="B53" s="44"/>
      <c r="C53" s="44"/>
      <c r="D53" s="45"/>
      <c r="E53" s="46" t="str">
        <f t="shared" si="1"/>
        <v/>
      </c>
      <c r="F53" s="46" t="str">
        <f t="shared" si="0"/>
        <v/>
      </c>
      <c r="G53" s="47"/>
      <c r="H53" s="48"/>
      <c r="I53" s="57"/>
      <c r="J53" s="49"/>
      <c r="K53" s="59"/>
      <c r="L53" s="59"/>
      <c r="M53" s="50" t="str">
        <f t="shared" si="4"/>
        <v/>
      </c>
      <c r="N53" s="51"/>
      <c r="O53" s="54" t="str">
        <f>IFERROR(VLOOKUP(M53,計算用!$A$48:$B$55,2,FALSE),"")</f>
        <v/>
      </c>
      <c r="P53" s="61"/>
      <c r="Q53" s="61"/>
      <c r="R53" s="61"/>
      <c r="S53" s="62" t="str">
        <f t="shared" si="2"/>
        <v/>
      </c>
      <c r="T53" s="52"/>
      <c r="U53" s="53"/>
      <c r="V53" s="76"/>
    </row>
    <row r="54" spans="1:22">
      <c r="A54" s="75">
        <f t="shared" si="3"/>
        <v>49</v>
      </c>
      <c r="B54" s="44"/>
      <c r="C54" s="44"/>
      <c r="D54" s="45"/>
      <c r="E54" s="46" t="str">
        <f t="shared" si="1"/>
        <v/>
      </c>
      <c r="F54" s="46" t="str">
        <f t="shared" si="0"/>
        <v/>
      </c>
      <c r="G54" s="47"/>
      <c r="H54" s="48"/>
      <c r="I54" s="57"/>
      <c r="J54" s="49"/>
      <c r="K54" s="59"/>
      <c r="L54" s="59"/>
      <c r="M54" s="50" t="str">
        <f t="shared" si="4"/>
        <v/>
      </c>
      <c r="N54" s="51"/>
      <c r="O54" s="54" t="str">
        <f>IFERROR(VLOOKUP(M54,計算用!$A$48:$B$55,2,FALSE),"")</f>
        <v/>
      </c>
      <c r="P54" s="61"/>
      <c r="Q54" s="61"/>
      <c r="R54" s="61"/>
      <c r="S54" s="62" t="str">
        <f t="shared" si="2"/>
        <v/>
      </c>
      <c r="T54" s="52"/>
      <c r="U54" s="53"/>
      <c r="V54" s="76"/>
    </row>
    <row r="55" spans="1:22">
      <c r="A55" s="75">
        <f t="shared" si="3"/>
        <v>50</v>
      </c>
      <c r="B55" s="44"/>
      <c r="C55" s="44"/>
      <c r="D55" s="45"/>
      <c r="E55" s="46" t="str">
        <f t="shared" si="1"/>
        <v/>
      </c>
      <c r="F55" s="46" t="str">
        <f t="shared" si="0"/>
        <v/>
      </c>
      <c r="G55" s="47"/>
      <c r="H55" s="48"/>
      <c r="I55" s="57"/>
      <c r="J55" s="49"/>
      <c r="K55" s="59"/>
      <c r="L55" s="59"/>
      <c r="M55" s="50" t="str">
        <f t="shared" si="4"/>
        <v/>
      </c>
      <c r="N55" s="51"/>
      <c r="O55" s="54" t="str">
        <f>IFERROR(VLOOKUP(M55,計算用!$A$48:$B$55,2,FALSE),"")</f>
        <v/>
      </c>
      <c r="P55" s="61"/>
      <c r="Q55" s="61"/>
      <c r="R55" s="61"/>
      <c r="S55" s="62" t="str">
        <f t="shared" si="2"/>
        <v/>
      </c>
      <c r="T55" s="52"/>
      <c r="U55" s="53"/>
      <c r="V55" s="76"/>
    </row>
    <row r="56" spans="1:22">
      <c r="A56" s="75">
        <f t="shared" si="3"/>
        <v>51</v>
      </c>
      <c r="B56" s="44"/>
      <c r="C56" s="44"/>
      <c r="D56" s="45"/>
      <c r="E56" s="46" t="str">
        <f t="shared" si="1"/>
        <v/>
      </c>
      <c r="F56" s="46" t="str">
        <f t="shared" si="0"/>
        <v/>
      </c>
      <c r="G56" s="47"/>
      <c r="H56" s="48"/>
      <c r="I56" s="57"/>
      <c r="J56" s="49"/>
      <c r="K56" s="59"/>
      <c r="L56" s="59"/>
      <c r="M56" s="50" t="str">
        <f t="shared" si="4"/>
        <v/>
      </c>
      <c r="N56" s="51"/>
      <c r="O56" s="54" t="str">
        <f>IFERROR(VLOOKUP(M56,計算用!$A$48:$B$55,2,FALSE),"")</f>
        <v/>
      </c>
      <c r="P56" s="61"/>
      <c r="Q56" s="61"/>
      <c r="R56" s="61"/>
      <c r="S56" s="62" t="str">
        <f t="shared" si="2"/>
        <v/>
      </c>
      <c r="T56" s="52"/>
      <c r="U56" s="53"/>
      <c r="V56" s="76"/>
    </row>
    <row r="57" spans="1:22">
      <c r="A57" s="75">
        <f t="shared" si="3"/>
        <v>52</v>
      </c>
      <c r="B57" s="44"/>
      <c r="C57" s="44"/>
      <c r="D57" s="45"/>
      <c r="E57" s="46" t="str">
        <f t="shared" si="1"/>
        <v/>
      </c>
      <c r="F57" s="46" t="str">
        <f t="shared" si="0"/>
        <v/>
      </c>
      <c r="G57" s="47"/>
      <c r="H57" s="48"/>
      <c r="I57" s="57"/>
      <c r="J57" s="49"/>
      <c r="K57" s="59"/>
      <c r="L57" s="59"/>
      <c r="M57" s="50" t="str">
        <f t="shared" si="4"/>
        <v/>
      </c>
      <c r="N57" s="51"/>
      <c r="O57" s="54" t="str">
        <f>IFERROR(VLOOKUP(M57,計算用!$A$48:$B$55,2,FALSE),"")</f>
        <v/>
      </c>
      <c r="P57" s="61"/>
      <c r="Q57" s="61"/>
      <c r="R57" s="61"/>
      <c r="S57" s="62" t="str">
        <f t="shared" si="2"/>
        <v/>
      </c>
      <c r="T57" s="52"/>
      <c r="U57" s="53"/>
      <c r="V57" s="76"/>
    </row>
    <row r="58" spans="1:22">
      <c r="A58" s="75">
        <f t="shared" si="3"/>
        <v>53</v>
      </c>
      <c r="B58" s="44"/>
      <c r="C58" s="44"/>
      <c r="D58" s="45"/>
      <c r="E58" s="46" t="str">
        <f t="shared" si="1"/>
        <v/>
      </c>
      <c r="F58" s="46" t="str">
        <f t="shared" si="0"/>
        <v/>
      </c>
      <c r="G58" s="47"/>
      <c r="H58" s="48"/>
      <c r="I58" s="57"/>
      <c r="J58" s="49"/>
      <c r="K58" s="59"/>
      <c r="L58" s="59"/>
      <c r="M58" s="50" t="str">
        <f t="shared" si="4"/>
        <v/>
      </c>
      <c r="N58" s="51"/>
      <c r="O58" s="54" t="str">
        <f>IFERROR(VLOOKUP(M58,計算用!$A$48:$B$55,2,FALSE),"")</f>
        <v/>
      </c>
      <c r="P58" s="61"/>
      <c r="Q58" s="61"/>
      <c r="R58" s="61"/>
      <c r="S58" s="62" t="str">
        <f t="shared" si="2"/>
        <v/>
      </c>
      <c r="T58" s="52"/>
      <c r="U58" s="53"/>
      <c r="V58" s="76"/>
    </row>
    <row r="59" spans="1:22">
      <c r="A59" s="75">
        <f t="shared" si="3"/>
        <v>54</v>
      </c>
      <c r="B59" s="44"/>
      <c r="C59" s="44"/>
      <c r="D59" s="45"/>
      <c r="E59" s="46" t="str">
        <f t="shared" si="1"/>
        <v/>
      </c>
      <c r="F59" s="46" t="str">
        <f t="shared" si="0"/>
        <v/>
      </c>
      <c r="G59" s="47"/>
      <c r="H59" s="48"/>
      <c r="I59" s="57"/>
      <c r="J59" s="49"/>
      <c r="K59" s="59"/>
      <c r="L59" s="59"/>
      <c r="M59" s="50" t="str">
        <f t="shared" si="4"/>
        <v/>
      </c>
      <c r="N59" s="51"/>
      <c r="O59" s="54" t="str">
        <f>IFERROR(VLOOKUP(M59,計算用!$A$48:$B$55,2,FALSE),"")</f>
        <v/>
      </c>
      <c r="P59" s="61"/>
      <c r="Q59" s="61"/>
      <c r="R59" s="61"/>
      <c r="S59" s="62" t="str">
        <f t="shared" si="2"/>
        <v/>
      </c>
      <c r="T59" s="52"/>
      <c r="U59" s="53"/>
      <c r="V59" s="76"/>
    </row>
    <row r="60" spans="1:22">
      <c r="A60" s="75">
        <f t="shared" si="3"/>
        <v>55</v>
      </c>
      <c r="B60" s="44"/>
      <c r="C60" s="44"/>
      <c r="D60" s="45"/>
      <c r="E60" s="46" t="str">
        <f t="shared" si="1"/>
        <v/>
      </c>
      <c r="F60" s="46" t="str">
        <f t="shared" si="0"/>
        <v/>
      </c>
      <c r="G60" s="47"/>
      <c r="H60" s="48"/>
      <c r="I60" s="57"/>
      <c r="J60" s="49"/>
      <c r="K60" s="59"/>
      <c r="L60" s="59"/>
      <c r="M60" s="50" t="str">
        <f t="shared" si="4"/>
        <v/>
      </c>
      <c r="N60" s="51"/>
      <c r="O60" s="54" t="str">
        <f>IFERROR(VLOOKUP(M60,計算用!$A$48:$B$55,2,FALSE),"")</f>
        <v/>
      </c>
      <c r="P60" s="61"/>
      <c r="Q60" s="61"/>
      <c r="R60" s="61"/>
      <c r="S60" s="62" t="str">
        <f t="shared" si="2"/>
        <v/>
      </c>
      <c r="T60" s="52"/>
      <c r="U60" s="53"/>
      <c r="V60" s="76"/>
    </row>
    <row r="61" spans="1:22">
      <c r="A61" s="75">
        <f t="shared" si="3"/>
        <v>56</v>
      </c>
      <c r="B61" s="44"/>
      <c r="C61" s="44"/>
      <c r="D61" s="45"/>
      <c r="E61" s="46" t="str">
        <f t="shared" si="1"/>
        <v/>
      </c>
      <c r="F61" s="46" t="str">
        <f t="shared" si="0"/>
        <v/>
      </c>
      <c r="G61" s="47"/>
      <c r="H61" s="48"/>
      <c r="I61" s="57"/>
      <c r="J61" s="49"/>
      <c r="K61" s="59"/>
      <c r="L61" s="59"/>
      <c r="M61" s="50" t="str">
        <f t="shared" si="4"/>
        <v/>
      </c>
      <c r="N61" s="51"/>
      <c r="O61" s="54" t="str">
        <f>IFERROR(VLOOKUP(M61,計算用!$A$48:$B$55,2,FALSE),"")</f>
        <v/>
      </c>
      <c r="P61" s="61"/>
      <c r="Q61" s="61"/>
      <c r="R61" s="61"/>
      <c r="S61" s="62" t="str">
        <f t="shared" si="2"/>
        <v/>
      </c>
      <c r="T61" s="52"/>
      <c r="U61" s="53"/>
      <c r="V61" s="76"/>
    </row>
    <row r="62" spans="1:22">
      <c r="A62" s="75">
        <f t="shared" si="3"/>
        <v>57</v>
      </c>
      <c r="B62" s="44"/>
      <c r="C62" s="44"/>
      <c r="D62" s="45"/>
      <c r="E62" s="46" t="str">
        <f t="shared" si="1"/>
        <v/>
      </c>
      <c r="F62" s="46" t="str">
        <f t="shared" si="0"/>
        <v/>
      </c>
      <c r="G62" s="47"/>
      <c r="H62" s="48"/>
      <c r="I62" s="57"/>
      <c r="J62" s="49"/>
      <c r="K62" s="59"/>
      <c r="L62" s="59"/>
      <c r="M62" s="50" t="str">
        <f t="shared" si="4"/>
        <v/>
      </c>
      <c r="N62" s="51"/>
      <c r="O62" s="54" t="str">
        <f>IFERROR(VLOOKUP(M62,計算用!$A$48:$B$55,2,FALSE),"")</f>
        <v/>
      </c>
      <c r="P62" s="61"/>
      <c r="Q62" s="61"/>
      <c r="R62" s="61"/>
      <c r="S62" s="62" t="str">
        <f t="shared" si="2"/>
        <v/>
      </c>
      <c r="T62" s="52"/>
      <c r="U62" s="53"/>
      <c r="V62" s="76"/>
    </row>
    <row r="63" spans="1:22">
      <c r="A63" s="75">
        <f t="shared" si="3"/>
        <v>58</v>
      </c>
      <c r="B63" s="44"/>
      <c r="C63" s="44"/>
      <c r="D63" s="45"/>
      <c r="E63" s="46" t="str">
        <f t="shared" si="1"/>
        <v/>
      </c>
      <c r="F63" s="46" t="str">
        <f t="shared" si="0"/>
        <v/>
      </c>
      <c r="G63" s="47"/>
      <c r="H63" s="48"/>
      <c r="I63" s="57"/>
      <c r="J63" s="49"/>
      <c r="K63" s="59"/>
      <c r="L63" s="59"/>
      <c r="M63" s="50" t="str">
        <f t="shared" si="4"/>
        <v/>
      </c>
      <c r="N63" s="51"/>
      <c r="O63" s="54" t="str">
        <f>IFERROR(VLOOKUP(M63,計算用!$A$48:$B$55,2,FALSE),"")</f>
        <v/>
      </c>
      <c r="P63" s="61"/>
      <c r="Q63" s="61"/>
      <c r="R63" s="61"/>
      <c r="S63" s="62" t="str">
        <f t="shared" si="2"/>
        <v/>
      </c>
      <c r="T63" s="52"/>
      <c r="U63" s="53"/>
      <c r="V63" s="76"/>
    </row>
    <row r="64" spans="1:22">
      <c r="A64" s="75">
        <f t="shared" si="3"/>
        <v>59</v>
      </c>
      <c r="B64" s="44"/>
      <c r="C64" s="44"/>
      <c r="D64" s="45"/>
      <c r="E64" s="46" t="str">
        <f t="shared" si="1"/>
        <v/>
      </c>
      <c r="F64" s="46" t="str">
        <f t="shared" si="0"/>
        <v/>
      </c>
      <c r="G64" s="47"/>
      <c r="H64" s="48"/>
      <c r="I64" s="57"/>
      <c r="J64" s="49"/>
      <c r="K64" s="59"/>
      <c r="L64" s="59"/>
      <c r="M64" s="50" t="str">
        <f t="shared" si="4"/>
        <v/>
      </c>
      <c r="N64" s="51"/>
      <c r="O64" s="54" t="str">
        <f>IFERROR(VLOOKUP(M64,計算用!$A$48:$B$55,2,FALSE),"")</f>
        <v/>
      </c>
      <c r="P64" s="61"/>
      <c r="Q64" s="61"/>
      <c r="R64" s="61"/>
      <c r="S64" s="62" t="str">
        <f t="shared" si="2"/>
        <v/>
      </c>
      <c r="T64" s="52"/>
      <c r="U64" s="53"/>
      <c r="V64" s="76"/>
    </row>
    <row r="65" spans="1:22">
      <c r="A65" s="75">
        <f t="shared" si="3"/>
        <v>60</v>
      </c>
      <c r="B65" s="44"/>
      <c r="C65" s="44"/>
      <c r="D65" s="45"/>
      <c r="E65" s="46" t="str">
        <f t="shared" si="1"/>
        <v/>
      </c>
      <c r="F65" s="46" t="str">
        <f t="shared" si="0"/>
        <v/>
      </c>
      <c r="G65" s="47"/>
      <c r="H65" s="48"/>
      <c r="I65" s="57"/>
      <c r="J65" s="49"/>
      <c r="K65" s="59"/>
      <c r="L65" s="59"/>
      <c r="M65" s="50" t="str">
        <f t="shared" si="4"/>
        <v/>
      </c>
      <c r="N65" s="51"/>
      <c r="O65" s="54" t="str">
        <f>IFERROR(VLOOKUP(M65,計算用!$A$48:$B$55,2,FALSE),"")</f>
        <v/>
      </c>
      <c r="P65" s="61"/>
      <c r="Q65" s="61"/>
      <c r="R65" s="61"/>
      <c r="S65" s="62" t="str">
        <f t="shared" si="2"/>
        <v/>
      </c>
      <c r="T65" s="52"/>
      <c r="U65" s="53"/>
      <c r="V65" s="76"/>
    </row>
    <row r="66" spans="1:22">
      <c r="A66" s="75">
        <f t="shared" si="3"/>
        <v>61</v>
      </c>
      <c r="B66" s="44"/>
      <c r="C66" s="44"/>
      <c r="D66" s="45"/>
      <c r="E66" s="46" t="str">
        <f t="shared" si="1"/>
        <v/>
      </c>
      <c r="F66" s="46" t="str">
        <f t="shared" si="0"/>
        <v/>
      </c>
      <c r="G66" s="47"/>
      <c r="H66" s="48"/>
      <c r="I66" s="57"/>
      <c r="J66" s="49"/>
      <c r="K66" s="59"/>
      <c r="L66" s="59"/>
      <c r="M66" s="50" t="str">
        <f t="shared" si="4"/>
        <v/>
      </c>
      <c r="N66" s="51"/>
      <c r="O66" s="54" t="str">
        <f>IFERROR(VLOOKUP(M66,計算用!$A$48:$B$55,2,FALSE),"")</f>
        <v/>
      </c>
      <c r="P66" s="61"/>
      <c r="Q66" s="61"/>
      <c r="R66" s="61"/>
      <c r="S66" s="62" t="str">
        <f t="shared" si="2"/>
        <v/>
      </c>
      <c r="T66" s="52"/>
      <c r="U66" s="53"/>
      <c r="V66" s="76"/>
    </row>
    <row r="67" spans="1:22">
      <c r="A67" s="75">
        <f t="shared" si="3"/>
        <v>62</v>
      </c>
      <c r="B67" s="44"/>
      <c r="C67" s="44"/>
      <c r="D67" s="45"/>
      <c r="E67" s="46" t="str">
        <f t="shared" si="1"/>
        <v/>
      </c>
      <c r="F67" s="46" t="str">
        <f t="shared" si="0"/>
        <v/>
      </c>
      <c r="G67" s="47"/>
      <c r="H67" s="48"/>
      <c r="I67" s="57"/>
      <c r="J67" s="49"/>
      <c r="K67" s="59"/>
      <c r="L67" s="59"/>
      <c r="M67" s="50" t="str">
        <f t="shared" si="4"/>
        <v/>
      </c>
      <c r="N67" s="51"/>
      <c r="O67" s="54" t="str">
        <f>IFERROR(VLOOKUP(M67,計算用!$A$48:$B$55,2,FALSE),"")</f>
        <v/>
      </c>
      <c r="P67" s="61"/>
      <c r="Q67" s="61"/>
      <c r="R67" s="61"/>
      <c r="S67" s="62" t="str">
        <f t="shared" si="2"/>
        <v/>
      </c>
      <c r="T67" s="52"/>
      <c r="U67" s="53"/>
      <c r="V67" s="76"/>
    </row>
    <row r="68" spans="1:22">
      <c r="A68" s="75">
        <f t="shared" si="3"/>
        <v>63</v>
      </c>
      <c r="B68" s="44"/>
      <c r="C68" s="44"/>
      <c r="D68" s="45"/>
      <c r="E68" s="46" t="str">
        <f t="shared" si="1"/>
        <v/>
      </c>
      <c r="F68" s="46" t="str">
        <f t="shared" si="0"/>
        <v/>
      </c>
      <c r="G68" s="47"/>
      <c r="H68" s="48"/>
      <c r="I68" s="57"/>
      <c r="J68" s="49"/>
      <c r="K68" s="59"/>
      <c r="L68" s="59"/>
      <c r="M68" s="50" t="str">
        <f t="shared" si="4"/>
        <v/>
      </c>
      <c r="N68" s="51"/>
      <c r="O68" s="54" t="str">
        <f>IFERROR(VLOOKUP(M68,計算用!$A$48:$B$55,2,FALSE),"")</f>
        <v/>
      </c>
      <c r="P68" s="61"/>
      <c r="Q68" s="61"/>
      <c r="R68" s="61"/>
      <c r="S68" s="62" t="str">
        <f t="shared" si="2"/>
        <v/>
      </c>
      <c r="T68" s="52"/>
      <c r="U68" s="53"/>
      <c r="V68" s="76"/>
    </row>
    <row r="69" spans="1:22">
      <c r="A69" s="75">
        <f t="shared" si="3"/>
        <v>64</v>
      </c>
      <c r="B69" s="44"/>
      <c r="C69" s="44"/>
      <c r="D69" s="45"/>
      <c r="E69" s="46" t="str">
        <f t="shared" si="1"/>
        <v/>
      </c>
      <c r="F69" s="46" t="str">
        <f t="shared" si="0"/>
        <v/>
      </c>
      <c r="G69" s="47"/>
      <c r="H69" s="48"/>
      <c r="I69" s="57"/>
      <c r="J69" s="49"/>
      <c r="K69" s="59"/>
      <c r="L69" s="59"/>
      <c r="M69" s="50" t="str">
        <f t="shared" si="4"/>
        <v/>
      </c>
      <c r="N69" s="51"/>
      <c r="O69" s="54" t="str">
        <f>IFERROR(VLOOKUP(M69,計算用!$A$48:$B$55,2,FALSE),"")</f>
        <v/>
      </c>
      <c r="P69" s="61"/>
      <c r="Q69" s="61"/>
      <c r="R69" s="61"/>
      <c r="S69" s="62" t="str">
        <f t="shared" si="2"/>
        <v/>
      </c>
      <c r="T69" s="52"/>
      <c r="U69" s="53"/>
      <c r="V69" s="76"/>
    </row>
    <row r="70" spans="1:22">
      <c r="A70" s="75">
        <f t="shared" si="3"/>
        <v>65</v>
      </c>
      <c r="B70" s="44"/>
      <c r="C70" s="44"/>
      <c r="D70" s="45"/>
      <c r="E70" s="46" t="str">
        <f t="shared" si="1"/>
        <v/>
      </c>
      <c r="F70" s="46" t="str">
        <f t="shared" ref="F70:F133" si="5">IF(E70="","",COUNTIF($E$6:$E$85,E70))</f>
        <v/>
      </c>
      <c r="G70" s="47"/>
      <c r="H70" s="48"/>
      <c r="I70" s="57"/>
      <c r="J70" s="49"/>
      <c r="K70" s="59"/>
      <c r="L70" s="59"/>
      <c r="M70" s="50" t="str">
        <f t="shared" si="4"/>
        <v/>
      </c>
      <c r="N70" s="51"/>
      <c r="O70" s="54" t="str">
        <f>IFERROR(VLOOKUP(M70,計算用!$A$48:$B$55,2,FALSE),"")</f>
        <v/>
      </c>
      <c r="P70" s="61"/>
      <c r="Q70" s="61"/>
      <c r="R70" s="61"/>
      <c r="S70" s="62" t="str">
        <f t="shared" si="2"/>
        <v/>
      </c>
      <c r="T70" s="52"/>
      <c r="U70" s="53"/>
      <c r="V70" s="76"/>
    </row>
    <row r="71" spans="1:22">
      <c r="A71" s="75">
        <f t="shared" si="3"/>
        <v>66</v>
      </c>
      <c r="B71" s="44"/>
      <c r="C71" s="44"/>
      <c r="D71" s="45"/>
      <c r="E71" s="46" t="str">
        <f t="shared" ref="E71:E85" si="6">B71&amp;C71&amp;D71</f>
        <v/>
      </c>
      <c r="F71" s="46" t="str">
        <f t="shared" si="5"/>
        <v/>
      </c>
      <c r="G71" s="47"/>
      <c r="H71" s="48"/>
      <c r="I71" s="57"/>
      <c r="J71" s="49"/>
      <c r="K71" s="59"/>
      <c r="L71" s="59"/>
      <c r="M71" s="50" t="str">
        <f t="shared" si="4"/>
        <v/>
      </c>
      <c r="N71" s="51"/>
      <c r="O71" s="54" t="str">
        <f>IFERROR(VLOOKUP(M71,計算用!$A$48:$B$55,2,FALSE),"")</f>
        <v/>
      </c>
      <c r="P71" s="61"/>
      <c r="Q71" s="61"/>
      <c r="R71" s="61"/>
      <c r="S71" s="62" t="str">
        <f t="shared" ref="S71:S134" si="7">IF(F71&gt;=2,"","可")</f>
        <v/>
      </c>
      <c r="T71" s="52"/>
      <c r="U71" s="53"/>
      <c r="V71" s="76"/>
    </row>
    <row r="72" spans="1:22">
      <c r="A72" s="75">
        <f t="shared" ref="A72:A135" si="8">A71+1</f>
        <v>67</v>
      </c>
      <c r="B72" s="44"/>
      <c r="C72" s="44"/>
      <c r="D72" s="45"/>
      <c r="E72" s="46" t="str">
        <f t="shared" si="6"/>
        <v/>
      </c>
      <c r="F72" s="46" t="str">
        <f t="shared" si="5"/>
        <v/>
      </c>
      <c r="G72" s="47"/>
      <c r="H72" s="48"/>
      <c r="I72" s="57"/>
      <c r="J72" s="49"/>
      <c r="K72" s="59"/>
      <c r="L72" s="59"/>
      <c r="M72" s="50" t="str">
        <f t="shared" ref="M72:M85" si="9">K72&amp;L72</f>
        <v/>
      </c>
      <c r="N72" s="51"/>
      <c r="O72" s="54" t="str">
        <f>IFERROR(VLOOKUP(M72,計算用!$A$48:$B$55,2,FALSE),"")</f>
        <v/>
      </c>
      <c r="P72" s="61"/>
      <c r="Q72" s="61"/>
      <c r="R72" s="61"/>
      <c r="S72" s="62" t="str">
        <f t="shared" si="7"/>
        <v/>
      </c>
      <c r="T72" s="52"/>
      <c r="U72" s="53"/>
      <c r="V72" s="76"/>
    </row>
    <row r="73" spans="1:22">
      <c r="A73" s="75">
        <f t="shared" si="8"/>
        <v>68</v>
      </c>
      <c r="B73" s="44"/>
      <c r="C73" s="44"/>
      <c r="D73" s="45"/>
      <c r="E73" s="46" t="str">
        <f t="shared" si="6"/>
        <v/>
      </c>
      <c r="F73" s="46" t="str">
        <f t="shared" si="5"/>
        <v/>
      </c>
      <c r="G73" s="47"/>
      <c r="H73" s="48"/>
      <c r="I73" s="57"/>
      <c r="J73" s="49"/>
      <c r="K73" s="59"/>
      <c r="L73" s="59"/>
      <c r="M73" s="50" t="str">
        <f t="shared" si="9"/>
        <v/>
      </c>
      <c r="N73" s="51"/>
      <c r="O73" s="54" t="str">
        <f>IFERROR(VLOOKUP(M73,計算用!$A$48:$B$55,2,FALSE),"")</f>
        <v/>
      </c>
      <c r="P73" s="61"/>
      <c r="Q73" s="61"/>
      <c r="R73" s="61"/>
      <c r="S73" s="62" t="str">
        <f t="shared" si="7"/>
        <v/>
      </c>
      <c r="T73" s="52"/>
      <c r="U73" s="53"/>
      <c r="V73" s="76"/>
    </row>
    <row r="74" spans="1:22">
      <c r="A74" s="75">
        <f t="shared" si="8"/>
        <v>69</v>
      </c>
      <c r="B74" s="44"/>
      <c r="C74" s="44"/>
      <c r="D74" s="45"/>
      <c r="E74" s="46" t="str">
        <f t="shared" si="6"/>
        <v/>
      </c>
      <c r="F74" s="46" t="str">
        <f t="shared" si="5"/>
        <v/>
      </c>
      <c r="G74" s="47"/>
      <c r="H74" s="48"/>
      <c r="I74" s="57"/>
      <c r="J74" s="49"/>
      <c r="K74" s="59"/>
      <c r="L74" s="59"/>
      <c r="M74" s="50" t="str">
        <f t="shared" si="9"/>
        <v/>
      </c>
      <c r="N74" s="51"/>
      <c r="O74" s="54" t="str">
        <f>IFERROR(VLOOKUP(M74,計算用!$A$48:$B$55,2,FALSE),"")</f>
        <v/>
      </c>
      <c r="P74" s="61"/>
      <c r="Q74" s="61"/>
      <c r="R74" s="61"/>
      <c r="S74" s="62" t="str">
        <f t="shared" si="7"/>
        <v/>
      </c>
      <c r="T74" s="52"/>
      <c r="U74" s="53"/>
      <c r="V74" s="76"/>
    </row>
    <row r="75" spans="1:22">
      <c r="A75" s="75">
        <f t="shared" si="8"/>
        <v>70</v>
      </c>
      <c r="B75" s="44"/>
      <c r="C75" s="44"/>
      <c r="D75" s="45"/>
      <c r="E75" s="46" t="str">
        <f t="shared" si="6"/>
        <v/>
      </c>
      <c r="F75" s="46" t="str">
        <f t="shared" si="5"/>
        <v/>
      </c>
      <c r="G75" s="47"/>
      <c r="H75" s="48"/>
      <c r="I75" s="57"/>
      <c r="J75" s="49"/>
      <c r="K75" s="59"/>
      <c r="L75" s="59"/>
      <c r="M75" s="50" t="str">
        <f t="shared" si="9"/>
        <v/>
      </c>
      <c r="N75" s="51"/>
      <c r="O75" s="54" t="str">
        <f>IFERROR(VLOOKUP(M75,計算用!$A$48:$B$55,2,FALSE),"")</f>
        <v/>
      </c>
      <c r="P75" s="61"/>
      <c r="Q75" s="61"/>
      <c r="R75" s="61"/>
      <c r="S75" s="62" t="str">
        <f t="shared" si="7"/>
        <v/>
      </c>
      <c r="T75" s="52"/>
      <c r="U75" s="53"/>
      <c r="V75" s="76"/>
    </row>
    <row r="76" spans="1:22">
      <c r="A76" s="75">
        <f t="shared" si="8"/>
        <v>71</v>
      </c>
      <c r="B76" s="44"/>
      <c r="C76" s="44"/>
      <c r="D76" s="45"/>
      <c r="E76" s="46" t="str">
        <f t="shared" si="6"/>
        <v/>
      </c>
      <c r="F76" s="46" t="str">
        <f t="shared" si="5"/>
        <v/>
      </c>
      <c r="G76" s="47"/>
      <c r="H76" s="48"/>
      <c r="I76" s="57"/>
      <c r="J76" s="49"/>
      <c r="K76" s="59"/>
      <c r="L76" s="59"/>
      <c r="M76" s="50" t="str">
        <f t="shared" si="9"/>
        <v/>
      </c>
      <c r="N76" s="51"/>
      <c r="O76" s="54" t="str">
        <f>IFERROR(VLOOKUP(M76,計算用!$A$48:$B$55,2,FALSE),"")</f>
        <v/>
      </c>
      <c r="P76" s="61"/>
      <c r="Q76" s="61"/>
      <c r="R76" s="61"/>
      <c r="S76" s="62" t="str">
        <f t="shared" si="7"/>
        <v/>
      </c>
      <c r="T76" s="52"/>
      <c r="U76" s="53"/>
      <c r="V76" s="76"/>
    </row>
    <row r="77" spans="1:22">
      <c r="A77" s="75">
        <f t="shared" si="8"/>
        <v>72</v>
      </c>
      <c r="B77" s="44"/>
      <c r="C77" s="44"/>
      <c r="D77" s="45"/>
      <c r="E77" s="46" t="str">
        <f t="shared" si="6"/>
        <v/>
      </c>
      <c r="F77" s="46" t="str">
        <f t="shared" si="5"/>
        <v/>
      </c>
      <c r="G77" s="47"/>
      <c r="H77" s="48"/>
      <c r="I77" s="57"/>
      <c r="J77" s="49"/>
      <c r="K77" s="59"/>
      <c r="L77" s="59"/>
      <c r="M77" s="50" t="str">
        <f t="shared" si="9"/>
        <v/>
      </c>
      <c r="N77" s="51"/>
      <c r="O77" s="54" t="str">
        <f>IFERROR(VLOOKUP(M77,計算用!$A$48:$B$55,2,FALSE),"")</f>
        <v/>
      </c>
      <c r="P77" s="61"/>
      <c r="Q77" s="61"/>
      <c r="R77" s="61"/>
      <c r="S77" s="62" t="str">
        <f t="shared" si="7"/>
        <v/>
      </c>
      <c r="T77" s="52"/>
      <c r="U77" s="53"/>
      <c r="V77" s="76"/>
    </row>
    <row r="78" spans="1:22">
      <c r="A78" s="75">
        <f t="shared" si="8"/>
        <v>73</v>
      </c>
      <c r="B78" s="44"/>
      <c r="C78" s="44"/>
      <c r="D78" s="45"/>
      <c r="E78" s="46" t="str">
        <f t="shared" si="6"/>
        <v/>
      </c>
      <c r="F78" s="46" t="str">
        <f t="shared" si="5"/>
        <v/>
      </c>
      <c r="G78" s="47"/>
      <c r="H78" s="48"/>
      <c r="I78" s="57"/>
      <c r="J78" s="49"/>
      <c r="K78" s="59"/>
      <c r="L78" s="59"/>
      <c r="M78" s="50" t="str">
        <f t="shared" si="9"/>
        <v/>
      </c>
      <c r="N78" s="51"/>
      <c r="O78" s="54" t="str">
        <f>IFERROR(VLOOKUP(M78,計算用!$A$48:$B$55,2,FALSE),"")</f>
        <v/>
      </c>
      <c r="P78" s="61"/>
      <c r="Q78" s="61"/>
      <c r="R78" s="61"/>
      <c r="S78" s="62" t="str">
        <f t="shared" si="7"/>
        <v/>
      </c>
      <c r="T78" s="52"/>
      <c r="U78" s="53"/>
      <c r="V78" s="76"/>
    </row>
    <row r="79" spans="1:22">
      <c r="A79" s="75">
        <f t="shared" si="8"/>
        <v>74</v>
      </c>
      <c r="B79" s="44"/>
      <c r="C79" s="44"/>
      <c r="D79" s="45"/>
      <c r="E79" s="46" t="str">
        <f t="shared" si="6"/>
        <v/>
      </c>
      <c r="F79" s="46" t="str">
        <f t="shared" si="5"/>
        <v/>
      </c>
      <c r="G79" s="47"/>
      <c r="H79" s="48"/>
      <c r="I79" s="57"/>
      <c r="J79" s="49"/>
      <c r="K79" s="59"/>
      <c r="L79" s="59"/>
      <c r="M79" s="50" t="str">
        <f t="shared" si="9"/>
        <v/>
      </c>
      <c r="N79" s="51"/>
      <c r="O79" s="54" t="str">
        <f>IFERROR(VLOOKUP(M79,計算用!$A$48:$B$55,2,FALSE),"")</f>
        <v/>
      </c>
      <c r="P79" s="61"/>
      <c r="Q79" s="61"/>
      <c r="R79" s="61"/>
      <c r="S79" s="62" t="str">
        <f t="shared" si="7"/>
        <v/>
      </c>
      <c r="T79" s="52"/>
      <c r="U79" s="53"/>
      <c r="V79" s="76"/>
    </row>
    <row r="80" spans="1:22">
      <c r="A80" s="75">
        <f t="shared" si="8"/>
        <v>75</v>
      </c>
      <c r="B80" s="44"/>
      <c r="C80" s="44"/>
      <c r="D80" s="45"/>
      <c r="E80" s="46" t="str">
        <f t="shared" si="6"/>
        <v/>
      </c>
      <c r="F80" s="46" t="str">
        <f t="shared" si="5"/>
        <v/>
      </c>
      <c r="G80" s="47"/>
      <c r="H80" s="48"/>
      <c r="I80" s="57"/>
      <c r="J80" s="49"/>
      <c r="K80" s="59"/>
      <c r="L80" s="59"/>
      <c r="M80" s="50" t="str">
        <f t="shared" si="9"/>
        <v/>
      </c>
      <c r="N80" s="51"/>
      <c r="O80" s="54" t="str">
        <f>IFERROR(VLOOKUP(M80,計算用!$A$48:$B$55,2,FALSE),"")</f>
        <v/>
      </c>
      <c r="P80" s="61"/>
      <c r="Q80" s="61"/>
      <c r="R80" s="61"/>
      <c r="S80" s="62" t="str">
        <f t="shared" si="7"/>
        <v/>
      </c>
      <c r="T80" s="52"/>
      <c r="U80" s="53"/>
      <c r="V80" s="76"/>
    </row>
    <row r="81" spans="1:23">
      <c r="A81" s="75">
        <f t="shared" si="8"/>
        <v>76</v>
      </c>
      <c r="B81" s="44"/>
      <c r="C81" s="44"/>
      <c r="D81" s="45"/>
      <c r="E81" s="46" t="str">
        <f t="shared" si="6"/>
        <v/>
      </c>
      <c r="F81" s="46" t="str">
        <f t="shared" si="5"/>
        <v/>
      </c>
      <c r="G81" s="47"/>
      <c r="H81" s="48"/>
      <c r="I81" s="57"/>
      <c r="J81" s="49"/>
      <c r="K81" s="59"/>
      <c r="L81" s="59"/>
      <c r="M81" s="50" t="str">
        <f t="shared" si="9"/>
        <v/>
      </c>
      <c r="N81" s="51"/>
      <c r="O81" s="54" t="str">
        <f>IFERROR(VLOOKUP(M81,計算用!$A$48:$B$55,2,FALSE),"")</f>
        <v/>
      </c>
      <c r="P81" s="61"/>
      <c r="Q81" s="61"/>
      <c r="R81" s="61"/>
      <c r="S81" s="62" t="str">
        <f t="shared" si="7"/>
        <v/>
      </c>
      <c r="T81" s="52"/>
      <c r="U81" s="53"/>
      <c r="V81" s="76"/>
    </row>
    <row r="82" spans="1:23">
      <c r="A82" s="75">
        <f t="shared" si="8"/>
        <v>77</v>
      </c>
      <c r="B82" s="44"/>
      <c r="C82" s="44"/>
      <c r="D82" s="45"/>
      <c r="E82" s="46" t="str">
        <f t="shared" si="6"/>
        <v/>
      </c>
      <c r="F82" s="46" t="str">
        <f t="shared" si="5"/>
        <v/>
      </c>
      <c r="G82" s="47"/>
      <c r="H82" s="48"/>
      <c r="I82" s="57"/>
      <c r="J82" s="49"/>
      <c r="K82" s="59"/>
      <c r="L82" s="59"/>
      <c r="M82" s="50" t="str">
        <f t="shared" si="9"/>
        <v/>
      </c>
      <c r="N82" s="51"/>
      <c r="O82" s="54" t="str">
        <f>IFERROR(VLOOKUP(M82,計算用!$A$48:$B$55,2,FALSE),"")</f>
        <v/>
      </c>
      <c r="P82" s="61"/>
      <c r="Q82" s="61"/>
      <c r="R82" s="61"/>
      <c r="S82" s="62" t="str">
        <f t="shared" si="7"/>
        <v/>
      </c>
      <c r="T82" s="52"/>
      <c r="U82" s="53"/>
      <c r="V82" s="76"/>
    </row>
    <row r="83" spans="1:23">
      <c r="A83" s="75">
        <f>A82+1</f>
        <v>78</v>
      </c>
      <c r="B83" s="44"/>
      <c r="C83" s="44"/>
      <c r="D83" s="45"/>
      <c r="E83" s="46" t="str">
        <f t="shared" si="6"/>
        <v/>
      </c>
      <c r="F83" s="46" t="str">
        <f t="shared" si="5"/>
        <v/>
      </c>
      <c r="G83" s="47"/>
      <c r="H83" s="48"/>
      <c r="I83" s="57"/>
      <c r="J83" s="49"/>
      <c r="K83" s="59"/>
      <c r="L83" s="59"/>
      <c r="M83" s="50" t="str">
        <f t="shared" si="9"/>
        <v/>
      </c>
      <c r="N83" s="51"/>
      <c r="O83" s="54" t="str">
        <f>IFERROR(VLOOKUP(M83,計算用!$A$48:$B$55,2,FALSE),"")</f>
        <v/>
      </c>
      <c r="P83" s="61"/>
      <c r="Q83" s="61"/>
      <c r="R83" s="61"/>
      <c r="S83" s="62" t="str">
        <f t="shared" si="7"/>
        <v/>
      </c>
      <c r="T83" s="52"/>
      <c r="U83" s="53"/>
      <c r="V83" s="76"/>
    </row>
    <row r="84" spans="1:23">
      <c r="A84" s="75">
        <f t="shared" si="8"/>
        <v>79</v>
      </c>
      <c r="B84" s="44"/>
      <c r="C84" s="44"/>
      <c r="D84" s="45"/>
      <c r="E84" s="46" t="str">
        <f t="shared" si="6"/>
        <v/>
      </c>
      <c r="F84" s="46" t="str">
        <f t="shared" si="5"/>
        <v/>
      </c>
      <c r="G84" s="47"/>
      <c r="H84" s="48"/>
      <c r="I84" s="57"/>
      <c r="J84" s="49"/>
      <c r="K84" s="59"/>
      <c r="L84" s="59"/>
      <c r="M84" s="50" t="str">
        <f t="shared" si="9"/>
        <v/>
      </c>
      <c r="N84" s="51"/>
      <c r="O84" s="54" t="str">
        <f>IFERROR(VLOOKUP(M84,計算用!$A$48:$B$55,2,FALSE),"")</f>
        <v/>
      </c>
      <c r="P84" s="61"/>
      <c r="Q84" s="61"/>
      <c r="R84" s="61"/>
      <c r="S84" s="62" t="str">
        <f t="shared" si="7"/>
        <v/>
      </c>
      <c r="T84" s="52"/>
      <c r="U84" s="53"/>
      <c r="V84" s="76"/>
    </row>
    <row r="85" spans="1:23">
      <c r="A85" s="75">
        <f t="shared" si="8"/>
        <v>80</v>
      </c>
      <c r="B85" s="44"/>
      <c r="C85" s="44"/>
      <c r="D85" s="45"/>
      <c r="E85" s="46" t="str">
        <f t="shared" si="6"/>
        <v/>
      </c>
      <c r="F85" s="46" t="str">
        <f t="shared" si="5"/>
        <v/>
      </c>
      <c r="G85" s="47"/>
      <c r="H85" s="48"/>
      <c r="I85" s="57"/>
      <c r="J85" s="49"/>
      <c r="K85" s="59"/>
      <c r="L85" s="59"/>
      <c r="M85" s="50" t="str">
        <f t="shared" si="9"/>
        <v/>
      </c>
      <c r="N85" s="51"/>
      <c r="O85" s="54" t="str">
        <f>IFERROR(VLOOKUP(M85,計算用!$A$48:$B$55,2,FALSE),"")</f>
        <v/>
      </c>
      <c r="P85" s="61"/>
      <c r="Q85" s="61"/>
      <c r="R85" s="61"/>
      <c r="S85" s="62" t="str">
        <f t="shared" si="7"/>
        <v/>
      </c>
      <c r="T85" s="52"/>
      <c r="U85" s="53"/>
      <c r="V85" s="76"/>
    </row>
    <row r="86" spans="1:23">
      <c r="A86" s="75">
        <f t="shared" si="8"/>
        <v>81</v>
      </c>
      <c r="B86" s="44"/>
      <c r="C86" s="44"/>
      <c r="D86" s="45"/>
      <c r="E86" s="46" t="str">
        <f>B86&amp;C86&amp;D86</f>
        <v/>
      </c>
      <c r="F86" s="46" t="str">
        <f t="shared" si="5"/>
        <v/>
      </c>
      <c r="G86" s="47"/>
      <c r="H86" s="48"/>
      <c r="I86" s="57"/>
      <c r="J86" s="49"/>
      <c r="K86" s="59"/>
      <c r="L86" s="59"/>
      <c r="M86" s="50" t="str">
        <f>K86&amp;L86</f>
        <v/>
      </c>
      <c r="N86" s="51"/>
      <c r="O86" s="54" t="str">
        <f>IFERROR(VLOOKUP(M86,計算用!$A$48:$B$55,2,FALSE),"")</f>
        <v/>
      </c>
      <c r="P86" s="61"/>
      <c r="Q86" s="61"/>
      <c r="R86" s="61"/>
      <c r="S86" s="62" t="str">
        <f t="shared" si="7"/>
        <v/>
      </c>
      <c r="T86" s="52"/>
      <c r="U86" s="53"/>
      <c r="V86" s="76"/>
      <c r="W86" s="65"/>
    </row>
    <row r="87" spans="1:23">
      <c r="A87" s="75">
        <f t="shared" si="8"/>
        <v>82</v>
      </c>
      <c r="B87" s="44"/>
      <c r="C87" s="44"/>
      <c r="D87" s="45"/>
      <c r="E87" s="46" t="str">
        <f t="shared" ref="E87:E150" si="10">B87&amp;C87&amp;D87</f>
        <v/>
      </c>
      <c r="F87" s="46" t="str">
        <f t="shared" si="5"/>
        <v/>
      </c>
      <c r="G87" s="47"/>
      <c r="H87" s="48"/>
      <c r="I87" s="57"/>
      <c r="J87" s="49"/>
      <c r="K87" s="59"/>
      <c r="L87" s="59"/>
      <c r="M87" s="50" t="str">
        <f>K87&amp;L87</f>
        <v/>
      </c>
      <c r="N87" s="51"/>
      <c r="O87" s="54" t="str">
        <f>IFERROR(VLOOKUP(M87,計算用!$A$48:$B$55,2,FALSE),"")</f>
        <v/>
      </c>
      <c r="P87" s="61"/>
      <c r="Q87" s="61"/>
      <c r="R87" s="61"/>
      <c r="S87" s="62" t="str">
        <f t="shared" si="7"/>
        <v/>
      </c>
      <c r="T87" s="52"/>
      <c r="U87" s="53"/>
      <c r="V87" s="76"/>
    </row>
    <row r="88" spans="1:23">
      <c r="A88" s="75">
        <f t="shared" si="8"/>
        <v>83</v>
      </c>
      <c r="B88" s="44"/>
      <c r="C88" s="44"/>
      <c r="D88" s="45"/>
      <c r="E88" s="46" t="str">
        <f t="shared" si="10"/>
        <v/>
      </c>
      <c r="F88" s="46" t="str">
        <f t="shared" si="5"/>
        <v/>
      </c>
      <c r="G88" s="47"/>
      <c r="H88" s="48"/>
      <c r="I88" s="57"/>
      <c r="J88" s="49"/>
      <c r="K88" s="59"/>
      <c r="L88" s="59"/>
      <c r="M88" s="50" t="str">
        <f t="shared" ref="M88:M151" si="11">K88&amp;L88</f>
        <v/>
      </c>
      <c r="N88" s="51"/>
      <c r="O88" s="54" t="str">
        <f>IFERROR(VLOOKUP(M88,計算用!$A$48:$B$55,2,FALSE),"")</f>
        <v/>
      </c>
      <c r="P88" s="61"/>
      <c r="Q88" s="61"/>
      <c r="R88" s="61"/>
      <c r="S88" s="62" t="str">
        <f t="shared" si="7"/>
        <v/>
      </c>
      <c r="T88" s="52"/>
      <c r="U88" s="53"/>
      <c r="V88" s="76"/>
      <c r="W88" s="65"/>
    </row>
    <row r="89" spans="1:23">
      <c r="A89" s="75">
        <f t="shared" si="8"/>
        <v>84</v>
      </c>
      <c r="B89" s="44"/>
      <c r="C89" s="44"/>
      <c r="D89" s="45"/>
      <c r="E89" s="46" t="str">
        <f t="shared" si="10"/>
        <v/>
      </c>
      <c r="F89" s="46" t="str">
        <f t="shared" si="5"/>
        <v/>
      </c>
      <c r="G89" s="47"/>
      <c r="H89" s="48"/>
      <c r="I89" s="57"/>
      <c r="J89" s="49"/>
      <c r="K89" s="59"/>
      <c r="L89" s="59"/>
      <c r="M89" s="50" t="str">
        <f t="shared" si="11"/>
        <v/>
      </c>
      <c r="N89" s="51"/>
      <c r="O89" s="54" t="str">
        <f>IFERROR(VLOOKUP(M89,計算用!$A$48:$B$55,2,FALSE),"")</f>
        <v/>
      </c>
      <c r="P89" s="61"/>
      <c r="Q89" s="61"/>
      <c r="R89" s="61"/>
      <c r="S89" s="62" t="str">
        <f t="shared" si="7"/>
        <v/>
      </c>
      <c r="T89" s="52"/>
      <c r="U89" s="53"/>
      <c r="V89" s="76"/>
    </row>
    <row r="90" spans="1:23">
      <c r="A90" s="75">
        <f t="shared" si="8"/>
        <v>85</v>
      </c>
      <c r="B90" s="44"/>
      <c r="C90" s="44"/>
      <c r="D90" s="45"/>
      <c r="E90" s="46" t="str">
        <f t="shared" si="10"/>
        <v/>
      </c>
      <c r="F90" s="46" t="str">
        <f t="shared" si="5"/>
        <v/>
      </c>
      <c r="G90" s="47"/>
      <c r="H90" s="48"/>
      <c r="I90" s="57"/>
      <c r="J90" s="49"/>
      <c r="K90" s="59"/>
      <c r="L90" s="59"/>
      <c r="M90" s="50" t="str">
        <f t="shared" si="11"/>
        <v/>
      </c>
      <c r="N90" s="51"/>
      <c r="O90" s="54" t="str">
        <f>IFERROR(VLOOKUP(M90,計算用!$A$48:$B$55,2,FALSE),"")</f>
        <v/>
      </c>
      <c r="P90" s="61"/>
      <c r="Q90" s="61"/>
      <c r="R90" s="61"/>
      <c r="S90" s="62" t="str">
        <f t="shared" si="7"/>
        <v/>
      </c>
      <c r="T90" s="52"/>
      <c r="U90" s="53"/>
      <c r="V90" s="76"/>
    </row>
    <row r="91" spans="1:23">
      <c r="A91" s="75">
        <f t="shared" si="8"/>
        <v>86</v>
      </c>
      <c r="B91" s="44"/>
      <c r="C91" s="44"/>
      <c r="D91" s="45"/>
      <c r="E91" s="46" t="str">
        <f t="shared" si="10"/>
        <v/>
      </c>
      <c r="F91" s="46" t="str">
        <f t="shared" si="5"/>
        <v/>
      </c>
      <c r="G91" s="47"/>
      <c r="H91" s="48"/>
      <c r="I91" s="57"/>
      <c r="J91" s="49"/>
      <c r="K91" s="59"/>
      <c r="L91" s="59"/>
      <c r="M91" s="50" t="str">
        <f t="shared" si="11"/>
        <v/>
      </c>
      <c r="N91" s="51"/>
      <c r="O91" s="54" t="str">
        <f>IFERROR(VLOOKUP(M91,計算用!$A$48:$B$55,2,FALSE),"")</f>
        <v/>
      </c>
      <c r="P91" s="61"/>
      <c r="Q91" s="61"/>
      <c r="R91" s="61"/>
      <c r="S91" s="62" t="str">
        <f t="shared" si="7"/>
        <v/>
      </c>
      <c r="T91" s="52"/>
      <c r="U91" s="53"/>
      <c r="V91" s="76"/>
    </row>
    <row r="92" spans="1:23">
      <c r="A92" s="75">
        <f t="shared" si="8"/>
        <v>87</v>
      </c>
      <c r="B92" s="44"/>
      <c r="C92" s="44"/>
      <c r="D92" s="45"/>
      <c r="E92" s="46" t="str">
        <f t="shared" si="10"/>
        <v/>
      </c>
      <c r="F92" s="46" t="str">
        <f t="shared" si="5"/>
        <v/>
      </c>
      <c r="G92" s="47"/>
      <c r="H92" s="48"/>
      <c r="I92" s="57"/>
      <c r="J92" s="49"/>
      <c r="K92" s="59"/>
      <c r="L92" s="59"/>
      <c r="M92" s="50" t="str">
        <f t="shared" si="11"/>
        <v/>
      </c>
      <c r="N92" s="51"/>
      <c r="O92" s="54" t="str">
        <f>IFERROR(VLOOKUP(M92,計算用!$A$48:$B$55,2,FALSE),"")</f>
        <v/>
      </c>
      <c r="P92" s="61"/>
      <c r="Q92" s="61"/>
      <c r="R92" s="61"/>
      <c r="S92" s="62" t="str">
        <f t="shared" si="7"/>
        <v/>
      </c>
      <c r="T92" s="52"/>
      <c r="U92" s="53"/>
      <c r="V92" s="76"/>
      <c r="W92" s="65"/>
    </row>
    <row r="93" spans="1:23">
      <c r="A93" s="75">
        <f t="shared" si="8"/>
        <v>88</v>
      </c>
      <c r="B93" s="44"/>
      <c r="C93" s="44"/>
      <c r="D93" s="45"/>
      <c r="E93" s="46" t="str">
        <f t="shared" si="10"/>
        <v/>
      </c>
      <c r="F93" s="46" t="str">
        <f t="shared" si="5"/>
        <v/>
      </c>
      <c r="G93" s="47"/>
      <c r="H93" s="48"/>
      <c r="I93" s="57"/>
      <c r="J93" s="49"/>
      <c r="K93" s="59"/>
      <c r="L93" s="59"/>
      <c r="M93" s="50" t="str">
        <f t="shared" si="11"/>
        <v/>
      </c>
      <c r="N93" s="51"/>
      <c r="O93" s="54" t="str">
        <f>IFERROR(VLOOKUP(M93,計算用!$A$48:$B$55,2,FALSE),"")</f>
        <v/>
      </c>
      <c r="P93" s="61"/>
      <c r="Q93" s="61"/>
      <c r="R93" s="61"/>
      <c r="S93" s="62" t="str">
        <f t="shared" si="7"/>
        <v/>
      </c>
      <c r="T93" s="52"/>
      <c r="U93" s="53"/>
      <c r="V93" s="76"/>
    </row>
    <row r="94" spans="1:23">
      <c r="A94" s="75">
        <f t="shared" si="8"/>
        <v>89</v>
      </c>
      <c r="B94" s="44"/>
      <c r="C94" s="44"/>
      <c r="D94" s="45"/>
      <c r="E94" s="46" t="str">
        <f t="shared" si="10"/>
        <v/>
      </c>
      <c r="F94" s="46" t="str">
        <f t="shared" si="5"/>
        <v/>
      </c>
      <c r="G94" s="47"/>
      <c r="H94" s="48"/>
      <c r="I94" s="57"/>
      <c r="J94" s="49"/>
      <c r="K94" s="59"/>
      <c r="L94" s="59"/>
      <c r="M94" s="50" t="str">
        <f t="shared" si="11"/>
        <v/>
      </c>
      <c r="N94" s="51"/>
      <c r="O94" s="54" t="str">
        <f>IFERROR(VLOOKUP(M94,計算用!$A$48:$B$55,2,FALSE),"")</f>
        <v/>
      </c>
      <c r="P94" s="61"/>
      <c r="Q94" s="61"/>
      <c r="R94" s="61"/>
      <c r="S94" s="62" t="str">
        <f t="shared" si="7"/>
        <v/>
      </c>
      <c r="T94" s="52"/>
      <c r="U94" s="53"/>
      <c r="V94" s="76"/>
    </row>
    <row r="95" spans="1:23">
      <c r="A95" s="75">
        <f t="shared" si="8"/>
        <v>90</v>
      </c>
      <c r="B95" s="44"/>
      <c r="C95" s="44"/>
      <c r="D95" s="45"/>
      <c r="E95" s="46" t="str">
        <f t="shared" si="10"/>
        <v/>
      </c>
      <c r="F95" s="46" t="str">
        <f t="shared" si="5"/>
        <v/>
      </c>
      <c r="G95" s="47"/>
      <c r="H95" s="48"/>
      <c r="I95" s="57"/>
      <c r="J95" s="49"/>
      <c r="K95" s="59"/>
      <c r="L95" s="59"/>
      <c r="M95" s="50" t="str">
        <f t="shared" si="11"/>
        <v/>
      </c>
      <c r="N95" s="51"/>
      <c r="O95" s="54" t="str">
        <f>IFERROR(VLOOKUP(M95,計算用!$A$48:$B$55,2,FALSE),"")</f>
        <v/>
      </c>
      <c r="P95" s="61"/>
      <c r="Q95" s="61"/>
      <c r="R95" s="61"/>
      <c r="S95" s="62" t="str">
        <f t="shared" si="7"/>
        <v/>
      </c>
      <c r="T95" s="52"/>
      <c r="U95" s="53"/>
      <c r="V95" s="76"/>
      <c r="W95" s="65"/>
    </row>
    <row r="96" spans="1:23">
      <c r="A96" s="75">
        <f t="shared" si="8"/>
        <v>91</v>
      </c>
      <c r="B96" s="44"/>
      <c r="C96" s="44"/>
      <c r="D96" s="45"/>
      <c r="E96" s="46" t="str">
        <f t="shared" si="10"/>
        <v/>
      </c>
      <c r="F96" s="46" t="str">
        <f t="shared" si="5"/>
        <v/>
      </c>
      <c r="G96" s="47"/>
      <c r="H96" s="48"/>
      <c r="I96" s="57"/>
      <c r="J96" s="49"/>
      <c r="K96" s="59"/>
      <c r="L96" s="59"/>
      <c r="M96" s="50" t="str">
        <f t="shared" si="11"/>
        <v/>
      </c>
      <c r="N96" s="51"/>
      <c r="O96" s="54" t="str">
        <f>IFERROR(VLOOKUP(M96,計算用!$A$48:$B$55,2,FALSE),"")</f>
        <v/>
      </c>
      <c r="P96" s="61"/>
      <c r="Q96" s="61"/>
      <c r="R96" s="61"/>
      <c r="S96" s="62" t="str">
        <f t="shared" si="7"/>
        <v/>
      </c>
      <c r="T96" s="52"/>
      <c r="U96" s="53"/>
      <c r="V96" s="76"/>
    </row>
    <row r="97" spans="1:23">
      <c r="A97" s="75">
        <f t="shared" si="8"/>
        <v>92</v>
      </c>
      <c r="B97" s="44"/>
      <c r="C97" s="44"/>
      <c r="D97" s="45"/>
      <c r="E97" s="46" t="str">
        <f t="shared" si="10"/>
        <v/>
      </c>
      <c r="F97" s="46" t="str">
        <f t="shared" si="5"/>
        <v/>
      </c>
      <c r="G97" s="47"/>
      <c r="H97" s="48"/>
      <c r="I97" s="57"/>
      <c r="J97" s="49"/>
      <c r="K97" s="59"/>
      <c r="L97" s="59"/>
      <c r="M97" s="50" t="str">
        <f t="shared" si="11"/>
        <v/>
      </c>
      <c r="N97" s="51"/>
      <c r="O97" s="54" t="str">
        <f>IFERROR(VLOOKUP(M97,計算用!$A$48:$B$55,2,FALSE),"")</f>
        <v/>
      </c>
      <c r="P97" s="61"/>
      <c r="Q97" s="61"/>
      <c r="R97" s="61"/>
      <c r="S97" s="62" t="str">
        <f t="shared" si="7"/>
        <v/>
      </c>
      <c r="T97" s="52"/>
      <c r="U97" s="53"/>
      <c r="V97" s="76"/>
    </row>
    <row r="98" spans="1:23">
      <c r="A98" s="75">
        <f t="shared" si="8"/>
        <v>93</v>
      </c>
      <c r="B98" s="44"/>
      <c r="C98" s="44"/>
      <c r="D98" s="45"/>
      <c r="E98" s="46" t="str">
        <f t="shared" si="10"/>
        <v/>
      </c>
      <c r="F98" s="46" t="str">
        <f t="shared" si="5"/>
        <v/>
      </c>
      <c r="G98" s="47"/>
      <c r="H98" s="48"/>
      <c r="I98" s="57"/>
      <c r="J98" s="49"/>
      <c r="K98" s="59"/>
      <c r="L98" s="59"/>
      <c r="M98" s="50" t="str">
        <f t="shared" si="11"/>
        <v/>
      </c>
      <c r="N98" s="51"/>
      <c r="O98" s="54" t="str">
        <f>IFERROR(VLOOKUP(M98,計算用!$A$48:$B$55,2,FALSE),"")</f>
        <v/>
      </c>
      <c r="P98" s="61"/>
      <c r="Q98" s="61"/>
      <c r="R98" s="61"/>
      <c r="S98" s="62" t="str">
        <f t="shared" si="7"/>
        <v/>
      </c>
      <c r="T98" s="52"/>
      <c r="U98" s="53"/>
      <c r="V98" s="76"/>
    </row>
    <row r="99" spans="1:23">
      <c r="A99" s="75">
        <f t="shared" si="8"/>
        <v>94</v>
      </c>
      <c r="B99" s="44"/>
      <c r="C99" s="44"/>
      <c r="D99" s="45"/>
      <c r="E99" s="46" t="str">
        <f t="shared" si="10"/>
        <v/>
      </c>
      <c r="F99" s="46" t="str">
        <f t="shared" si="5"/>
        <v/>
      </c>
      <c r="G99" s="47"/>
      <c r="H99" s="48"/>
      <c r="I99" s="57"/>
      <c r="J99" s="49"/>
      <c r="K99" s="59"/>
      <c r="L99" s="59"/>
      <c r="M99" s="50" t="str">
        <f t="shared" si="11"/>
        <v/>
      </c>
      <c r="N99" s="51"/>
      <c r="O99" s="54" t="str">
        <f>IFERROR(VLOOKUP(M99,計算用!$A$48:$B$55,2,FALSE),"")</f>
        <v/>
      </c>
      <c r="P99" s="61"/>
      <c r="Q99" s="61"/>
      <c r="R99" s="61"/>
      <c r="S99" s="62" t="str">
        <f t="shared" si="7"/>
        <v/>
      </c>
      <c r="T99" s="52"/>
      <c r="U99" s="53"/>
      <c r="V99" s="76"/>
    </row>
    <row r="100" spans="1:23">
      <c r="A100" s="75">
        <f t="shared" si="8"/>
        <v>95</v>
      </c>
      <c r="B100" s="44"/>
      <c r="C100" s="44"/>
      <c r="D100" s="45"/>
      <c r="E100" s="46" t="str">
        <f t="shared" si="10"/>
        <v/>
      </c>
      <c r="F100" s="46" t="str">
        <f t="shared" si="5"/>
        <v/>
      </c>
      <c r="G100" s="47"/>
      <c r="H100" s="48"/>
      <c r="I100" s="57"/>
      <c r="J100" s="49"/>
      <c r="K100" s="59"/>
      <c r="L100" s="59"/>
      <c r="M100" s="50" t="str">
        <f t="shared" si="11"/>
        <v/>
      </c>
      <c r="N100" s="51"/>
      <c r="O100" s="54" t="str">
        <f>IFERROR(VLOOKUP(M100,計算用!$A$48:$B$55,2,FALSE),"")</f>
        <v/>
      </c>
      <c r="P100" s="61"/>
      <c r="Q100" s="61"/>
      <c r="R100" s="61"/>
      <c r="S100" s="62" t="str">
        <f t="shared" si="7"/>
        <v/>
      </c>
      <c r="T100" s="52"/>
      <c r="U100" s="53"/>
      <c r="V100" s="76"/>
    </row>
    <row r="101" spans="1:23">
      <c r="A101" s="75">
        <f t="shared" si="8"/>
        <v>96</v>
      </c>
      <c r="B101" s="44"/>
      <c r="C101" s="44"/>
      <c r="D101" s="45"/>
      <c r="E101" s="46" t="str">
        <f t="shared" si="10"/>
        <v/>
      </c>
      <c r="F101" s="46" t="str">
        <f t="shared" si="5"/>
        <v/>
      </c>
      <c r="G101" s="47"/>
      <c r="H101" s="48"/>
      <c r="I101" s="57"/>
      <c r="J101" s="49"/>
      <c r="K101" s="59"/>
      <c r="L101" s="59"/>
      <c r="M101" s="50" t="str">
        <f t="shared" si="11"/>
        <v/>
      </c>
      <c r="N101" s="51"/>
      <c r="O101" s="54" t="str">
        <f>IFERROR(VLOOKUP(M101,計算用!$A$48:$B$55,2,FALSE),"")</f>
        <v/>
      </c>
      <c r="P101" s="61"/>
      <c r="Q101" s="61"/>
      <c r="R101" s="61"/>
      <c r="S101" s="62" t="str">
        <f t="shared" si="7"/>
        <v/>
      </c>
      <c r="T101" s="52"/>
      <c r="U101" s="53"/>
      <c r="V101" s="76"/>
    </row>
    <row r="102" spans="1:23">
      <c r="A102" s="75">
        <f t="shared" si="8"/>
        <v>97</v>
      </c>
      <c r="B102" s="44"/>
      <c r="C102" s="44"/>
      <c r="D102" s="45"/>
      <c r="E102" s="46" t="str">
        <f t="shared" si="10"/>
        <v/>
      </c>
      <c r="F102" s="46" t="str">
        <f t="shared" si="5"/>
        <v/>
      </c>
      <c r="G102" s="47"/>
      <c r="H102" s="48"/>
      <c r="I102" s="57"/>
      <c r="J102" s="49"/>
      <c r="K102" s="59"/>
      <c r="L102" s="59"/>
      <c r="M102" s="50" t="str">
        <f t="shared" si="11"/>
        <v/>
      </c>
      <c r="N102" s="51"/>
      <c r="O102" s="54" t="str">
        <f>IFERROR(VLOOKUP(M102,計算用!$A$48:$B$55,2,FALSE),"")</f>
        <v/>
      </c>
      <c r="P102" s="61"/>
      <c r="Q102" s="61"/>
      <c r="R102" s="61"/>
      <c r="S102" s="62" t="str">
        <f t="shared" si="7"/>
        <v/>
      </c>
      <c r="T102" s="52"/>
      <c r="U102" s="53"/>
      <c r="V102" s="76"/>
    </row>
    <row r="103" spans="1:23">
      <c r="A103" s="75">
        <f t="shared" si="8"/>
        <v>98</v>
      </c>
      <c r="B103" s="44"/>
      <c r="C103" s="44"/>
      <c r="D103" s="45"/>
      <c r="E103" s="46" t="str">
        <f t="shared" si="10"/>
        <v/>
      </c>
      <c r="F103" s="46" t="str">
        <f t="shared" si="5"/>
        <v/>
      </c>
      <c r="G103" s="47"/>
      <c r="H103" s="48"/>
      <c r="I103" s="57"/>
      <c r="J103" s="49"/>
      <c r="K103" s="59"/>
      <c r="L103" s="59"/>
      <c r="M103" s="50" t="str">
        <f t="shared" si="11"/>
        <v/>
      </c>
      <c r="N103" s="51"/>
      <c r="O103" s="54" t="str">
        <f>IFERROR(VLOOKUP(M103,計算用!$A$48:$B$55,2,FALSE),"")</f>
        <v/>
      </c>
      <c r="P103" s="61"/>
      <c r="Q103" s="61"/>
      <c r="R103" s="61"/>
      <c r="S103" s="62" t="str">
        <f t="shared" si="7"/>
        <v/>
      </c>
      <c r="T103" s="52"/>
      <c r="U103" s="53"/>
      <c r="V103" s="76"/>
    </row>
    <row r="104" spans="1:23">
      <c r="A104" s="75">
        <f t="shared" si="8"/>
        <v>99</v>
      </c>
      <c r="B104" s="44"/>
      <c r="C104" s="44"/>
      <c r="D104" s="45"/>
      <c r="E104" s="46" t="str">
        <f t="shared" si="10"/>
        <v/>
      </c>
      <c r="F104" s="46" t="str">
        <f t="shared" si="5"/>
        <v/>
      </c>
      <c r="G104" s="47"/>
      <c r="H104" s="48"/>
      <c r="I104" s="57"/>
      <c r="J104" s="49"/>
      <c r="K104" s="59"/>
      <c r="L104" s="59"/>
      <c r="M104" s="50" t="str">
        <f t="shared" si="11"/>
        <v/>
      </c>
      <c r="N104" s="51"/>
      <c r="O104" s="54" t="str">
        <f>IFERROR(VLOOKUP(M104,計算用!$A$48:$B$55,2,FALSE),"")</f>
        <v/>
      </c>
      <c r="P104" s="61"/>
      <c r="Q104" s="61"/>
      <c r="R104" s="61"/>
      <c r="S104" s="62" t="str">
        <f t="shared" si="7"/>
        <v/>
      </c>
      <c r="T104" s="52"/>
      <c r="U104" s="53"/>
      <c r="V104" s="76"/>
    </row>
    <row r="105" spans="1:23">
      <c r="A105" s="75">
        <f t="shared" si="8"/>
        <v>100</v>
      </c>
      <c r="B105" s="44"/>
      <c r="C105" s="44"/>
      <c r="D105" s="45"/>
      <c r="E105" s="46" t="str">
        <f t="shared" si="10"/>
        <v/>
      </c>
      <c r="F105" s="46" t="str">
        <f t="shared" si="5"/>
        <v/>
      </c>
      <c r="G105" s="47"/>
      <c r="H105" s="48"/>
      <c r="I105" s="57"/>
      <c r="J105" s="49"/>
      <c r="K105" s="59"/>
      <c r="L105" s="59"/>
      <c r="M105" s="50" t="str">
        <f t="shared" si="11"/>
        <v/>
      </c>
      <c r="N105" s="51"/>
      <c r="O105" s="54" t="str">
        <f>IFERROR(VLOOKUP(M105,計算用!$A$48:$B$55,2,FALSE),"")</f>
        <v/>
      </c>
      <c r="P105" s="61"/>
      <c r="Q105" s="61"/>
      <c r="R105" s="61"/>
      <c r="S105" s="62" t="str">
        <f t="shared" si="7"/>
        <v/>
      </c>
      <c r="T105" s="52"/>
      <c r="U105" s="53"/>
      <c r="V105" s="76"/>
    </row>
    <row r="106" spans="1:23">
      <c r="A106" s="75">
        <f t="shared" si="8"/>
        <v>101</v>
      </c>
      <c r="B106" s="44"/>
      <c r="C106" s="44"/>
      <c r="D106" s="45"/>
      <c r="E106" s="46" t="str">
        <f t="shared" si="10"/>
        <v/>
      </c>
      <c r="F106" s="46" t="str">
        <f t="shared" si="5"/>
        <v/>
      </c>
      <c r="G106" s="47"/>
      <c r="H106" s="48"/>
      <c r="I106" s="57"/>
      <c r="J106" s="49"/>
      <c r="K106" s="59"/>
      <c r="L106" s="59"/>
      <c r="M106" s="50" t="str">
        <f t="shared" si="11"/>
        <v/>
      </c>
      <c r="N106" s="51"/>
      <c r="O106" s="54" t="str">
        <f>IFERROR(VLOOKUP(M106,計算用!$A$48:$B$55,2,FALSE),"")</f>
        <v/>
      </c>
      <c r="P106" s="61"/>
      <c r="Q106" s="61"/>
      <c r="R106" s="61"/>
      <c r="S106" s="62" t="str">
        <f t="shared" si="7"/>
        <v/>
      </c>
      <c r="T106" s="52"/>
      <c r="U106" s="53"/>
      <c r="V106" s="76"/>
    </row>
    <row r="107" spans="1:23">
      <c r="A107" s="75">
        <f t="shared" si="8"/>
        <v>102</v>
      </c>
      <c r="B107" s="44"/>
      <c r="C107" s="44"/>
      <c r="D107" s="45"/>
      <c r="E107" s="46" t="str">
        <f t="shared" si="10"/>
        <v/>
      </c>
      <c r="F107" s="46" t="str">
        <f t="shared" si="5"/>
        <v/>
      </c>
      <c r="G107" s="47"/>
      <c r="H107" s="48"/>
      <c r="I107" s="57"/>
      <c r="J107" s="49"/>
      <c r="K107" s="59"/>
      <c r="L107" s="59"/>
      <c r="M107" s="50" t="str">
        <f t="shared" si="11"/>
        <v/>
      </c>
      <c r="N107" s="51"/>
      <c r="O107" s="54" t="str">
        <f>IFERROR(VLOOKUP(M107,計算用!$A$48:$B$55,2,FALSE),"")</f>
        <v/>
      </c>
      <c r="P107" s="61"/>
      <c r="Q107" s="61"/>
      <c r="R107" s="61"/>
      <c r="S107" s="62" t="str">
        <f t="shared" si="7"/>
        <v/>
      </c>
      <c r="T107" s="52"/>
      <c r="U107" s="53"/>
      <c r="V107" s="76"/>
    </row>
    <row r="108" spans="1:23">
      <c r="A108" s="75">
        <f t="shared" si="8"/>
        <v>103</v>
      </c>
      <c r="B108" s="44"/>
      <c r="C108" s="44"/>
      <c r="D108" s="45"/>
      <c r="E108" s="46" t="str">
        <f t="shared" si="10"/>
        <v/>
      </c>
      <c r="F108" s="46" t="str">
        <f t="shared" si="5"/>
        <v/>
      </c>
      <c r="G108" s="47"/>
      <c r="H108" s="48"/>
      <c r="I108" s="57"/>
      <c r="J108" s="49"/>
      <c r="K108" s="59"/>
      <c r="L108" s="59"/>
      <c r="M108" s="50" t="str">
        <f t="shared" si="11"/>
        <v/>
      </c>
      <c r="N108" s="51"/>
      <c r="O108" s="54" t="str">
        <f>IFERROR(VLOOKUP(M108,計算用!$A$48:$B$55,2,FALSE),"")</f>
        <v/>
      </c>
      <c r="P108" s="61"/>
      <c r="Q108" s="61"/>
      <c r="R108" s="61"/>
      <c r="S108" s="62" t="str">
        <f t="shared" si="7"/>
        <v/>
      </c>
      <c r="T108" s="52"/>
      <c r="U108" s="53"/>
      <c r="V108" s="76"/>
    </row>
    <row r="109" spans="1:23">
      <c r="A109" s="75">
        <f t="shared" si="8"/>
        <v>104</v>
      </c>
      <c r="B109" s="44"/>
      <c r="C109" s="44"/>
      <c r="D109" s="45"/>
      <c r="E109" s="46" t="str">
        <f t="shared" si="10"/>
        <v/>
      </c>
      <c r="F109" s="46" t="str">
        <f t="shared" si="5"/>
        <v/>
      </c>
      <c r="G109" s="47"/>
      <c r="H109" s="48"/>
      <c r="I109" s="57"/>
      <c r="J109" s="49"/>
      <c r="K109" s="59"/>
      <c r="L109" s="59"/>
      <c r="M109" s="50" t="str">
        <f t="shared" si="11"/>
        <v/>
      </c>
      <c r="N109" s="51"/>
      <c r="O109" s="54" t="str">
        <f>IFERROR(VLOOKUP(M109,計算用!$A$48:$B$55,2,FALSE),"")</f>
        <v/>
      </c>
      <c r="P109" s="61"/>
      <c r="Q109" s="61"/>
      <c r="R109" s="61"/>
      <c r="S109" s="62" t="str">
        <f t="shared" si="7"/>
        <v/>
      </c>
      <c r="T109" s="52"/>
      <c r="U109" s="53"/>
      <c r="V109" s="76"/>
    </row>
    <row r="110" spans="1:23">
      <c r="A110" s="75">
        <f t="shared" si="8"/>
        <v>105</v>
      </c>
      <c r="B110" s="44"/>
      <c r="C110" s="44"/>
      <c r="D110" s="45"/>
      <c r="E110" s="46" t="str">
        <f t="shared" si="10"/>
        <v/>
      </c>
      <c r="F110" s="46" t="str">
        <f t="shared" si="5"/>
        <v/>
      </c>
      <c r="G110" s="47"/>
      <c r="H110" s="48"/>
      <c r="I110" s="57"/>
      <c r="J110" s="49"/>
      <c r="K110" s="59"/>
      <c r="L110" s="59"/>
      <c r="M110" s="50" t="str">
        <f t="shared" si="11"/>
        <v/>
      </c>
      <c r="N110" s="51"/>
      <c r="O110" s="54" t="str">
        <f>IFERROR(VLOOKUP(M110,計算用!$A$48:$B$55,2,FALSE),"")</f>
        <v/>
      </c>
      <c r="P110" s="61"/>
      <c r="Q110" s="61"/>
      <c r="R110" s="61"/>
      <c r="S110" s="62" t="str">
        <f t="shared" si="7"/>
        <v/>
      </c>
      <c r="T110" s="52"/>
      <c r="U110" s="53"/>
      <c r="V110" s="76"/>
    </row>
    <row r="111" spans="1:23">
      <c r="A111" s="75">
        <f t="shared" si="8"/>
        <v>106</v>
      </c>
      <c r="B111" s="44"/>
      <c r="C111" s="44"/>
      <c r="D111" s="45"/>
      <c r="E111" s="46" t="str">
        <f t="shared" si="10"/>
        <v/>
      </c>
      <c r="F111" s="46" t="str">
        <f t="shared" si="5"/>
        <v/>
      </c>
      <c r="G111" s="47"/>
      <c r="H111" s="48"/>
      <c r="I111" s="57"/>
      <c r="J111" s="49"/>
      <c r="K111" s="59"/>
      <c r="L111" s="59"/>
      <c r="M111" s="50" t="str">
        <f t="shared" si="11"/>
        <v/>
      </c>
      <c r="N111" s="51"/>
      <c r="O111" s="54" t="str">
        <f>IFERROR(VLOOKUP(M111,計算用!$A$48:$B$55,2,FALSE),"")</f>
        <v/>
      </c>
      <c r="P111" s="61"/>
      <c r="Q111" s="61"/>
      <c r="R111" s="61"/>
      <c r="S111" s="62" t="str">
        <f t="shared" si="7"/>
        <v/>
      </c>
      <c r="T111" s="52"/>
      <c r="U111" s="53"/>
      <c r="V111" s="76"/>
    </row>
    <row r="112" spans="1:23">
      <c r="A112" s="75">
        <f t="shared" si="8"/>
        <v>107</v>
      </c>
      <c r="B112" s="44"/>
      <c r="C112" s="44"/>
      <c r="D112" s="45"/>
      <c r="E112" s="46" t="str">
        <f t="shared" si="10"/>
        <v/>
      </c>
      <c r="F112" s="46" t="str">
        <f t="shared" si="5"/>
        <v/>
      </c>
      <c r="G112" s="47"/>
      <c r="H112" s="48"/>
      <c r="I112" s="57"/>
      <c r="J112" s="49"/>
      <c r="K112" s="59"/>
      <c r="L112" s="59"/>
      <c r="M112" s="50" t="str">
        <f t="shared" si="11"/>
        <v/>
      </c>
      <c r="N112" s="51"/>
      <c r="O112" s="54" t="str">
        <f>IFERROR(VLOOKUP(M112,計算用!$A$48:$B$55,2,FALSE),"")</f>
        <v/>
      </c>
      <c r="P112" s="61"/>
      <c r="Q112" s="61"/>
      <c r="R112" s="61"/>
      <c r="S112" s="62" t="str">
        <f t="shared" si="7"/>
        <v/>
      </c>
      <c r="T112" s="52"/>
      <c r="U112" s="53"/>
      <c r="V112" s="76"/>
      <c r="W112" s="65"/>
    </row>
    <row r="113" spans="1:22">
      <c r="A113" s="75">
        <f t="shared" si="8"/>
        <v>108</v>
      </c>
      <c r="B113" s="44"/>
      <c r="C113" s="44"/>
      <c r="D113" s="45"/>
      <c r="E113" s="46" t="str">
        <f t="shared" si="10"/>
        <v/>
      </c>
      <c r="F113" s="46" t="str">
        <f t="shared" si="5"/>
        <v/>
      </c>
      <c r="G113" s="47"/>
      <c r="H113" s="48"/>
      <c r="I113" s="57"/>
      <c r="J113" s="49"/>
      <c r="K113" s="59"/>
      <c r="L113" s="59"/>
      <c r="M113" s="50" t="str">
        <f t="shared" si="11"/>
        <v/>
      </c>
      <c r="N113" s="51"/>
      <c r="O113" s="54" t="str">
        <f>IFERROR(VLOOKUP(M113,計算用!$A$48:$B$55,2,FALSE),"")</f>
        <v/>
      </c>
      <c r="P113" s="61"/>
      <c r="Q113" s="61"/>
      <c r="R113" s="61"/>
      <c r="S113" s="62" t="str">
        <f t="shared" si="7"/>
        <v/>
      </c>
      <c r="T113" s="52"/>
      <c r="U113" s="53"/>
      <c r="V113" s="76"/>
    </row>
    <row r="114" spans="1:22">
      <c r="A114" s="75">
        <f t="shared" si="8"/>
        <v>109</v>
      </c>
      <c r="B114" s="44"/>
      <c r="C114" s="44"/>
      <c r="D114" s="45"/>
      <c r="E114" s="46" t="str">
        <f t="shared" si="10"/>
        <v/>
      </c>
      <c r="F114" s="46" t="str">
        <f t="shared" si="5"/>
        <v/>
      </c>
      <c r="G114" s="47"/>
      <c r="H114" s="48"/>
      <c r="I114" s="57"/>
      <c r="J114" s="49"/>
      <c r="K114" s="59"/>
      <c r="L114" s="59"/>
      <c r="M114" s="50" t="str">
        <f t="shared" si="11"/>
        <v/>
      </c>
      <c r="N114" s="51"/>
      <c r="O114" s="54" t="str">
        <f>IFERROR(VLOOKUP(M114,計算用!$A$48:$B$55,2,FALSE),"")</f>
        <v/>
      </c>
      <c r="P114" s="61"/>
      <c r="Q114" s="61"/>
      <c r="R114" s="61"/>
      <c r="S114" s="62" t="str">
        <f t="shared" si="7"/>
        <v/>
      </c>
      <c r="T114" s="52"/>
      <c r="U114" s="53"/>
      <c r="V114" s="76"/>
    </row>
    <row r="115" spans="1:22">
      <c r="A115" s="75">
        <f t="shared" si="8"/>
        <v>110</v>
      </c>
      <c r="B115" s="44"/>
      <c r="C115" s="44"/>
      <c r="D115" s="45"/>
      <c r="E115" s="46" t="str">
        <f t="shared" si="10"/>
        <v/>
      </c>
      <c r="F115" s="46" t="str">
        <f t="shared" si="5"/>
        <v/>
      </c>
      <c r="G115" s="47"/>
      <c r="H115" s="48"/>
      <c r="I115" s="57"/>
      <c r="J115" s="49"/>
      <c r="K115" s="59"/>
      <c r="L115" s="59"/>
      <c r="M115" s="50" t="str">
        <f t="shared" si="11"/>
        <v/>
      </c>
      <c r="N115" s="51"/>
      <c r="O115" s="54" t="str">
        <f>IFERROR(VLOOKUP(M115,計算用!$A$48:$B$55,2,FALSE),"")</f>
        <v/>
      </c>
      <c r="P115" s="61"/>
      <c r="Q115" s="61"/>
      <c r="R115" s="61"/>
      <c r="S115" s="62" t="str">
        <f t="shared" si="7"/>
        <v/>
      </c>
      <c r="T115" s="52"/>
      <c r="U115" s="53"/>
      <c r="V115" s="76"/>
    </row>
    <row r="116" spans="1:22">
      <c r="A116" s="75">
        <f t="shared" si="8"/>
        <v>111</v>
      </c>
      <c r="B116" s="44"/>
      <c r="C116" s="44"/>
      <c r="D116" s="45"/>
      <c r="E116" s="46" t="str">
        <f t="shared" si="10"/>
        <v/>
      </c>
      <c r="F116" s="46" t="str">
        <f t="shared" si="5"/>
        <v/>
      </c>
      <c r="G116" s="47"/>
      <c r="H116" s="48"/>
      <c r="I116" s="57"/>
      <c r="J116" s="49"/>
      <c r="K116" s="59"/>
      <c r="L116" s="59"/>
      <c r="M116" s="50" t="str">
        <f t="shared" si="11"/>
        <v/>
      </c>
      <c r="N116" s="51"/>
      <c r="O116" s="54" t="str">
        <f>IFERROR(VLOOKUP(M116,計算用!$A$48:$B$55,2,FALSE),"")</f>
        <v/>
      </c>
      <c r="P116" s="61"/>
      <c r="Q116" s="61"/>
      <c r="R116" s="61"/>
      <c r="S116" s="62" t="str">
        <f t="shared" si="7"/>
        <v/>
      </c>
      <c r="T116" s="52"/>
      <c r="U116" s="53"/>
      <c r="V116" s="76"/>
    </row>
    <row r="117" spans="1:22">
      <c r="A117" s="75">
        <f t="shared" si="8"/>
        <v>112</v>
      </c>
      <c r="B117" s="44"/>
      <c r="C117" s="44"/>
      <c r="D117" s="45"/>
      <c r="E117" s="46" t="str">
        <f t="shared" si="10"/>
        <v/>
      </c>
      <c r="F117" s="46" t="str">
        <f t="shared" si="5"/>
        <v/>
      </c>
      <c r="G117" s="47"/>
      <c r="H117" s="48"/>
      <c r="I117" s="57"/>
      <c r="J117" s="49"/>
      <c r="K117" s="59"/>
      <c r="L117" s="59"/>
      <c r="M117" s="50" t="str">
        <f t="shared" si="11"/>
        <v/>
      </c>
      <c r="N117" s="51"/>
      <c r="O117" s="54" t="str">
        <f>IFERROR(VLOOKUP(M117,計算用!$A$48:$B$55,2,FALSE),"")</f>
        <v/>
      </c>
      <c r="P117" s="61"/>
      <c r="Q117" s="61"/>
      <c r="R117" s="61"/>
      <c r="S117" s="62" t="str">
        <f t="shared" si="7"/>
        <v/>
      </c>
      <c r="T117" s="52"/>
      <c r="U117" s="53"/>
      <c r="V117" s="76"/>
    </row>
    <row r="118" spans="1:22">
      <c r="A118" s="75">
        <f t="shared" si="8"/>
        <v>113</v>
      </c>
      <c r="B118" s="44"/>
      <c r="C118" s="44"/>
      <c r="D118" s="45"/>
      <c r="E118" s="46" t="str">
        <f t="shared" si="10"/>
        <v/>
      </c>
      <c r="F118" s="46" t="str">
        <f t="shared" si="5"/>
        <v/>
      </c>
      <c r="G118" s="47"/>
      <c r="H118" s="48"/>
      <c r="I118" s="57"/>
      <c r="J118" s="49"/>
      <c r="K118" s="59"/>
      <c r="L118" s="59"/>
      <c r="M118" s="50" t="str">
        <f t="shared" si="11"/>
        <v/>
      </c>
      <c r="N118" s="51"/>
      <c r="O118" s="54" t="str">
        <f>IFERROR(VLOOKUP(M118,計算用!$A$48:$B$55,2,FALSE),"")</f>
        <v/>
      </c>
      <c r="P118" s="61"/>
      <c r="Q118" s="61"/>
      <c r="R118" s="61"/>
      <c r="S118" s="62" t="str">
        <f t="shared" si="7"/>
        <v/>
      </c>
      <c r="T118" s="52"/>
      <c r="U118" s="53"/>
      <c r="V118" s="76"/>
    </row>
    <row r="119" spans="1:22">
      <c r="A119" s="75">
        <f t="shared" si="8"/>
        <v>114</v>
      </c>
      <c r="B119" s="44"/>
      <c r="C119" s="44"/>
      <c r="D119" s="45"/>
      <c r="E119" s="46" t="str">
        <f t="shared" si="10"/>
        <v/>
      </c>
      <c r="F119" s="46" t="str">
        <f t="shared" si="5"/>
        <v/>
      </c>
      <c r="G119" s="47"/>
      <c r="H119" s="48"/>
      <c r="I119" s="57"/>
      <c r="J119" s="49"/>
      <c r="K119" s="59"/>
      <c r="L119" s="59"/>
      <c r="M119" s="50" t="str">
        <f t="shared" si="11"/>
        <v/>
      </c>
      <c r="N119" s="51"/>
      <c r="O119" s="54" t="str">
        <f>IFERROR(VLOOKUP(M119,計算用!$A$48:$B$55,2,FALSE),"")</f>
        <v/>
      </c>
      <c r="P119" s="61"/>
      <c r="Q119" s="61"/>
      <c r="R119" s="61"/>
      <c r="S119" s="62" t="str">
        <f t="shared" si="7"/>
        <v/>
      </c>
      <c r="T119" s="52"/>
      <c r="U119" s="53"/>
      <c r="V119" s="76"/>
    </row>
    <row r="120" spans="1:22">
      <c r="A120" s="75">
        <f t="shared" si="8"/>
        <v>115</v>
      </c>
      <c r="B120" s="44"/>
      <c r="C120" s="44"/>
      <c r="D120" s="45"/>
      <c r="E120" s="46" t="str">
        <f t="shared" si="10"/>
        <v/>
      </c>
      <c r="F120" s="46" t="str">
        <f t="shared" si="5"/>
        <v/>
      </c>
      <c r="G120" s="47"/>
      <c r="H120" s="48"/>
      <c r="I120" s="57"/>
      <c r="J120" s="49"/>
      <c r="K120" s="59"/>
      <c r="L120" s="59"/>
      <c r="M120" s="50" t="str">
        <f t="shared" si="11"/>
        <v/>
      </c>
      <c r="N120" s="51"/>
      <c r="O120" s="54" t="str">
        <f>IFERROR(VLOOKUP(M120,計算用!$A$48:$B$55,2,FALSE),"")</f>
        <v/>
      </c>
      <c r="P120" s="61"/>
      <c r="Q120" s="61"/>
      <c r="R120" s="61"/>
      <c r="S120" s="62" t="str">
        <f t="shared" si="7"/>
        <v/>
      </c>
      <c r="T120" s="52"/>
      <c r="U120" s="53"/>
      <c r="V120" s="76"/>
    </row>
    <row r="121" spans="1:22">
      <c r="A121" s="75">
        <f t="shared" si="8"/>
        <v>116</v>
      </c>
      <c r="B121" s="44"/>
      <c r="C121" s="44"/>
      <c r="D121" s="45"/>
      <c r="E121" s="46" t="str">
        <f t="shared" si="10"/>
        <v/>
      </c>
      <c r="F121" s="46" t="str">
        <f t="shared" si="5"/>
        <v/>
      </c>
      <c r="G121" s="47"/>
      <c r="H121" s="48"/>
      <c r="I121" s="57"/>
      <c r="J121" s="49"/>
      <c r="K121" s="59"/>
      <c r="L121" s="59"/>
      <c r="M121" s="50" t="str">
        <f t="shared" si="11"/>
        <v/>
      </c>
      <c r="N121" s="51"/>
      <c r="O121" s="54" t="str">
        <f>IFERROR(VLOOKUP(M121,計算用!$A$48:$B$55,2,FALSE),"")</f>
        <v/>
      </c>
      <c r="P121" s="61"/>
      <c r="Q121" s="61"/>
      <c r="R121" s="61"/>
      <c r="S121" s="62" t="str">
        <f t="shared" si="7"/>
        <v/>
      </c>
      <c r="T121" s="52"/>
      <c r="U121" s="53"/>
      <c r="V121" s="76"/>
    </row>
    <row r="122" spans="1:22">
      <c r="A122" s="75">
        <f t="shared" si="8"/>
        <v>117</v>
      </c>
      <c r="B122" s="44"/>
      <c r="C122" s="44"/>
      <c r="D122" s="45"/>
      <c r="E122" s="46" t="str">
        <f t="shared" si="10"/>
        <v/>
      </c>
      <c r="F122" s="46" t="str">
        <f t="shared" si="5"/>
        <v/>
      </c>
      <c r="G122" s="47"/>
      <c r="H122" s="48"/>
      <c r="I122" s="57"/>
      <c r="J122" s="49"/>
      <c r="K122" s="59"/>
      <c r="L122" s="59"/>
      <c r="M122" s="50" t="str">
        <f t="shared" si="11"/>
        <v/>
      </c>
      <c r="N122" s="51"/>
      <c r="O122" s="54" t="str">
        <f>IFERROR(VLOOKUP(M122,計算用!$A$48:$B$55,2,FALSE),"")</f>
        <v/>
      </c>
      <c r="P122" s="61"/>
      <c r="Q122" s="61"/>
      <c r="R122" s="61"/>
      <c r="S122" s="62" t="str">
        <f t="shared" si="7"/>
        <v/>
      </c>
      <c r="T122" s="52"/>
      <c r="U122" s="53"/>
      <c r="V122" s="76"/>
    </row>
    <row r="123" spans="1:22">
      <c r="A123" s="75">
        <f t="shared" si="8"/>
        <v>118</v>
      </c>
      <c r="B123" s="44"/>
      <c r="C123" s="44"/>
      <c r="D123" s="45"/>
      <c r="E123" s="46" t="str">
        <f t="shared" si="10"/>
        <v/>
      </c>
      <c r="F123" s="46" t="str">
        <f t="shared" si="5"/>
        <v/>
      </c>
      <c r="G123" s="47"/>
      <c r="H123" s="48"/>
      <c r="I123" s="57"/>
      <c r="J123" s="49"/>
      <c r="K123" s="59"/>
      <c r="L123" s="59"/>
      <c r="M123" s="50" t="str">
        <f t="shared" si="11"/>
        <v/>
      </c>
      <c r="N123" s="51"/>
      <c r="O123" s="54" t="str">
        <f>IFERROR(VLOOKUP(M123,計算用!$A$48:$B$55,2,FALSE),"")</f>
        <v/>
      </c>
      <c r="P123" s="61"/>
      <c r="Q123" s="61"/>
      <c r="R123" s="61"/>
      <c r="S123" s="62" t="str">
        <f t="shared" si="7"/>
        <v/>
      </c>
      <c r="T123" s="52"/>
      <c r="U123" s="53"/>
      <c r="V123" s="76"/>
    </row>
    <row r="124" spans="1:22">
      <c r="A124" s="75">
        <f t="shared" si="8"/>
        <v>119</v>
      </c>
      <c r="B124" s="44"/>
      <c r="C124" s="44"/>
      <c r="D124" s="45"/>
      <c r="E124" s="46" t="str">
        <f t="shared" si="10"/>
        <v/>
      </c>
      <c r="F124" s="46" t="str">
        <f t="shared" si="5"/>
        <v/>
      </c>
      <c r="G124" s="47"/>
      <c r="H124" s="48"/>
      <c r="I124" s="57"/>
      <c r="J124" s="49"/>
      <c r="K124" s="59"/>
      <c r="L124" s="59"/>
      <c r="M124" s="50" t="str">
        <f t="shared" si="11"/>
        <v/>
      </c>
      <c r="N124" s="51"/>
      <c r="O124" s="54" t="str">
        <f>IFERROR(VLOOKUP(M124,計算用!$A$48:$B$55,2,FALSE),"")</f>
        <v/>
      </c>
      <c r="P124" s="61"/>
      <c r="Q124" s="61"/>
      <c r="R124" s="61"/>
      <c r="S124" s="62" t="str">
        <f t="shared" si="7"/>
        <v/>
      </c>
      <c r="T124" s="52"/>
      <c r="U124" s="53"/>
      <c r="V124" s="76"/>
    </row>
    <row r="125" spans="1:22">
      <c r="A125" s="75">
        <f t="shared" si="8"/>
        <v>120</v>
      </c>
      <c r="B125" s="44"/>
      <c r="C125" s="44"/>
      <c r="D125" s="45"/>
      <c r="E125" s="46" t="str">
        <f t="shared" si="10"/>
        <v/>
      </c>
      <c r="F125" s="46" t="str">
        <f t="shared" si="5"/>
        <v/>
      </c>
      <c r="G125" s="47"/>
      <c r="H125" s="48"/>
      <c r="I125" s="57"/>
      <c r="J125" s="49"/>
      <c r="K125" s="59"/>
      <c r="L125" s="59"/>
      <c r="M125" s="50" t="str">
        <f t="shared" si="11"/>
        <v/>
      </c>
      <c r="N125" s="51"/>
      <c r="O125" s="54" t="str">
        <f>IFERROR(VLOOKUP(M125,計算用!$A$48:$B$55,2,FALSE),"")</f>
        <v/>
      </c>
      <c r="P125" s="61"/>
      <c r="Q125" s="61"/>
      <c r="R125" s="61"/>
      <c r="S125" s="62" t="str">
        <f t="shared" si="7"/>
        <v/>
      </c>
      <c r="T125" s="52"/>
      <c r="U125" s="53"/>
      <c r="V125" s="76"/>
    </row>
    <row r="126" spans="1:22">
      <c r="A126" s="75">
        <f t="shared" si="8"/>
        <v>121</v>
      </c>
      <c r="B126" s="44"/>
      <c r="C126" s="44"/>
      <c r="D126" s="45"/>
      <c r="E126" s="46" t="str">
        <f t="shared" si="10"/>
        <v/>
      </c>
      <c r="F126" s="46" t="str">
        <f t="shared" si="5"/>
        <v/>
      </c>
      <c r="G126" s="47"/>
      <c r="H126" s="48"/>
      <c r="I126" s="57"/>
      <c r="J126" s="49"/>
      <c r="K126" s="59"/>
      <c r="L126" s="59"/>
      <c r="M126" s="50" t="str">
        <f t="shared" si="11"/>
        <v/>
      </c>
      <c r="N126" s="51"/>
      <c r="O126" s="54" t="str">
        <f>IFERROR(VLOOKUP(M126,計算用!$A$48:$B$55,2,FALSE),"")</f>
        <v/>
      </c>
      <c r="P126" s="61"/>
      <c r="Q126" s="61"/>
      <c r="R126" s="61"/>
      <c r="S126" s="62" t="str">
        <f t="shared" si="7"/>
        <v/>
      </c>
      <c r="T126" s="52"/>
      <c r="U126" s="53"/>
      <c r="V126" s="76"/>
    </row>
    <row r="127" spans="1:22">
      <c r="A127" s="75">
        <f t="shared" si="8"/>
        <v>122</v>
      </c>
      <c r="B127" s="44"/>
      <c r="C127" s="44"/>
      <c r="D127" s="45"/>
      <c r="E127" s="46" t="str">
        <f t="shared" si="10"/>
        <v/>
      </c>
      <c r="F127" s="46" t="str">
        <f t="shared" si="5"/>
        <v/>
      </c>
      <c r="G127" s="47"/>
      <c r="H127" s="48"/>
      <c r="I127" s="57"/>
      <c r="J127" s="49"/>
      <c r="K127" s="59"/>
      <c r="L127" s="59"/>
      <c r="M127" s="50" t="str">
        <f t="shared" si="11"/>
        <v/>
      </c>
      <c r="N127" s="51"/>
      <c r="O127" s="54" t="str">
        <f>IFERROR(VLOOKUP(M127,計算用!$A$48:$B$55,2,FALSE),"")</f>
        <v/>
      </c>
      <c r="P127" s="61"/>
      <c r="Q127" s="61"/>
      <c r="R127" s="61"/>
      <c r="S127" s="62" t="str">
        <f t="shared" si="7"/>
        <v/>
      </c>
      <c r="T127" s="52"/>
      <c r="U127" s="53"/>
      <c r="V127" s="76"/>
    </row>
    <row r="128" spans="1:22">
      <c r="A128" s="75">
        <f t="shared" si="8"/>
        <v>123</v>
      </c>
      <c r="B128" s="44"/>
      <c r="C128" s="44"/>
      <c r="D128" s="45"/>
      <c r="E128" s="46" t="str">
        <f t="shared" si="10"/>
        <v/>
      </c>
      <c r="F128" s="46" t="str">
        <f t="shared" si="5"/>
        <v/>
      </c>
      <c r="G128" s="47"/>
      <c r="H128" s="48"/>
      <c r="I128" s="57"/>
      <c r="J128" s="49"/>
      <c r="K128" s="59"/>
      <c r="L128" s="59"/>
      <c r="M128" s="50" t="str">
        <f t="shared" si="11"/>
        <v/>
      </c>
      <c r="N128" s="51"/>
      <c r="O128" s="54" t="str">
        <f>IFERROR(VLOOKUP(M128,計算用!$A$48:$B$55,2,FALSE),"")</f>
        <v/>
      </c>
      <c r="P128" s="61"/>
      <c r="Q128" s="61"/>
      <c r="R128" s="61"/>
      <c r="S128" s="62" t="str">
        <f t="shared" si="7"/>
        <v/>
      </c>
      <c r="T128" s="52"/>
      <c r="U128" s="53"/>
      <c r="V128" s="76"/>
    </row>
    <row r="129" spans="1:22">
      <c r="A129" s="75">
        <f t="shared" si="8"/>
        <v>124</v>
      </c>
      <c r="B129" s="44"/>
      <c r="C129" s="44"/>
      <c r="D129" s="45"/>
      <c r="E129" s="46" t="str">
        <f t="shared" si="10"/>
        <v/>
      </c>
      <c r="F129" s="46" t="str">
        <f t="shared" si="5"/>
        <v/>
      </c>
      <c r="G129" s="47"/>
      <c r="H129" s="48"/>
      <c r="I129" s="57"/>
      <c r="J129" s="49"/>
      <c r="K129" s="59"/>
      <c r="L129" s="59"/>
      <c r="M129" s="50" t="str">
        <f t="shared" si="11"/>
        <v/>
      </c>
      <c r="N129" s="51"/>
      <c r="O129" s="54" t="str">
        <f>IFERROR(VLOOKUP(M129,計算用!$A$48:$B$55,2,FALSE),"")</f>
        <v/>
      </c>
      <c r="P129" s="61"/>
      <c r="Q129" s="61"/>
      <c r="R129" s="61"/>
      <c r="S129" s="62" t="str">
        <f t="shared" si="7"/>
        <v/>
      </c>
      <c r="T129" s="52"/>
      <c r="U129" s="53"/>
      <c r="V129" s="76"/>
    </row>
    <row r="130" spans="1:22">
      <c r="A130" s="75">
        <f t="shared" si="8"/>
        <v>125</v>
      </c>
      <c r="B130" s="44"/>
      <c r="C130" s="44"/>
      <c r="D130" s="45"/>
      <c r="E130" s="46" t="str">
        <f t="shared" si="10"/>
        <v/>
      </c>
      <c r="F130" s="46" t="str">
        <f t="shared" si="5"/>
        <v/>
      </c>
      <c r="G130" s="47"/>
      <c r="H130" s="48"/>
      <c r="I130" s="57"/>
      <c r="J130" s="49"/>
      <c r="K130" s="59"/>
      <c r="L130" s="59"/>
      <c r="M130" s="50" t="str">
        <f t="shared" si="11"/>
        <v/>
      </c>
      <c r="N130" s="51"/>
      <c r="O130" s="54" t="str">
        <f>IFERROR(VLOOKUP(M130,計算用!$A$48:$B$55,2,FALSE),"")</f>
        <v/>
      </c>
      <c r="P130" s="61"/>
      <c r="Q130" s="61"/>
      <c r="R130" s="61"/>
      <c r="S130" s="62" t="str">
        <f t="shared" si="7"/>
        <v/>
      </c>
      <c r="T130" s="52"/>
      <c r="U130" s="53"/>
      <c r="V130" s="76"/>
    </row>
    <row r="131" spans="1:22">
      <c r="A131" s="75">
        <f t="shared" si="8"/>
        <v>126</v>
      </c>
      <c r="B131" s="44"/>
      <c r="C131" s="44"/>
      <c r="D131" s="45"/>
      <c r="E131" s="46" t="str">
        <f t="shared" si="10"/>
        <v/>
      </c>
      <c r="F131" s="46" t="str">
        <f t="shared" si="5"/>
        <v/>
      </c>
      <c r="G131" s="47"/>
      <c r="H131" s="48"/>
      <c r="I131" s="57"/>
      <c r="J131" s="49"/>
      <c r="K131" s="59"/>
      <c r="L131" s="59"/>
      <c r="M131" s="50" t="str">
        <f t="shared" si="11"/>
        <v/>
      </c>
      <c r="N131" s="51"/>
      <c r="O131" s="54" t="str">
        <f>IFERROR(VLOOKUP(M131,計算用!$A$48:$B$55,2,FALSE),"")</f>
        <v/>
      </c>
      <c r="P131" s="61"/>
      <c r="Q131" s="61"/>
      <c r="R131" s="61"/>
      <c r="S131" s="62" t="str">
        <f t="shared" si="7"/>
        <v/>
      </c>
      <c r="T131" s="52"/>
      <c r="U131" s="53"/>
      <c r="V131" s="76"/>
    </row>
    <row r="132" spans="1:22">
      <c r="A132" s="75">
        <f t="shared" si="8"/>
        <v>127</v>
      </c>
      <c r="B132" s="44"/>
      <c r="C132" s="44"/>
      <c r="D132" s="45"/>
      <c r="E132" s="46" t="str">
        <f t="shared" si="10"/>
        <v/>
      </c>
      <c r="F132" s="46" t="str">
        <f t="shared" si="5"/>
        <v/>
      </c>
      <c r="G132" s="47"/>
      <c r="H132" s="48"/>
      <c r="I132" s="57"/>
      <c r="J132" s="49"/>
      <c r="K132" s="59"/>
      <c r="L132" s="59"/>
      <c r="M132" s="50" t="str">
        <f t="shared" si="11"/>
        <v/>
      </c>
      <c r="N132" s="51"/>
      <c r="O132" s="54" t="str">
        <f>IFERROR(VLOOKUP(M132,計算用!$A$48:$B$55,2,FALSE),"")</f>
        <v/>
      </c>
      <c r="P132" s="61"/>
      <c r="Q132" s="61"/>
      <c r="R132" s="61"/>
      <c r="S132" s="62" t="str">
        <f t="shared" si="7"/>
        <v/>
      </c>
      <c r="T132" s="52"/>
      <c r="U132" s="53"/>
      <c r="V132" s="76"/>
    </row>
    <row r="133" spans="1:22">
      <c r="A133" s="75">
        <f t="shared" si="8"/>
        <v>128</v>
      </c>
      <c r="B133" s="44"/>
      <c r="C133" s="44"/>
      <c r="D133" s="45"/>
      <c r="E133" s="46" t="str">
        <f t="shared" si="10"/>
        <v/>
      </c>
      <c r="F133" s="46" t="str">
        <f t="shared" si="5"/>
        <v/>
      </c>
      <c r="G133" s="47"/>
      <c r="H133" s="48"/>
      <c r="I133" s="57"/>
      <c r="J133" s="49"/>
      <c r="K133" s="59"/>
      <c r="L133" s="59"/>
      <c r="M133" s="50" t="str">
        <f t="shared" si="11"/>
        <v/>
      </c>
      <c r="N133" s="51"/>
      <c r="O133" s="54" t="str">
        <f>IFERROR(VLOOKUP(M133,計算用!$A$48:$B$55,2,FALSE),"")</f>
        <v/>
      </c>
      <c r="P133" s="61"/>
      <c r="Q133" s="61"/>
      <c r="R133" s="61"/>
      <c r="S133" s="62" t="str">
        <f t="shared" si="7"/>
        <v/>
      </c>
      <c r="T133" s="52"/>
      <c r="U133" s="53"/>
      <c r="V133" s="76"/>
    </row>
    <row r="134" spans="1:22">
      <c r="A134" s="75">
        <f t="shared" si="8"/>
        <v>129</v>
      </c>
      <c r="B134" s="44"/>
      <c r="C134" s="44"/>
      <c r="D134" s="45"/>
      <c r="E134" s="46" t="str">
        <f t="shared" si="10"/>
        <v/>
      </c>
      <c r="F134" s="46" t="str">
        <f t="shared" ref="F134:F197" si="12">IF(E134="","",COUNTIF($E$6:$E$85,E134))</f>
        <v/>
      </c>
      <c r="G134" s="47"/>
      <c r="H134" s="48"/>
      <c r="I134" s="57"/>
      <c r="J134" s="49"/>
      <c r="K134" s="59"/>
      <c r="L134" s="59"/>
      <c r="M134" s="50" t="str">
        <f t="shared" si="11"/>
        <v/>
      </c>
      <c r="N134" s="51"/>
      <c r="O134" s="54" t="str">
        <f>IFERROR(VLOOKUP(M134,計算用!$A$48:$B$55,2,FALSE),"")</f>
        <v/>
      </c>
      <c r="P134" s="61"/>
      <c r="Q134" s="61"/>
      <c r="R134" s="61"/>
      <c r="S134" s="62" t="str">
        <f t="shared" si="7"/>
        <v/>
      </c>
      <c r="T134" s="52"/>
      <c r="U134" s="53"/>
      <c r="V134" s="76"/>
    </row>
    <row r="135" spans="1:22">
      <c r="A135" s="75">
        <f t="shared" si="8"/>
        <v>130</v>
      </c>
      <c r="B135" s="44"/>
      <c r="C135" s="44"/>
      <c r="D135" s="45"/>
      <c r="E135" s="46" t="str">
        <f t="shared" si="10"/>
        <v/>
      </c>
      <c r="F135" s="46" t="str">
        <f t="shared" si="12"/>
        <v/>
      </c>
      <c r="G135" s="47"/>
      <c r="H135" s="48"/>
      <c r="I135" s="57"/>
      <c r="J135" s="49"/>
      <c r="K135" s="59"/>
      <c r="L135" s="59"/>
      <c r="M135" s="50" t="str">
        <f t="shared" si="11"/>
        <v/>
      </c>
      <c r="N135" s="51"/>
      <c r="O135" s="54" t="str">
        <f>IFERROR(VLOOKUP(M135,計算用!$A$48:$B$55,2,FALSE),"")</f>
        <v/>
      </c>
      <c r="P135" s="61"/>
      <c r="Q135" s="61"/>
      <c r="R135" s="61"/>
      <c r="S135" s="62" t="str">
        <f t="shared" ref="S135:S198" si="13">IF(F135&gt;=2,"","可")</f>
        <v/>
      </c>
      <c r="T135" s="52"/>
      <c r="U135" s="53"/>
      <c r="V135" s="76"/>
    </row>
    <row r="136" spans="1:22">
      <c r="A136" s="75">
        <f t="shared" ref="A136:A199" si="14">A135+1</f>
        <v>131</v>
      </c>
      <c r="B136" s="44"/>
      <c r="C136" s="44"/>
      <c r="D136" s="45"/>
      <c r="E136" s="46" t="str">
        <f t="shared" si="10"/>
        <v/>
      </c>
      <c r="F136" s="46" t="str">
        <f t="shared" si="12"/>
        <v/>
      </c>
      <c r="G136" s="47"/>
      <c r="H136" s="48"/>
      <c r="I136" s="57"/>
      <c r="J136" s="49"/>
      <c r="K136" s="59"/>
      <c r="L136" s="59"/>
      <c r="M136" s="50" t="str">
        <f t="shared" si="11"/>
        <v/>
      </c>
      <c r="N136" s="51"/>
      <c r="O136" s="54" t="str">
        <f>IFERROR(VLOOKUP(M136,計算用!$A$48:$B$55,2,FALSE),"")</f>
        <v/>
      </c>
      <c r="P136" s="61"/>
      <c r="Q136" s="61"/>
      <c r="R136" s="61"/>
      <c r="S136" s="62" t="str">
        <f t="shared" si="13"/>
        <v/>
      </c>
      <c r="T136" s="52"/>
      <c r="U136" s="53"/>
      <c r="V136" s="76"/>
    </row>
    <row r="137" spans="1:22">
      <c r="A137" s="75">
        <f t="shared" si="14"/>
        <v>132</v>
      </c>
      <c r="B137" s="44"/>
      <c r="C137" s="44"/>
      <c r="D137" s="45"/>
      <c r="E137" s="46" t="str">
        <f t="shared" si="10"/>
        <v/>
      </c>
      <c r="F137" s="46" t="str">
        <f t="shared" si="12"/>
        <v/>
      </c>
      <c r="G137" s="47"/>
      <c r="H137" s="48"/>
      <c r="I137" s="57"/>
      <c r="J137" s="49"/>
      <c r="K137" s="59"/>
      <c r="L137" s="59"/>
      <c r="M137" s="50" t="str">
        <f t="shared" si="11"/>
        <v/>
      </c>
      <c r="N137" s="51"/>
      <c r="O137" s="54" t="str">
        <f>IFERROR(VLOOKUP(M137,計算用!$A$48:$B$55,2,FALSE),"")</f>
        <v/>
      </c>
      <c r="P137" s="61"/>
      <c r="Q137" s="61"/>
      <c r="R137" s="61"/>
      <c r="S137" s="62" t="str">
        <f t="shared" si="13"/>
        <v/>
      </c>
      <c r="T137" s="52"/>
      <c r="U137" s="53"/>
      <c r="V137" s="76"/>
    </row>
    <row r="138" spans="1:22">
      <c r="A138" s="75">
        <f t="shared" si="14"/>
        <v>133</v>
      </c>
      <c r="B138" s="44"/>
      <c r="C138" s="44"/>
      <c r="D138" s="45"/>
      <c r="E138" s="46" t="str">
        <f t="shared" si="10"/>
        <v/>
      </c>
      <c r="F138" s="46" t="str">
        <f t="shared" si="12"/>
        <v/>
      </c>
      <c r="G138" s="47"/>
      <c r="H138" s="48"/>
      <c r="I138" s="57"/>
      <c r="J138" s="49"/>
      <c r="K138" s="59"/>
      <c r="L138" s="59"/>
      <c r="M138" s="50" t="str">
        <f t="shared" si="11"/>
        <v/>
      </c>
      <c r="N138" s="51"/>
      <c r="O138" s="54" t="str">
        <f>IFERROR(VLOOKUP(M138,計算用!$A$48:$B$55,2,FALSE),"")</f>
        <v/>
      </c>
      <c r="P138" s="61"/>
      <c r="Q138" s="61"/>
      <c r="R138" s="61"/>
      <c r="S138" s="62" t="str">
        <f t="shared" si="13"/>
        <v/>
      </c>
      <c r="T138" s="52"/>
      <c r="U138" s="53"/>
      <c r="V138" s="76"/>
    </row>
    <row r="139" spans="1:22">
      <c r="A139" s="75">
        <f t="shared" si="14"/>
        <v>134</v>
      </c>
      <c r="B139" s="44"/>
      <c r="C139" s="44"/>
      <c r="D139" s="45"/>
      <c r="E139" s="46" t="str">
        <f t="shared" si="10"/>
        <v/>
      </c>
      <c r="F139" s="46" t="str">
        <f t="shared" si="12"/>
        <v/>
      </c>
      <c r="G139" s="47"/>
      <c r="H139" s="48"/>
      <c r="I139" s="57"/>
      <c r="J139" s="49"/>
      <c r="K139" s="59"/>
      <c r="L139" s="59"/>
      <c r="M139" s="50" t="str">
        <f t="shared" si="11"/>
        <v/>
      </c>
      <c r="N139" s="51"/>
      <c r="O139" s="54" t="str">
        <f>IFERROR(VLOOKUP(M139,計算用!$A$48:$B$55,2,FALSE),"")</f>
        <v/>
      </c>
      <c r="P139" s="61"/>
      <c r="Q139" s="61"/>
      <c r="R139" s="61"/>
      <c r="S139" s="62" t="str">
        <f t="shared" si="13"/>
        <v/>
      </c>
      <c r="T139" s="52"/>
      <c r="U139" s="53"/>
      <c r="V139" s="76"/>
    </row>
    <row r="140" spans="1:22">
      <c r="A140" s="75">
        <f t="shared" si="14"/>
        <v>135</v>
      </c>
      <c r="B140" s="44"/>
      <c r="C140" s="44"/>
      <c r="D140" s="45"/>
      <c r="E140" s="46" t="str">
        <f t="shared" si="10"/>
        <v/>
      </c>
      <c r="F140" s="46" t="str">
        <f t="shared" si="12"/>
        <v/>
      </c>
      <c r="G140" s="47"/>
      <c r="H140" s="48"/>
      <c r="I140" s="57"/>
      <c r="J140" s="49"/>
      <c r="K140" s="59"/>
      <c r="L140" s="59"/>
      <c r="M140" s="50" t="str">
        <f t="shared" si="11"/>
        <v/>
      </c>
      <c r="N140" s="51"/>
      <c r="O140" s="54" t="str">
        <f>IFERROR(VLOOKUP(M140,計算用!$A$48:$B$55,2,FALSE),"")</f>
        <v/>
      </c>
      <c r="P140" s="61"/>
      <c r="Q140" s="61"/>
      <c r="R140" s="61"/>
      <c r="S140" s="62" t="str">
        <f t="shared" si="13"/>
        <v/>
      </c>
      <c r="T140" s="52"/>
      <c r="U140" s="53"/>
      <c r="V140" s="76"/>
    </row>
    <row r="141" spans="1:22">
      <c r="A141" s="75">
        <f t="shared" si="14"/>
        <v>136</v>
      </c>
      <c r="B141" s="44"/>
      <c r="C141" s="44"/>
      <c r="D141" s="45"/>
      <c r="E141" s="46" t="str">
        <f t="shared" si="10"/>
        <v/>
      </c>
      <c r="F141" s="46" t="str">
        <f t="shared" si="12"/>
        <v/>
      </c>
      <c r="G141" s="47"/>
      <c r="H141" s="48"/>
      <c r="I141" s="57"/>
      <c r="J141" s="49"/>
      <c r="K141" s="59"/>
      <c r="L141" s="59"/>
      <c r="M141" s="50" t="str">
        <f t="shared" si="11"/>
        <v/>
      </c>
      <c r="N141" s="51"/>
      <c r="O141" s="54" t="str">
        <f>IFERROR(VLOOKUP(M141,計算用!$A$48:$B$55,2,FALSE),"")</f>
        <v/>
      </c>
      <c r="P141" s="61"/>
      <c r="Q141" s="61"/>
      <c r="R141" s="61"/>
      <c r="S141" s="62" t="str">
        <f t="shared" si="13"/>
        <v/>
      </c>
      <c r="T141" s="52"/>
      <c r="U141" s="53"/>
      <c r="V141" s="76"/>
    </row>
    <row r="142" spans="1:22">
      <c r="A142" s="75">
        <f t="shared" si="14"/>
        <v>137</v>
      </c>
      <c r="B142" s="44"/>
      <c r="C142" s="44"/>
      <c r="D142" s="45"/>
      <c r="E142" s="46" t="str">
        <f t="shared" si="10"/>
        <v/>
      </c>
      <c r="F142" s="46" t="str">
        <f t="shared" si="12"/>
        <v/>
      </c>
      <c r="G142" s="47"/>
      <c r="H142" s="48"/>
      <c r="I142" s="57"/>
      <c r="J142" s="49"/>
      <c r="K142" s="59"/>
      <c r="L142" s="59"/>
      <c r="M142" s="50" t="str">
        <f t="shared" si="11"/>
        <v/>
      </c>
      <c r="N142" s="51"/>
      <c r="O142" s="54" t="str">
        <f>IFERROR(VLOOKUP(M142,計算用!$A$48:$B$55,2,FALSE),"")</f>
        <v/>
      </c>
      <c r="P142" s="61"/>
      <c r="Q142" s="61"/>
      <c r="R142" s="61"/>
      <c r="S142" s="62" t="str">
        <f t="shared" si="13"/>
        <v/>
      </c>
      <c r="T142" s="52"/>
      <c r="U142" s="53"/>
      <c r="V142" s="76"/>
    </row>
    <row r="143" spans="1:22">
      <c r="A143" s="75">
        <f t="shared" si="14"/>
        <v>138</v>
      </c>
      <c r="B143" s="44"/>
      <c r="C143" s="44"/>
      <c r="D143" s="45"/>
      <c r="E143" s="46" t="str">
        <f t="shared" si="10"/>
        <v/>
      </c>
      <c r="F143" s="46" t="str">
        <f t="shared" si="12"/>
        <v/>
      </c>
      <c r="G143" s="47"/>
      <c r="H143" s="48"/>
      <c r="I143" s="57"/>
      <c r="J143" s="49"/>
      <c r="K143" s="59"/>
      <c r="L143" s="59"/>
      <c r="M143" s="50" t="str">
        <f t="shared" si="11"/>
        <v/>
      </c>
      <c r="N143" s="51"/>
      <c r="O143" s="54" t="str">
        <f>IFERROR(VLOOKUP(M143,計算用!$A$48:$B$55,2,FALSE),"")</f>
        <v/>
      </c>
      <c r="P143" s="61"/>
      <c r="Q143" s="61"/>
      <c r="R143" s="61"/>
      <c r="S143" s="62" t="str">
        <f t="shared" si="13"/>
        <v/>
      </c>
      <c r="T143" s="52"/>
      <c r="U143" s="53"/>
      <c r="V143" s="76"/>
    </row>
    <row r="144" spans="1:22">
      <c r="A144" s="75">
        <f t="shared" si="14"/>
        <v>139</v>
      </c>
      <c r="B144" s="44"/>
      <c r="C144" s="44"/>
      <c r="D144" s="45"/>
      <c r="E144" s="46" t="str">
        <f t="shared" si="10"/>
        <v/>
      </c>
      <c r="F144" s="46" t="str">
        <f t="shared" si="12"/>
        <v/>
      </c>
      <c r="G144" s="47"/>
      <c r="H144" s="48"/>
      <c r="I144" s="57"/>
      <c r="J144" s="49"/>
      <c r="K144" s="59"/>
      <c r="L144" s="59"/>
      <c r="M144" s="50" t="str">
        <f t="shared" si="11"/>
        <v/>
      </c>
      <c r="N144" s="51"/>
      <c r="O144" s="54" t="str">
        <f>IFERROR(VLOOKUP(M144,計算用!$A$48:$B$55,2,FALSE),"")</f>
        <v/>
      </c>
      <c r="P144" s="61"/>
      <c r="Q144" s="61"/>
      <c r="R144" s="61"/>
      <c r="S144" s="62" t="str">
        <f t="shared" si="13"/>
        <v/>
      </c>
      <c r="T144" s="52"/>
      <c r="U144" s="53"/>
      <c r="V144" s="76"/>
    </row>
    <row r="145" spans="1:22">
      <c r="A145" s="75">
        <f t="shared" si="14"/>
        <v>140</v>
      </c>
      <c r="B145" s="44"/>
      <c r="C145" s="44"/>
      <c r="D145" s="45"/>
      <c r="E145" s="46" t="str">
        <f t="shared" si="10"/>
        <v/>
      </c>
      <c r="F145" s="46" t="str">
        <f t="shared" si="12"/>
        <v/>
      </c>
      <c r="G145" s="47"/>
      <c r="H145" s="48"/>
      <c r="I145" s="57"/>
      <c r="J145" s="49"/>
      <c r="K145" s="59"/>
      <c r="L145" s="59"/>
      <c r="M145" s="50" t="str">
        <f t="shared" si="11"/>
        <v/>
      </c>
      <c r="N145" s="51"/>
      <c r="O145" s="54" t="str">
        <f>IFERROR(VLOOKUP(M145,計算用!$A$48:$B$55,2,FALSE),"")</f>
        <v/>
      </c>
      <c r="P145" s="61"/>
      <c r="Q145" s="61"/>
      <c r="R145" s="61"/>
      <c r="S145" s="62" t="str">
        <f t="shared" si="13"/>
        <v/>
      </c>
      <c r="T145" s="52"/>
      <c r="U145" s="53"/>
      <c r="V145" s="76"/>
    </row>
    <row r="146" spans="1:22">
      <c r="A146" s="75">
        <f t="shared" si="14"/>
        <v>141</v>
      </c>
      <c r="B146" s="44"/>
      <c r="C146" s="44"/>
      <c r="D146" s="45"/>
      <c r="E146" s="46" t="str">
        <f t="shared" si="10"/>
        <v/>
      </c>
      <c r="F146" s="46" t="str">
        <f t="shared" si="12"/>
        <v/>
      </c>
      <c r="G146" s="47"/>
      <c r="H146" s="48"/>
      <c r="I146" s="57"/>
      <c r="J146" s="49"/>
      <c r="K146" s="59"/>
      <c r="L146" s="59"/>
      <c r="M146" s="50" t="str">
        <f t="shared" si="11"/>
        <v/>
      </c>
      <c r="N146" s="51"/>
      <c r="O146" s="54" t="str">
        <f>IFERROR(VLOOKUP(M146,計算用!$A$48:$B$55,2,FALSE),"")</f>
        <v/>
      </c>
      <c r="P146" s="61"/>
      <c r="Q146" s="61"/>
      <c r="R146" s="61"/>
      <c r="S146" s="62" t="str">
        <f t="shared" si="13"/>
        <v/>
      </c>
      <c r="T146" s="52"/>
      <c r="U146" s="53"/>
      <c r="V146" s="76"/>
    </row>
    <row r="147" spans="1:22">
      <c r="A147" s="75">
        <f t="shared" si="14"/>
        <v>142</v>
      </c>
      <c r="B147" s="44"/>
      <c r="C147" s="44"/>
      <c r="D147" s="45"/>
      <c r="E147" s="46" t="str">
        <f t="shared" si="10"/>
        <v/>
      </c>
      <c r="F147" s="46" t="str">
        <f t="shared" si="12"/>
        <v/>
      </c>
      <c r="G147" s="47"/>
      <c r="H147" s="48"/>
      <c r="I147" s="57"/>
      <c r="J147" s="49"/>
      <c r="K147" s="59"/>
      <c r="L147" s="59"/>
      <c r="M147" s="50" t="str">
        <f t="shared" si="11"/>
        <v/>
      </c>
      <c r="N147" s="51"/>
      <c r="O147" s="54" t="str">
        <f>IFERROR(VLOOKUP(M147,計算用!$A$48:$B$55,2,FALSE),"")</f>
        <v/>
      </c>
      <c r="P147" s="61"/>
      <c r="Q147" s="61"/>
      <c r="R147" s="61"/>
      <c r="S147" s="62" t="str">
        <f t="shared" si="13"/>
        <v/>
      </c>
      <c r="T147" s="52"/>
      <c r="U147" s="53"/>
      <c r="V147" s="76"/>
    </row>
    <row r="148" spans="1:22">
      <c r="A148" s="75">
        <f t="shared" si="14"/>
        <v>143</v>
      </c>
      <c r="B148" s="44"/>
      <c r="C148" s="44"/>
      <c r="D148" s="45"/>
      <c r="E148" s="46" t="str">
        <f t="shared" si="10"/>
        <v/>
      </c>
      <c r="F148" s="46" t="str">
        <f t="shared" si="12"/>
        <v/>
      </c>
      <c r="G148" s="47"/>
      <c r="H148" s="48"/>
      <c r="I148" s="57"/>
      <c r="J148" s="49"/>
      <c r="K148" s="59"/>
      <c r="L148" s="59"/>
      <c r="M148" s="50" t="str">
        <f t="shared" si="11"/>
        <v/>
      </c>
      <c r="N148" s="51"/>
      <c r="O148" s="54" t="str">
        <f>IFERROR(VLOOKUP(M148,計算用!$A$48:$B$55,2,FALSE),"")</f>
        <v/>
      </c>
      <c r="P148" s="61"/>
      <c r="Q148" s="61"/>
      <c r="R148" s="61"/>
      <c r="S148" s="62" t="str">
        <f t="shared" si="13"/>
        <v/>
      </c>
      <c r="T148" s="52"/>
      <c r="U148" s="53"/>
      <c r="V148" s="76"/>
    </row>
    <row r="149" spans="1:22">
      <c r="A149" s="75">
        <f t="shared" si="14"/>
        <v>144</v>
      </c>
      <c r="B149" s="44"/>
      <c r="C149" s="44"/>
      <c r="D149" s="45"/>
      <c r="E149" s="46" t="str">
        <f t="shared" si="10"/>
        <v/>
      </c>
      <c r="F149" s="46" t="str">
        <f t="shared" si="12"/>
        <v/>
      </c>
      <c r="G149" s="47"/>
      <c r="H149" s="48"/>
      <c r="I149" s="57"/>
      <c r="J149" s="49"/>
      <c r="K149" s="59"/>
      <c r="L149" s="59"/>
      <c r="M149" s="50" t="str">
        <f t="shared" si="11"/>
        <v/>
      </c>
      <c r="N149" s="51"/>
      <c r="O149" s="54" t="str">
        <f>IFERROR(VLOOKUP(M149,計算用!$A$48:$B$55,2,FALSE),"")</f>
        <v/>
      </c>
      <c r="P149" s="61"/>
      <c r="Q149" s="61"/>
      <c r="R149" s="61"/>
      <c r="S149" s="62" t="str">
        <f t="shared" si="13"/>
        <v/>
      </c>
      <c r="T149" s="52"/>
      <c r="U149" s="53"/>
      <c r="V149" s="76"/>
    </row>
    <row r="150" spans="1:22">
      <c r="A150" s="75">
        <f t="shared" si="14"/>
        <v>145</v>
      </c>
      <c r="B150" s="44"/>
      <c r="C150" s="44"/>
      <c r="D150" s="45"/>
      <c r="E150" s="46" t="str">
        <f t="shared" si="10"/>
        <v/>
      </c>
      <c r="F150" s="46" t="str">
        <f t="shared" si="12"/>
        <v/>
      </c>
      <c r="G150" s="47"/>
      <c r="H150" s="48"/>
      <c r="I150" s="57"/>
      <c r="J150" s="49"/>
      <c r="K150" s="59"/>
      <c r="L150" s="59"/>
      <c r="M150" s="50" t="str">
        <f t="shared" si="11"/>
        <v/>
      </c>
      <c r="N150" s="51"/>
      <c r="O150" s="54" t="str">
        <f>IFERROR(VLOOKUP(M150,計算用!$A$48:$B$55,2,FALSE),"")</f>
        <v/>
      </c>
      <c r="P150" s="61"/>
      <c r="Q150" s="61"/>
      <c r="R150" s="61"/>
      <c r="S150" s="62" t="str">
        <f t="shared" si="13"/>
        <v/>
      </c>
      <c r="T150" s="52"/>
      <c r="U150" s="53"/>
      <c r="V150" s="76"/>
    </row>
    <row r="151" spans="1:22">
      <c r="A151" s="75">
        <f t="shared" si="14"/>
        <v>146</v>
      </c>
      <c r="B151" s="44"/>
      <c r="C151" s="44"/>
      <c r="D151" s="45"/>
      <c r="E151" s="46" t="str">
        <f t="shared" ref="E151:E205" si="15">B151&amp;C151&amp;D151</f>
        <v/>
      </c>
      <c r="F151" s="46" t="str">
        <f t="shared" si="12"/>
        <v/>
      </c>
      <c r="G151" s="47"/>
      <c r="H151" s="48"/>
      <c r="I151" s="57"/>
      <c r="J151" s="49"/>
      <c r="K151" s="59"/>
      <c r="L151" s="59"/>
      <c r="M151" s="50" t="str">
        <f t="shared" si="11"/>
        <v/>
      </c>
      <c r="N151" s="51"/>
      <c r="O151" s="54" t="str">
        <f>IFERROR(VLOOKUP(M151,計算用!$A$48:$B$55,2,FALSE),"")</f>
        <v/>
      </c>
      <c r="P151" s="61"/>
      <c r="Q151" s="61"/>
      <c r="R151" s="61"/>
      <c r="S151" s="62" t="str">
        <f t="shared" si="13"/>
        <v/>
      </c>
      <c r="T151" s="52"/>
      <c r="U151" s="53"/>
      <c r="V151" s="76"/>
    </row>
    <row r="152" spans="1:22">
      <c r="A152" s="75">
        <f t="shared" si="14"/>
        <v>147</v>
      </c>
      <c r="B152" s="44"/>
      <c r="C152" s="44"/>
      <c r="D152" s="45"/>
      <c r="E152" s="46" t="str">
        <f t="shared" si="15"/>
        <v/>
      </c>
      <c r="F152" s="46" t="str">
        <f t="shared" si="12"/>
        <v/>
      </c>
      <c r="G152" s="47"/>
      <c r="H152" s="48"/>
      <c r="I152" s="57"/>
      <c r="J152" s="49"/>
      <c r="K152" s="59"/>
      <c r="L152" s="59"/>
      <c r="M152" s="50" t="str">
        <f t="shared" ref="M152:M205" si="16">K152&amp;L152</f>
        <v/>
      </c>
      <c r="N152" s="51"/>
      <c r="O152" s="54" t="str">
        <f>IFERROR(VLOOKUP(M152,計算用!$A$48:$B$55,2,FALSE),"")</f>
        <v/>
      </c>
      <c r="P152" s="61"/>
      <c r="Q152" s="61"/>
      <c r="R152" s="61"/>
      <c r="S152" s="62" t="str">
        <f t="shared" si="13"/>
        <v/>
      </c>
      <c r="T152" s="52"/>
      <c r="U152" s="53"/>
      <c r="V152" s="76"/>
    </row>
    <row r="153" spans="1:22">
      <c r="A153" s="75">
        <f t="shared" si="14"/>
        <v>148</v>
      </c>
      <c r="B153" s="44"/>
      <c r="C153" s="44"/>
      <c r="D153" s="45"/>
      <c r="E153" s="46" t="str">
        <f t="shared" si="15"/>
        <v/>
      </c>
      <c r="F153" s="46" t="str">
        <f t="shared" si="12"/>
        <v/>
      </c>
      <c r="G153" s="47"/>
      <c r="H153" s="48"/>
      <c r="I153" s="57"/>
      <c r="J153" s="49"/>
      <c r="K153" s="59"/>
      <c r="L153" s="59"/>
      <c r="M153" s="50" t="str">
        <f t="shared" si="16"/>
        <v/>
      </c>
      <c r="N153" s="51"/>
      <c r="O153" s="54" t="str">
        <f>IFERROR(VLOOKUP(M153,計算用!$A$48:$B$55,2,FALSE),"")</f>
        <v/>
      </c>
      <c r="P153" s="61"/>
      <c r="Q153" s="61"/>
      <c r="R153" s="61"/>
      <c r="S153" s="62" t="str">
        <f t="shared" si="13"/>
        <v/>
      </c>
      <c r="T153" s="52"/>
      <c r="U153" s="53"/>
      <c r="V153" s="76"/>
    </row>
    <row r="154" spans="1:22">
      <c r="A154" s="75">
        <f t="shared" si="14"/>
        <v>149</v>
      </c>
      <c r="B154" s="44"/>
      <c r="C154" s="44"/>
      <c r="D154" s="45"/>
      <c r="E154" s="46" t="str">
        <f t="shared" si="15"/>
        <v/>
      </c>
      <c r="F154" s="46" t="str">
        <f t="shared" si="12"/>
        <v/>
      </c>
      <c r="G154" s="47"/>
      <c r="H154" s="48"/>
      <c r="I154" s="57"/>
      <c r="J154" s="49"/>
      <c r="K154" s="59"/>
      <c r="L154" s="59"/>
      <c r="M154" s="50" t="str">
        <f t="shared" si="16"/>
        <v/>
      </c>
      <c r="N154" s="51"/>
      <c r="O154" s="54" t="str">
        <f>IFERROR(VLOOKUP(M154,計算用!$A$48:$B$55,2,FALSE),"")</f>
        <v/>
      </c>
      <c r="P154" s="61"/>
      <c r="Q154" s="61"/>
      <c r="R154" s="61"/>
      <c r="S154" s="62" t="str">
        <f t="shared" si="13"/>
        <v/>
      </c>
      <c r="T154" s="52"/>
      <c r="U154" s="53"/>
      <c r="V154" s="76"/>
    </row>
    <row r="155" spans="1:22">
      <c r="A155" s="75">
        <f t="shared" si="14"/>
        <v>150</v>
      </c>
      <c r="B155" s="44"/>
      <c r="C155" s="44"/>
      <c r="D155" s="45"/>
      <c r="E155" s="46" t="str">
        <f t="shared" si="15"/>
        <v/>
      </c>
      <c r="F155" s="46" t="str">
        <f t="shared" si="12"/>
        <v/>
      </c>
      <c r="G155" s="47"/>
      <c r="H155" s="48"/>
      <c r="I155" s="57"/>
      <c r="J155" s="49"/>
      <c r="K155" s="59"/>
      <c r="L155" s="59"/>
      <c r="M155" s="50" t="str">
        <f t="shared" si="16"/>
        <v/>
      </c>
      <c r="N155" s="51"/>
      <c r="O155" s="54" t="str">
        <f>IFERROR(VLOOKUP(M155,計算用!$A$48:$B$55,2,FALSE),"")</f>
        <v/>
      </c>
      <c r="P155" s="61"/>
      <c r="Q155" s="61"/>
      <c r="R155" s="61"/>
      <c r="S155" s="62" t="str">
        <f t="shared" si="13"/>
        <v/>
      </c>
      <c r="T155" s="52"/>
      <c r="U155" s="53"/>
      <c r="V155" s="76"/>
    </row>
    <row r="156" spans="1:22">
      <c r="A156" s="75">
        <f t="shared" si="14"/>
        <v>151</v>
      </c>
      <c r="B156" s="44"/>
      <c r="C156" s="44"/>
      <c r="D156" s="45"/>
      <c r="E156" s="46" t="str">
        <f t="shared" si="15"/>
        <v/>
      </c>
      <c r="F156" s="46" t="str">
        <f t="shared" si="12"/>
        <v/>
      </c>
      <c r="G156" s="47"/>
      <c r="H156" s="48"/>
      <c r="I156" s="57"/>
      <c r="J156" s="49"/>
      <c r="K156" s="59"/>
      <c r="L156" s="59"/>
      <c r="M156" s="50" t="str">
        <f t="shared" si="16"/>
        <v/>
      </c>
      <c r="N156" s="51"/>
      <c r="O156" s="54" t="str">
        <f>IFERROR(VLOOKUP(M156,計算用!$A$48:$B$55,2,FALSE),"")</f>
        <v/>
      </c>
      <c r="P156" s="61"/>
      <c r="Q156" s="61"/>
      <c r="R156" s="61"/>
      <c r="S156" s="62" t="str">
        <f t="shared" si="13"/>
        <v/>
      </c>
      <c r="T156" s="52"/>
      <c r="U156" s="53"/>
      <c r="V156" s="76"/>
    </row>
    <row r="157" spans="1:22">
      <c r="A157" s="75">
        <f t="shared" si="14"/>
        <v>152</v>
      </c>
      <c r="B157" s="44"/>
      <c r="C157" s="44"/>
      <c r="D157" s="45"/>
      <c r="E157" s="46" t="str">
        <f t="shared" si="15"/>
        <v/>
      </c>
      <c r="F157" s="46" t="str">
        <f t="shared" si="12"/>
        <v/>
      </c>
      <c r="G157" s="47"/>
      <c r="H157" s="48"/>
      <c r="I157" s="57"/>
      <c r="J157" s="49"/>
      <c r="K157" s="59"/>
      <c r="L157" s="59"/>
      <c r="M157" s="50" t="str">
        <f t="shared" si="16"/>
        <v/>
      </c>
      <c r="N157" s="51"/>
      <c r="O157" s="54" t="str">
        <f>IFERROR(VLOOKUP(M157,計算用!$A$48:$B$55,2,FALSE),"")</f>
        <v/>
      </c>
      <c r="P157" s="61"/>
      <c r="Q157" s="61"/>
      <c r="R157" s="61"/>
      <c r="S157" s="62" t="str">
        <f t="shared" si="13"/>
        <v/>
      </c>
      <c r="T157" s="52"/>
      <c r="U157" s="53"/>
      <c r="V157" s="76"/>
    </row>
    <row r="158" spans="1:22">
      <c r="A158" s="75">
        <f t="shared" si="14"/>
        <v>153</v>
      </c>
      <c r="B158" s="44"/>
      <c r="C158" s="44"/>
      <c r="D158" s="45"/>
      <c r="E158" s="46" t="str">
        <f t="shared" si="15"/>
        <v/>
      </c>
      <c r="F158" s="46" t="str">
        <f t="shared" si="12"/>
        <v/>
      </c>
      <c r="G158" s="47"/>
      <c r="H158" s="48"/>
      <c r="I158" s="57"/>
      <c r="J158" s="49"/>
      <c r="K158" s="59"/>
      <c r="L158" s="59"/>
      <c r="M158" s="50" t="str">
        <f t="shared" si="16"/>
        <v/>
      </c>
      <c r="N158" s="51"/>
      <c r="O158" s="54" t="str">
        <f>IFERROR(VLOOKUP(M158,計算用!$A$48:$B$55,2,FALSE),"")</f>
        <v/>
      </c>
      <c r="P158" s="61"/>
      <c r="Q158" s="61"/>
      <c r="R158" s="61"/>
      <c r="S158" s="62" t="str">
        <f t="shared" si="13"/>
        <v/>
      </c>
      <c r="T158" s="52"/>
      <c r="U158" s="53"/>
      <c r="V158" s="76"/>
    </row>
    <row r="159" spans="1:22">
      <c r="A159" s="75">
        <f t="shared" si="14"/>
        <v>154</v>
      </c>
      <c r="B159" s="44"/>
      <c r="C159" s="44"/>
      <c r="D159" s="45"/>
      <c r="E159" s="46" t="str">
        <f t="shared" si="15"/>
        <v/>
      </c>
      <c r="F159" s="46" t="str">
        <f t="shared" si="12"/>
        <v/>
      </c>
      <c r="G159" s="47"/>
      <c r="H159" s="48"/>
      <c r="I159" s="57"/>
      <c r="J159" s="49"/>
      <c r="K159" s="59"/>
      <c r="L159" s="59"/>
      <c r="M159" s="50" t="str">
        <f t="shared" si="16"/>
        <v/>
      </c>
      <c r="N159" s="51"/>
      <c r="O159" s="54" t="str">
        <f>IFERROR(VLOOKUP(M159,計算用!$A$48:$B$55,2,FALSE),"")</f>
        <v/>
      </c>
      <c r="P159" s="61"/>
      <c r="Q159" s="61"/>
      <c r="R159" s="61"/>
      <c r="S159" s="62" t="str">
        <f t="shared" si="13"/>
        <v/>
      </c>
      <c r="T159" s="52"/>
      <c r="U159" s="53"/>
      <c r="V159" s="76"/>
    </row>
    <row r="160" spans="1:22">
      <c r="A160" s="75">
        <f t="shared" si="14"/>
        <v>155</v>
      </c>
      <c r="B160" s="44"/>
      <c r="C160" s="44"/>
      <c r="D160" s="45"/>
      <c r="E160" s="46" t="str">
        <f t="shared" si="15"/>
        <v/>
      </c>
      <c r="F160" s="46" t="str">
        <f t="shared" si="12"/>
        <v/>
      </c>
      <c r="G160" s="47"/>
      <c r="H160" s="48"/>
      <c r="I160" s="57"/>
      <c r="J160" s="49"/>
      <c r="K160" s="59"/>
      <c r="L160" s="59"/>
      <c r="M160" s="50" t="str">
        <f t="shared" si="16"/>
        <v/>
      </c>
      <c r="N160" s="51"/>
      <c r="O160" s="54" t="str">
        <f>IFERROR(VLOOKUP(M160,計算用!$A$48:$B$55,2,FALSE),"")</f>
        <v/>
      </c>
      <c r="P160" s="61"/>
      <c r="Q160" s="61"/>
      <c r="R160" s="61"/>
      <c r="S160" s="62" t="str">
        <f t="shared" si="13"/>
        <v/>
      </c>
      <c r="T160" s="52"/>
      <c r="U160" s="53"/>
      <c r="V160" s="76"/>
    </row>
    <row r="161" spans="1:22">
      <c r="A161" s="75">
        <f t="shared" si="14"/>
        <v>156</v>
      </c>
      <c r="B161" s="44"/>
      <c r="C161" s="44"/>
      <c r="D161" s="45"/>
      <c r="E161" s="46" t="str">
        <f t="shared" si="15"/>
        <v/>
      </c>
      <c r="F161" s="46" t="str">
        <f t="shared" si="12"/>
        <v/>
      </c>
      <c r="G161" s="47"/>
      <c r="H161" s="48"/>
      <c r="I161" s="57"/>
      <c r="J161" s="49"/>
      <c r="K161" s="59"/>
      <c r="L161" s="59"/>
      <c r="M161" s="50" t="str">
        <f t="shared" si="16"/>
        <v/>
      </c>
      <c r="N161" s="51"/>
      <c r="O161" s="54" t="str">
        <f>IFERROR(VLOOKUP(M161,計算用!$A$48:$B$55,2,FALSE),"")</f>
        <v/>
      </c>
      <c r="P161" s="61"/>
      <c r="Q161" s="61"/>
      <c r="R161" s="61"/>
      <c r="S161" s="62" t="str">
        <f t="shared" si="13"/>
        <v/>
      </c>
      <c r="T161" s="52"/>
      <c r="U161" s="53"/>
      <c r="V161" s="76"/>
    </row>
    <row r="162" spans="1:22">
      <c r="A162" s="75">
        <f t="shared" si="14"/>
        <v>157</v>
      </c>
      <c r="B162" s="44"/>
      <c r="C162" s="44"/>
      <c r="D162" s="45"/>
      <c r="E162" s="46" t="str">
        <f t="shared" si="15"/>
        <v/>
      </c>
      <c r="F162" s="46" t="str">
        <f t="shared" si="12"/>
        <v/>
      </c>
      <c r="G162" s="47"/>
      <c r="H162" s="48"/>
      <c r="I162" s="57"/>
      <c r="J162" s="49"/>
      <c r="K162" s="59"/>
      <c r="L162" s="59"/>
      <c r="M162" s="50" t="str">
        <f t="shared" si="16"/>
        <v/>
      </c>
      <c r="N162" s="51"/>
      <c r="O162" s="54" t="str">
        <f>IFERROR(VLOOKUP(M162,計算用!$A$48:$B$55,2,FALSE),"")</f>
        <v/>
      </c>
      <c r="P162" s="61"/>
      <c r="Q162" s="61"/>
      <c r="R162" s="61"/>
      <c r="S162" s="62" t="str">
        <f t="shared" si="13"/>
        <v/>
      </c>
      <c r="T162" s="52"/>
      <c r="U162" s="53"/>
      <c r="V162" s="76"/>
    </row>
    <row r="163" spans="1:22">
      <c r="A163" s="75">
        <f t="shared" si="14"/>
        <v>158</v>
      </c>
      <c r="B163" s="44"/>
      <c r="C163" s="44"/>
      <c r="D163" s="45"/>
      <c r="E163" s="46" t="str">
        <f t="shared" si="15"/>
        <v/>
      </c>
      <c r="F163" s="46" t="str">
        <f t="shared" si="12"/>
        <v/>
      </c>
      <c r="G163" s="47"/>
      <c r="H163" s="48"/>
      <c r="I163" s="57"/>
      <c r="J163" s="49"/>
      <c r="K163" s="59"/>
      <c r="L163" s="59"/>
      <c r="M163" s="50" t="str">
        <f t="shared" si="16"/>
        <v/>
      </c>
      <c r="N163" s="51"/>
      <c r="O163" s="54" t="str">
        <f>IFERROR(VLOOKUP(M163,計算用!$A$48:$B$55,2,FALSE),"")</f>
        <v/>
      </c>
      <c r="P163" s="61"/>
      <c r="Q163" s="61"/>
      <c r="R163" s="61"/>
      <c r="S163" s="62" t="str">
        <f t="shared" si="13"/>
        <v/>
      </c>
      <c r="T163" s="52"/>
      <c r="U163" s="53"/>
      <c r="V163" s="76"/>
    </row>
    <row r="164" spans="1:22">
      <c r="A164" s="75">
        <f t="shared" si="14"/>
        <v>159</v>
      </c>
      <c r="B164" s="44"/>
      <c r="C164" s="44"/>
      <c r="D164" s="45"/>
      <c r="E164" s="46" t="str">
        <f t="shared" si="15"/>
        <v/>
      </c>
      <c r="F164" s="46" t="str">
        <f t="shared" si="12"/>
        <v/>
      </c>
      <c r="G164" s="47"/>
      <c r="H164" s="48"/>
      <c r="I164" s="57"/>
      <c r="J164" s="49"/>
      <c r="K164" s="59"/>
      <c r="L164" s="59"/>
      <c r="M164" s="50" t="str">
        <f t="shared" si="16"/>
        <v/>
      </c>
      <c r="N164" s="51"/>
      <c r="O164" s="54" t="str">
        <f>IFERROR(VLOOKUP(M164,計算用!$A$48:$B$55,2,FALSE),"")</f>
        <v/>
      </c>
      <c r="P164" s="61"/>
      <c r="Q164" s="61"/>
      <c r="R164" s="61"/>
      <c r="S164" s="62" t="str">
        <f t="shared" si="13"/>
        <v/>
      </c>
      <c r="T164" s="52"/>
      <c r="U164" s="53"/>
      <c r="V164" s="76"/>
    </row>
    <row r="165" spans="1:22">
      <c r="A165" s="75">
        <f t="shared" si="14"/>
        <v>160</v>
      </c>
      <c r="B165" s="44"/>
      <c r="C165" s="44"/>
      <c r="D165" s="45"/>
      <c r="E165" s="46" t="str">
        <f t="shared" si="15"/>
        <v/>
      </c>
      <c r="F165" s="46" t="str">
        <f t="shared" si="12"/>
        <v/>
      </c>
      <c r="G165" s="47"/>
      <c r="H165" s="48"/>
      <c r="I165" s="57"/>
      <c r="J165" s="49"/>
      <c r="K165" s="59"/>
      <c r="L165" s="59"/>
      <c r="M165" s="50" t="str">
        <f t="shared" si="16"/>
        <v/>
      </c>
      <c r="N165" s="51"/>
      <c r="O165" s="54" t="str">
        <f>IFERROR(VLOOKUP(M165,計算用!$A$48:$B$55,2,FALSE),"")</f>
        <v/>
      </c>
      <c r="P165" s="61"/>
      <c r="Q165" s="61"/>
      <c r="R165" s="61"/>
      <c r="S165" s="62" t="str">
        <f t="shared" si="13"/>
        <v/>
      </c>
      <c r="T165" s="52"/>
      <c r="U165" s="53"/>
      <c r="V165" s="76"/>
    </row>
    <row r="166" spans="1:22">
      <c r="A166" s="75">
        <f t="shared" si="14"/>
        <v>161</v>
      </c>
      <c r="B166" s="44"/>
      <c r="C166" s="44"/>
      <c r="D166" s="45"/>
      <c r="E166" s="46" t="str">
        <f t="shared" si="15"/>
        <v/>
      </c>
      <c r="F166" s="46" t="str">
        <f t="shared" si="12"/>
        <v/>
      </c>
      <c r="G166" s="47"/>
      <c r="H166" s="48"/>
      <c r="I166" s="57"/>
      <c r="J166" s="49"/>
      <c r="K166" s="59"/>
      <c r="L166" s="59"/>
      <c r="M166" s="50" t="str">
        <f t="shared" si="16"/>
        <v/>
      </c>
      <c r="N166" s="51"/>
      <c r="O166" s="54" t="str">
        <f>IFERROR(VLOOKUP(M166,計算用!$A$48:$B$55,2,FALSE),"")</f>
        <v/>
      </c>
      <c r="P166" s="61"/>
      <c r="Q166" s="61"/>
      <c r="R166" s="61"/>
      <c r="S166" s="62" t="str">
        <f t="shared" si="13"/>
        <v/>
      </c>
      <c r="T166" s="52"/>
      <c r="U166" s="53"/>
      <c r="V166" s="76"/>
    </row>
    <row r="167" spans="1:22">
      <c r="A167" s="75">
        <f t="shared" si="14"/>
        <v>162</v>
      </c>
      <c r="B167" s="44"/>
      <c r="C167" s="44"/>
      <c r="D167" s="45"/>
      <c r="E167" s="46" t="str">
        <f t="shared" si="15"/>
        <v/>
      </c>
      <c r="F167" s="46" t="str">
        <f t="shared" si="12"/>
        <v/>
      </c>
      <c r="G167" s="47"/>
      <c r="H167" s="48"/>
      <c r="I167" s="57"/>
      <c r="J167" s="49"/>
      <c r="K167" s="59"/>
      <c r="L167" s="59"/>
      <c r="M167" s="50" t="str">
        <f t="shared" si="16"/>
        <v/>
      </c>
      <c r="N167" s="51"/>
      <c r="O167" s="54" t="str">
        <f>IFERROR(VLOOKUP(M167,計算用!$A$48:$B$55,2,FALSE),"")</f>
        <v/>
      </c>
      <c r="P167" s="61"/>
      <c r="Q167" s="61"/>
      <c r="R167" s="61"/>
      <c r="S167" s="62" t="str">
        <f t="shared" si="13"/>
        <v/>
      </c>
      <c r="T167" s="52"/>
      <c r="U167" s="53"/>
      <c r="V167" s="76"/>
    </row>
    <row r="168" spans="1:22">
      <c r="A168" s="75">
        <f t="shared" si="14"/>
        <v>163</v>
      </c>
      <c r="B168" s="44"/>
      <c r="C168" s="44"/>
      <c r="D168" s="45"/>
      <c r="E168" s="46" t="str">
        <f t="shared" si="15"/>
        <v/>
      </c>
      <c r="F168" s="46" t="str">
        <f t="shared" si="12"/>
        <v/>
      </c>
      <c r="G168" s="47"/>
      <c r="H168" s="48"/>
      <c r="I168" s="57"/>
      <c r="J168" s="49"/>
      <c r="K168" s="59"/>
      <c r="L168" s="59"/>
      <c r="M168" s="50" t="str">
        <f t="shared" si="16"/>
        <v/>
      </c>
      <c r="N168" s="51"/>
      <c r="O168" s="54" t="str">
        <f>IFERROR(VLOOKUP(M168,計算用!$A$48:$B$55,2,FALSE),"")</f>
        <v/>
      </c>
      <c r="P168" s="61"/>
      <c r="Q168" s="61"/>
      <c r="R168" s="61"/>
      <c r="S168" s="62" t="str">
        <f t="shared" si="13"/>
        <v/>
      </c>
      <c r="T168" s="52"/>
      <c r="U168" s="53"/>
      <c r="V168" s="76"/>
    </row>
    <row r="169" spans="1:22">
      <c r="A169" s="75">
        <f t="shared" si="14"/>
        <v>164</v>
      </c>
      <c r="B169" s="44"/>
      <c r="C169" s="44"/>
      <c r="D169" s="45"/>
      <c r="E169" s="46" t="str">
        <f t="shared" si="15"/>
        <v/>
      </c>
      <c r="F169" s="46" t="str">
        <f t="shared" si="12"/>
        <v/>
      </c>
      <c r="G169" s="47"/>
      <c r="H169" s="48"/>
      <c r="I169" s="57"/>
      <c r="J169" s="49"/>
      <c r="K169" s="59"/>
      <c r="L169" s="59"/>
      <c r="M169" s="50" t="str">
        <f t="shared" si="16"/>
        <v/>
      </c>
      <c r="N169" s="51"/>
      <c r="O169" s="54" t="str">
        <f>IFERROR(VLOOKUP(M169,計算用!$A$48:$B$55,2,FALSE),"")</f>
        <v/>
      </c>
      <c r="P169" s="61"/>
      <c r="Q169" s="61"/>
      <c r="R169" s="61"/>
      <c r="S169" s="62" t="str">
        <f t="shared" si="13"/>
        <v/>
      </c>
      <c r="T169" s="52"/>
      <c r="U169" s="53"/>
      <c r="V169" s="76"/>
    </row>
    <row r="170" spans="1:22">
      <c r="A170" s="75">
        <f t="shared" si="14"/>
        <v>165</v>
      </c>
      <c r="B170" s="44"/>
      <c r="C170" s="44"/>
      <c r="D170" s="45"/>
      <c r="E170" s="46" t="str">
        <f t="shared" si="15"/>
        <v/>
      </c>
      <c r="F170" s="46" t="str">
        <f t="shared" si="12"/>
        <v/>
      </c>
      <c r="G170" s="47"/>
      <c r="H170" s="48"/>
      <c r="I170" s="57"/>
      <c r="J170" s="49"/>
      <c r="K170" s="59"/>
      <c r="L170" s="59"/>
      <c r="M170" s="50" t="str">
        <f t="shared" si="16"/>
        <v/>
      </c>
      <c r="N170" s="51"/>
      <c r="O170" s="54" t="str">
        <f>IFERROR(VLOOKUP(M170,計算用!$A$48:$B$55,2,FALSE),"")</f>
        <v/>
      </c>
      <c r="P170" s="61"/>
      <c r="Q170" s="61"/>
      <c r="R170" s="61"/>
      <c r="S170" s="62" t="str">
        <f t="shared" si="13"/>
        <v/>
      </c>
      <c r="T170" s="52"/>
      <c r="U170" s="53"/>
      <c r="V170" s="76"/>
    </row>
    <row r="171" spans="1:22">
      <c r="A171" s="75">
        <f t="shared" si="14"/>
        <v>166</v>
      </c>
      <c r="B171" s="44"/>
      <c r="C171" s="44"/>
      <c r="D171" s="45"/>
      <c r="E171" s="46" t="str">
        <f t="shared" si="15"/>
        <v/>
      </c>
      <c r="F171" s="46" t="str">
        <f t="shared" si="12"/>
        <v/>
      </c>
      <c r="G171" s="47"/>
      <c r="H171" s="48"/>
      <c r="I171" s="57"/>
      <c r="J171" s="49"/>
      <c r="K171" s="59"/>
      <c r="L171" s="59"/>
      <c r="M171" s="50" t="str">
        <f t="shared" si="16"/>
        <v/>
      </c>
      <c r="N171" s="51"/>
      <c r="O171" s="54" t="str">
        <f>IFERROR(VLOOKUP(M171,計算用!$A$48:$B$55,2,FALSE),"")</f>
        <v/>
      </c>
      <c r="P171" s="61"/>
      <c r="Q171" s="61"/>
      <c r="R171" s="61"/>
      <c r="S171" s="62" t="str">
        <f t="shared" si="13"/>
        <v/>
      </c>
      <c r="T171" s="52"/>
      <c r="U171" s="53"/>
      <c r="V171" s="76"/>
    </row>
    <row r="172" spans="1:22">
      <c r="A172" s="75">
        <f t="shared" si="14"/>
        <v>167</v>
      </c>
      <c r="B172" s="44"/>
      <c r="C172" s="44"/>
      <c r="D172" s="45"/>
      <c r="E172" s="46" t="str">
        <f t="shared" si="15"/>
        <v/>
      </c>
      <c r="F172" s="46" t="str">
        <f t="shared" si="12"/>
        <v/>
      </c>
      <c r="G172" s="47"/>
      <c r="H172" s="48"/>
      <c r="I172" s="57"/>
      <c r="J172" s="49"/>
      <c r="K172" s="59"/>
      <c r="L172" s="59"/>
      <c r="M172" s="50" t="str">
        <f t="shared" si="16"/>
        <v/>
      </c>
      <c r="N172" s="51"/>
      <c r="O172" s="54" t="str">
        <f>IFERROR(VLOOKUP(M172,計算用!$A$48:$B$55,2,FALSE),"")</f>
        <v/>
      </c>
      <c r="P172" s="61"/>
      <c r="Q172" s="61"/>
      <c r="R172" s="61"/>
      <c r="S172" s="62" t="str">
        <f t="shared" si="13"/>
        <v/>
      </c>
      <c r="T172" s="52"/>
      <c r="U172" s="53"/>
      <c r="V172" s="76"/>
    </row>
    <row r="173" spans="1:22">
      <c r="A173" s="75">
        <f t="shared" si="14"/>
        <v>168</v>
      </c>
      <c r="B173" s="44"/>
      <c r="C173" s="44"/>
      <c r="D173" s="45"/>
      <c r="E173" s="46" t="str">
        <f t="shared" si="15"/>
        <v/>
      </c>
      <c r="F173" s="46" t="str">
        <f t="shared" si="12"/>
        <v/>
      </c>
      <c r="G173" s="47"/>
      <c r="H173" s="48"/>
      <c r="I173" s="57"/>
      <c r="J173" s="49"/>
      <c r="K173" s="59"/>
      <c r="L173" s="59"/>
      <c r="M173" s="50" t="str">
        <f t="shared" si="16"/>
        <v/>
      </c>
      <c r="N173" s="51"/>
      <c r="O173" s="54" t="str">
        <f>IFERROR(VLOOKUP(M173,計算用!$A$48:$B$55,2,FALSE),"")</f>
        <v/>
      </c>
      <c r="P173" s="61"/>
      <c r="Q173" s="61"/>
      <c r="R173" s="61"/>
      <c r="S173" s="62" t="str">
        <f t="shared" si="13"/>
        <v/>
      </c>
      <c r="T173" s="52"/>
      <c r="U173" s="53"/>
      <c r="V173" s="76"/>
    </row>
    <row r="174" spans="1:22">
      <c r="A174" s="75">
        <f t="shared" si="14"/>
        <v>169</v>
      </c>
      <c r="B174" s="44"/>
      <c r="C174" s="44"/>
      <c r="D174" s="45"/>
      <c r="E174" s="46" t="str">
        <f t="shared" si="15"/>
        <v/>
      </c>
      <c r="F174" s="46" t="str">
        <f t="shared" si="12"/>
        <v/>
      </c>
      <c r="G174" s="47"/>
      <c r="H174" s="48"/>
      <c r="I174" s="57"/>
      <c r="J174" s="49"/>
      <c r="K174" s="59"/>
      <c r="L174" s="59"/>
      <c r="M174" s="50" t="str">
        <f t="shared" si="16"/>
        <v/>
      </c>
      <c r="N174" s="51"/>
      <c r="O174" s="54" t="str">
        <f>IFERROR(VLOOKUP(M174,計算用!$A$48:$B$55,2,FALSE),"")</f>
        <v/>
      </c>
      <c r="P174" s="61"/>
      <c r="Q174" s="61"/>
      <c r="R174" s="61"/>
      <c r="S174" s="62" t="str">
        <f t="shared" si="13"/>
        <v/>
      </c>
      <c r="T174" s="52"/>
      <c r="U174" s="53"/>
      <c r="V174" s="76"/>
    </row>
    <row r="175" spans="1:22">
      <c r="A175" s="75">
        <f t="shared" si="14"/>
        <v>170</v>
      </c>
      <c r="B175" s="44"/>
      <c r="C175" s="44"/>
      <c r="D175" s="45"/>
      <c r="E175" s="46" t="str">
        <f t="shared" si="15"/>
        <v/>
      </c>
      <c r="F175" s="46" t="str">
        <f t="shared" si="12"/>
        <v/>
      </c>
      <c r="G175" s="47"/>
      <c r="H175" s="48"/>
      <c r="I175" s="57"/>
      <c r="J175" s="49"/>
      <c r="K175" s="59"/>
      <c r="L175" s="59"/>
      <c r="M175" s="50" t="str">
        <f t="shared" si="16"/>
        <v/>
      </c>
      <c r="N175" s="51"/>
      <c r="O175" s="54" t="str">
        <f>IFERROR(VLOOKUP(M175,計算用!$A$48:$B$55,2,FALSE),"")</f>
        <v/>
      </c>
      <c r="P175" s="61"/>
      <c r="Q175" s="61"/>
      <c r="R175" s="61"/>
      <c r="S175" s="62" t="str">
        <f t="shared" si="13"/>
        <v/>
      </c>
      <c r="T175" s="52"/>
      <c r="U175" s="53"/>
      <c r="V175" s="76"/>
    </row>
    <row r="176" spans="1:22">
      <c r="A176" s="75">
        <f t="shared" si="14"/>
        <v>171</v>
      </c>
      <c r="B176" s="44"/>
      <c r="C176" s="44"/>
      <c r="D176" s="45"/>
      <c r="E176" s="46" t="str">
        <f t="shared" si="15"/>
        <v/>
      </c>
      <c r="F176" s="46" t="str">
        <f t="shared" si="12"/>
        <v/>
      </c>
      <c r="G176" s="47"/>
      <c r="H176" s="48"/>
      <c r="I176" s="57"/>
      <c r="J176" s="49"/>
      <c r="K176" s="59"/>
      <c r="L176" s="59"/>
      <c r="M176" s="50" t="str">
        <f t="shared" si="16"/>
        <v/>
      </c>
      <c r="N176" s="51"/>
      <c r="O176" s="54" t="str">
        <f>IFERROR(VLOOKUP(M176,計算用!$A$48:$B$55,2,FALSE),"")</f>
        <v/>
      </c>
      <c r="P176" s="61"/>
      <c r="Q176" s="61"/>
      <c r="R176" s="61"/>
      <c r="S176" s="62" t="str">
        <f t="shared" si="13"/>
        <v/>
      </c>
      <c r="T176" s="52"/>
      <c r="U176" s="53"/>
      <c r="V176" s="76"/>
    </row>
    <row r="177" spans="1:22">
      <c r="A177" s="75">
        <f t="shared" si="14"/>
        <v>172</v>
      </c>
      <c r="B177" s="44"/>
      <c r="C177" s="44"/>
      <c r="D177" s="45"/>
      <c r="E177" s="46" t="str">
        <f t="shared" si="15"/>
        <v/>
      </c>
      <c r="F177" s="46" t="str">
        <f t="shared" si="12"/>
        <v/>
      </c>
      <c r="G177" s="47"/>
      <c r="H177" s="48"/>
      <c r="I177" s="57"/>
      <c r="J177" s="49"/>
      <c r="K177" s="59"/>
      <c r="L177" s="59"/>
      <c r="M177" s="50" t="str">
        <f t="shared" si="16"/>
        <v/>
      </c>
      <c r="N177" s="51"/>
      <c r="O177" s="54" t="str">
        <f>IFERROR(VLOOKUP(M177,計算用!$A$48:$B$55,2,FALSE),"")</f>
        <v/>
      </c>
      <c r="P177" s="61"/>
      <c r="Q177" s="61"/>
      <c r="R177" s="61"/>
      <c r="S177" s="62" t="str">
        <f t="shared" si="13"/>
        <v/>
      </c>
      <c r="T177" s="52"/>
      <c r="U177" s="53"/>
      <c r="V177" s="76"/>
    </row>
    <row r="178" spans="1:22">
      <c r="A178" s="75">
        <f t="shared" si="14"/>
        <v>173</v>
      </c>
      <c r="B178" s="44"/>
      <c r="C178" s="44"/>
      <c r="D178" s="45"/>
      <c r="E178" s="46" t="str">
        <f t="shared" si="15"/>
        <v/>
      </c>
      <c r="F178" s="46" t="str">
        <f t="shared" si="12"/>
        <v/>
      </c>
      <c r="G178" s="47"/>
      <c r="H178" s="48"/>
      <c r="I178" s="57"/>
      <c r="J178" s="49"/>
      <c r="K178" s="59"/>
      <c r="L178" s="59"/>
      <c r="M178" s="50" t="str">
        <f t="shared" si="16"/>
        <v/>
      </c>
      <c r="N178" s="51"/>
      <c r="O178" s="54" t="str">
        <f>IFERROR(VLOOKUP(M178,計算用!$A$48:$B$55,2,FALSE),"")</f>
        <v/>
      </c>
      <c r="P178" s="61"/>
      <c r="Q178" s="61"/>
      <c r="R178" s="61"/>
      <c r="S178" s="62" t="str">
        <f t="shared" si="13"/>
        <v/>
      </c>
      <c r="T178" s="52"/>
      <c r="U178" s="53"/>
      <c r="V178" s="76"/>
    </row>
    <row r="179" spans="1:22">
      <c r="A179" s="75">
        <f t="shared" si="14"/>
        <v>174</v>
      </c>
      <c r="B179" s="44"/>
      <c r="C179" s="44"/>
      <c r="D179" s="45"/>
      <c r="E179" s="46" t="str">
        <f t="shared" si="15"/>
        <v/>
      </c>
      <c r="F179" s="46" t="str">
        <f t="shared" si="12"/>
        <v/>
      </c>
      <c r="G179" s="47"/>
      <c r="H179" s="48"/>
      <c r="I179" s="57"/>
      <c r="J179" s="49"/>
      <c r="K179" s="59"/>
      <c r="L179" s="59"/>
      <c r="M179" s="50" t="str">
        <f t="shared" si="16"/>
        <v/>
      </c>
      <c r="N179" s="51"/>
      <c r="O179" s="54" t="str">
        <f>IFERROR(VLOOKUP(M179,計算用!$A$48:$B$55,2,FALSE),"")</f>
        <v/>
      </c>
      <c r="P179" s="61"/>
      <c r="Q179" s="61"/>
      <c r="R179" s="61"/>
      <c r="S179" s="62" t="str">
        <f t="shared" si="13"/>
        <v/>
      </c>
      <c r="T179" s="52"/>
      <c r="U179" s="53"/>
      <c r="V179" s="76"/>
    </row>
    <row r="180" spans="1:22">
      <c r="A180" s="75">
        <f t="shared" si="14"/>
        <v>175</v>
      </c>
      <c r="B180" s="44"/>
      <c r="C180" s="44"/>
      <c r="D180" s="45"/>
      <c r="E180" s="46" t="str">
        <f t="shared" si="15"/>
        <v/>
      </c>
      <c r="F180" s="46" t="str">
        <f t="shared" si="12"/>
        <v/>
      </c>
      <c r="G180" s="47"/>
      <c r="H180" s="48"/>
      <c r="I180" s="57"/>
      <c r="J180" s="49"/>
      <c r="K180" s="59"/>
      <c r="L180" s="59"/>
      <c r="M180" s="50" t="str">
        <f t="shared" si="16"/>
        <v/>
      </c>
      <c r="N180" s="51"/>
      <c r="O180" s="54" t="str">
        <f>IFERROR(VLOOKUP(M180,計算用!$A$48:$B$55,2,FALSE),"")</f>
        <v/>
      </c>
      <c r="P180" s="61"/>
      <c r="Q180" s="61"/>
      <c r="R180" s="61"/>
      <c r="S180" s="62" t="str">
        <f t="shared" si="13"/>
        <v/>
      </c>
      <c r="T180" s="52"/>
      <c r="U180" s="53"/>
      <c r="V180" s="76"/>
    </row>
    <row r="181" spans="1:22">
      <c r="A181" s="75">
        <f t="shared" si="14"/>
        <v>176</v>
      </c>
      <c r="B181" s="44"/>
      <c r="C181" s="44"/>
      <c r="D181" s="45"/>
      <c r="E181" s="46" t="str">
        <f t="shared" si="15"/>
        <v/>
      </c>
      <c r="F181" s="46" t="str">
        <f t="shared" si="12"/>
        <v/>
      </c>
      <c r="G181" s="47"/>
      <c r="H181" s="48"/>
      <c r="I181" s="57"/>
      <c r="J181" s="49"/>
      <c r="K181" s="59"/>
      <c r="L181" s="59"/>
      <c r="M181" s="50" t="str">
        <f t="shared" si="16"/>
        <v/>
      </c>
      <c r="N181" s="51"/>
      <c r="O181" s="54" t="str">
        <f>IFERROR(VLOOKUP(M181,計算用!$A$48:$B$55,2,FALSE),"")</f>
        <v/>
      </c>
      <c r="P181" s="61"/>
      <c r="Q181" s="61"/>
      <c r="R181" s="61"/>
      <c r="S181" s="62" t="str">
        <f t="shared" si="13"/>
        <v/>
      </c>
      <c r="T181" s="52"/>
      <c r="U181" s="53"/>
      <c r="V181" s="76"/>
    </row>
    <row r="182" spans="1:22">
      <c r="A182" s="75">
        <f t="shared" si="14"/>
        <v>177</v>
      </c>
      <c r="B182" s="44"/>
      <c r="C182" s="44"/>
      <c r="D182" s="45"/>
      <c r="E182" s="46" t="str">
        <f t="shared" si="15"/>
        <v/>
      </c>
      <c r="F182" s="46" t="str">
        <f t="shared" si="12"/>
        <v/>
      </c>
      <c r="G182" s="47"/>
      <c r="H182" s="48"/>
      <c r="I182" s="57"/>
      <c r="J182" s="49"/>
      <c r="K182" s="59"/>
      <c r="L182" s="59"/>
      <c r="M182" s="50" t="str">
        <f t="shared" si="16"/>
        <v/>
      </c>
      <c r="N182" s="51"/>
      <c r="O182" s="54" t="str">
        <f>IFERROR(VLOOKUP(M182,計算用!$A$48:$B$55,2,FALSE),"")</f>
        <v/>
      </c>
      <c r="P182" s="61"/>
      <c r="Q182" s="61"/>
      <c r="R182" s="61"/>
      <c r="S182" s="62" t="str">
        <f t="shared" si="13"/>
        <v/>
      </c>
      <c r="T182" s="52"/>
      <c r="U182" s="53"/>
      <c r="V182" s="76"/>
    </row>
    <row r="183" spans="1:22">
      <c r="A183" s="75">
        <f t="shared" si="14"/>
        <v>178</v>
      </c>
      <c r="B183" s="44"/>
      <c r="C183" s="44"/>
      <c r="D183" s="45"/>
      <c r="E183" s="46" t="str">
        <f t="shared" si="15"/>
        <v/>
      </c>
      <c r="F183" s="46" t="str">
        <f t="shared" si="12"/>
        <v/>
      </c>
      <c r="G183" s="47"/>
      <c r="H183" s="48"/>
      <c r="I183" s="57"/>
      <c r="J183" s="49"/>
      <c r="K183" s="59"/>
      <c r="L183" s="59"/>
      <c r="M183" s="50" t="str">
        <f t="shared" si="16"/>
        <v/>
      </c>
      <c r="N183" s="51"/>
      <c r="O183" s="54" t="str">
        <f>IFERROR(VLOOKUP(M183,計算用!$A$48:$B$55,2,FALSE),"")</f>
        <v/>
      </c>
      <c r="P183" s="61"/>
      <c r="Q183" s="61"/>
      <c r="R183" s="61"/>
      <c r="S183" s="62" t="str">
        <f t="shared" si="13"/>
        <v/>
      </c>
      <c r="T183" s="52"/>
      <c r="U183" s="53"/>
      <c r="V183" s="76"/>
    </row>
    <row r="184" spans="1:22">
      <c r="A184" s="75">
        <f t="shared" si="14"/>
        <v>179</v>
      </c>
      <c r="B184" s="44"/>
      <c r="C184" s="44"/>
      <c r="D184" s="45"/>
      <c r="E184" s="46" t="str">
        <f t="shared" si="15"/>
        <v/>
      </c>
      <c r="F184" s="46" t="str">
        <f t="shared" si="12"/>
        <v/>
      </c>
      <c r="G184" s="47"/>
      <c r="H184" s="48"/>
      <c r="I184" s="57"/>
      <c r="J184" s="49"/>
      <c r="K184" s="59"/>
      <c r="L184" s="59"/>
      <c r="M184" s="50" t="str">
        <f t="shared" si="16"/>
        <v/>
      </c>
      <c r="N184" s="51"/>
      <c r="O184" s="54" t="str">
        <f>IFERROR(VLOOKUP(M184,計算用!$A$48:$B$55,2,FALSE),"")</f>
        <v/>
      </c>
      <c r="P184" s="61"/>
      <c r="Q184" s="61"/>
      <c r="R184" s="61"/>
      <c r="S184" s="62" t="str">
        <f t="shared" si="13"/>
        <v/>
      </c>
      <c r="T184" s="52"/>
      <c r="U184" s="53"/>
      <c r="V184" s="76"/>
    </row>
    <row r="185" spans="1:22">
      <c r="A185" s="75">
        <f t="shared" si="14"/>
        <v>180</v>
      </c>
      <c r="B185" s="44"/>
      <c r="C185" s="44"/>
      <c r="D185" s="45"/>
      <c r="E185" s="46" t="str">
        <f t="shared" si="15"/>
        <v/>
      </c>
      <c r="F185" s="46" t="str">
        <f t="shared" si="12"/>
        <v/>
      </c>
      <c r="G185" s="47"/>
      <c r="H185" s="48"/>
      <c r="I185" s="57"/>
      <c r="J185" s="49"/>
      <c r="K185" s="59"/>
      <c r="L185" s="59"/>
      <c r="M185" s="50" t="str">
        <f t="shared" si="16"/>
        <v/>
      </c>
      <c r="N185" s="51"/>
      <c r="O185" s="54" t="str">
        <f>IFERROR(VLOOKUP(M185,計算用!$A$48:$B$55,2,FALSE),"")</f>
        <v/>
      </c>
      <c r="P185" s="61"/>
      <c r="Q185" s="61"/>
      <c r="R185" s="61"/>
      <c r="S185" s="62" t="str">
        <f t="shared" si="13"/>
        <v/>
      </c>
      <c r="T185" s="52"/>
      <c r="U185" s="53"/>
      <c r="V185" s="76"/>
    </row>
    <row r="186" spans="1:22">
      <c r="A186" s="75">
        <f t="shared" si="14"/>
        <v>181</v>
      </c>
      <c r="B186" s="44"/>
      <c r="C186" s="44"/>
      <c r="D186" s="45"/>
      <c r="E186" s="46" t="str">
        <f t="shared" si="15"/>
        <v/>
      </c>
      <c r="F186" s="46" t="str">
        <f t="shared" si="12"/>
        <v/>
      </c>
      <c r="G186" s="47"/>
      <c r="H186" s="48"/>
      <c r="I186" s="57"/>
      <c r="J186" s="49"/>
      <c r="K186" s="59"/>
      <c r="L186" s="59"/>
      <c r="M186" s="50" t="str">
        <f t="shared" si="16"/>
        <v/>
      </c>
      <c r="N186" s="51"/>
      <c r="O186" s="54" t="str">
        <f>IFERROR(VLOOKUP(M186,計算用!$A$48:$B$55,2,FALSE),"")</f>
        <v/>
      </c>
      <c r="P186" s="61"/>
      <c r="Q186" s="61"/>
      <c r="R186" s="61"/>
      <c r="S186" s="62" t="str">
        <f t="shared" si="13"/>
        <v/>
      </c>
      <c r="T186" s="52"/>
      <c r="U186" s="53"/>
      <c r="V186" s="76"/>
    </row>
    <row r="187" spans="1:22">
      <c r="A187" s="75">
        <f t="shared" si="14"/>
        <v>182</v>
      </c>
      <c r="B187" s="44"/>
      <c r="C187" s="44"/>
      <c r="D187" s="45"/>
      <c r="E187" s="46" t="str">
        <f t="shared" si="15"/>
        <v/>
      </c>
      <c r="F187" s="46" t="str">
        <f t="shared" si="12"/>
        <v/>
      </c>
      <c r="G187" s="47"/>
      <c r="H187" s="48"/>
      <c r="I187" s="57"/>
      <c r="J187" s="49"/>
      <c r="K187" s="59"/>
      <c r="L187" s="59"/>
      <c r="M187" s="50" t="str">
        <f t="shared" si="16"/>
        <v/>
      </c>
      <c r="N187" s="51"/>
      <c r="O187" s="54" t="str">
        <f>IFERROR(VLOOKUP(M187,計算用!$A$48:$B$55,2,FALSE),"")</f>
        <v/>
      </c>
      <c r="P187" s="61"/>
      <c r="Q187" s="61"/>
      <c r="R187" s="61"/>
      <c r="S187" s="62" t="str">
        <f t="shared" si="13"/>
        <v/>
      </c>
      <c r="T187" s="52"/>
      <c r="U187" s="53"/>
      <c r="V187" s="76"/>
    </row>
    <row r="188" spans="1:22">
      <c r="A188" s="75">
        <f t="shared" si="14"/>
        <v>183</v>
      </c>
      <c r="B188" s="44"/>
      <c r="C188" s="44"/>
      <c r="D188" s="45"/>
      <c r="E188" s="46" t="str">
        <f t="shared" si="15"/>
        <v/>
      </c>
      <c r="F188" s="46" t="str">
        <f t="shared" si="12"/>
        <v/>
      </c>
      <c r="G188" s="47"/>
      <c r="H188" s="48"/>
      <c r="I188" s="57"/>
      <c r="J188" s="49"/>
      <c r="K188" s="59"/>
      <c r="L188" s="59"/>
      <c r="M188" s="50" t="str">
        <f t="shared" si="16"/>
        <v/>
      </c>
      <c r="N188" s="51"/>
      <c r="O188" s="54" t="str">
        <f>IFERROR(VLOOKUP(M188,計算用!$A$48:$B$55,2,FALSE),"")</f>
        <v/>
      </c>
      <c r="P188" s="61"/>
      <c r="Q188" s="61"/>
      <c r="R188" s="61"/>
      <c r="S188" s="62" t="str">
        <f t="shared" si="13"/>
        <v/>
      </c>
      <c r="T188" s="52"/>
      <c r="U188" s="53"/>
      <c r="V188" s="76"/>
    </row>
    <row r="189" spans="1:22">
      <c r="A189" s="75">
        <f t="shared" si="14"/>
        <v>184</v>
      </c>
      <c r="B189" s="44"/>
      <c r="C189" s="44"/>
      <c r="D189" s="45"/>
      <c r="E189" s="46" t="str">
        <f t="shared" si="15"/>
        <v/>
      </c>
      <c r="F189" s="46" t="str">
        <f t="shared" si="12"/>
        <v/>
      </c>
      <c r="G189" s="47"/>
      <c r="H189" s="48"/>
      <c r="I189" s="57"/>
      <c r="J189" s="49"/>
      <c r="K189" s="59"/>
      <c r="L189" s="59"/>
      <c r="M189" s="50" t="str">
        <f t="shared" si="16"/>
        <v/>
      </c>
      <c r="N189" s="51"/>
      <c r="O189" s="54" t="str">
        <f>IFERROR(VLOOKUP(M189,計算用!$A$48:$B$55,2,FALSE),"")</f>
        <v/>
      </c>
      <c r="P189" s="61"/>
      <c r="Q189" s="61"/>
      <c r="R189" s="61"/>
      <c r="S189" s="62" t="str">
        <f t="shared" si="13"/>
        <v/>
      </c>
      <c r="T189" s="52"/>
      <c r="U189" s="53"/>
      <c r="V189" s="76"/>
    </row>
    <row r="190" spans="1:22">
      <c r="A190" s="75">
        <f t="shared" si="14"/>
        <v>185</v>
      </c>
      <c r="B190" s="44"/>
      <c r="C190" s="44"/>
      <c r="D190" s="45"/>
      <c r="E190" s="46" t="str">
        <f t="shared" si="15"/>
        <v/>
      </c>
      <c r="F190" s="46" t="str">
        <f t="shared" si="12"/>
        <v/>
      </c>
      <c r="G190" s="47"/>
      <c r="H190" s="48"/>
      <c r="I190" s="57"/>
      <c r="J190" s="49"/>
      <c r="K190" s="59"/>
      <c r="L190" s="59"/>
      <c r="M190" s="50" t="str">
        <f t="shared" si="16"/>
        <v/>
      </c>
      <c r="N190" s="51"/>
      <c r="O190" s="54" t="str">
        <f>IFERROR(VLOOKUP(M190,計算用!$A$48:$B$55,2,FALSE),"")</f>
        <v/>
      </c>
      <c r="P190" s="61"/>
      <c r="Q190" s="61"/>
      <c r="R190" s="61"/>
      <c r="S190" s="62" t="str">
        <f t="shared" si="13"/>
        <v/>
      </c>
      <c r="T190" s="52"/>
      <c r="U190" s="53"/>
      <c r="V190" s="76"/>
    </row>
    <row r="191" spans="1:22">
      <c r="A191" s="75">
        <f t="shared" si="14"/>
        <v>186</v>
      </c>
      <c r="B191" s="44"/>
      <c r="C191" s="44"/>
      <c r="D191" s="45"/>
      <c r="E191" s="46" t="str">
        <f t="shared" si="15"/>
        <v/>
      </c>
      <c r="F191" s="46" t="str">
        <f t="shared" si="12"/>
        <v/>
      </c>
      <c r="G191" s="47"/>
      <c r="H191" s="48"/>
      <c r="I191" s="57"/>
      <c r="J191" s="49"/>
      <c r="K191" s="59"/>
      <c r="L191" s="59"/>
      <c r="M191" s="50" t="str">
        <f t="shared" si="16"/>
        <v/>
      </c>
      <c r="N191" s="51"/>
      <c r="O191" s="54" t="str">
        <f>IFERROR(VLOOKUP(M191,計算用!$A$48:$B$55,2,FALSE),"")</f>
        <v/>
      </c>
      <c r="P191" s="61"/>
      <c r="Q191" s="61"/>
      <c r="R191" s="61"/>
      <c r="S191" s="62" t="str">
        <f t="shared" si="13"/>
        <v/>
      </c>
      <c r="T191" s="52"/>
      <c r="U191" s="53"/>
      <c r="V191" s="76"/>
    </row>
    <row r="192" spans="1:22">
      <c r="A192" s="75">
        <f t="shared" si="14"/>
        <v>187</v>
      </c>
      <c r="B192" s="44"/>
      <c r="C192" s="44"/>
      <c r="D192" s="45"/>
      <c r="E192" s="46" t="str">
        <f t="shared" si="15"/>
        <v/>
      </c>
      <c r="F192" s="46" t="str">
        <f t="shared" si="12"/>
        <v/>
      </c>
      <c r="G192" s="47"/>
      <c r="H192" s="48"/>
      <c r="I192" s="57"/>
      <c r="J192" s="49"/>
      <c r="K192" s="59"/>
      <c r="L192" s="59"/>
      <c r="M192" s="50" t="str">
        <f t="shared" si="16"/>
        <v/>
      </c>
      <c r="N192" s="51"/>
      <c r="O192" s="54" t="str">
        <f>IFERROR(VLOOKUP(M192,計算用!$A$48:$B$55,2,FALSE),"")</f>
        <v/>
      </c>
      <c r="P192" s="61"/>
      <c r="Q192" s="61"/>
      <c r="R192" s="61"/>
      <c r="S192" s="62" t="str">
        <f t="shared" si="13"/>
        <v/>
      </c>
      <c r="T192" s="52"/>
      <c r="U192" s="53"/>
      <c r="V192" s="76"/>
    </row>
    <row r="193" spans="1:22">
      <c r="A193" s="75">
        <f t="shared" si="14"/>
        <v>188</v>
      </c>
      <c r="B193" s="44"/>
      <c r="C193" s="44"/>
      <c r="D193" s="45"/>
      <c r="E193" s="46" t="str">
        <f t="shared" si="15"/>
        <v/>
      </c>
      <c r="F193" s="46" t="str">
        <f t="shared" si="12"/>
        <v/>
      </c>
      <c r="G193" s="47"/>
      <c r="H193" s="48"/>
      <c r="I193" s="57"/>
      <c r="J193" s="49"/>
      <c r="K193" s="59"/>
      <c r="L193" s="59"/>
      <c r="M193" s="50" t="str">
        <f t="shared" si="16"/>
        <v/>
      </c>
      <c r="N193" s="51"/>
      <c r="O193" s="54" t="str">
        <f>IFERROR(VLOOKUP(M193,計算用!$A$48:$B$55,2,FALSE),"")</f>
        <v/>
      </c>
      <c r="P193" s="61"/>
      <c r="Q193" s="61"/>
      <c r="R193" s="61"/>
      <c r="S193" s="62" t="str">
        <f t="shared" si="13"/>
        <v/>
      </c>
      <c r="T193" s="52"/>
      <c r="U193" s="53"/>
      <c r="V193" s="76"/>
    </row>
    <row r="194" spans="1:22">
      <c r="A194" s="75">
        <f t="shared" si="14"/>
        <v>189</v>
      </c>
      <c r="B194" s="44"/>
      <c r="C194" s="44"/>
      <c r="D194" s="45"/>
      <c r="E194" s="46" t="str">
        <f t="shared" si="15"/>
        <v/>
      </c>
      <c r="F194" s="46" t="str">
        <f t="shared" si="12"/>
        <v/>
      </c>
      <c r="G194" s="47"/>
      <c r="H194" s="48"/>
      <c r="I194" s="57"/>
      <c r="J194" s="49"/>
      <c r="K194" s="59"/>
      <c r="L194" s="59"/>
      <c r="M194" s="50" t="str">
        <f t="shared" si="16"/>
        <v/>
      </c>
      <c r="N194" s="51"/>
      <c r="O194" s="54" t="str">
        <f>IFERROR(VLOOKUP(M194,計算用!$A$48:$B$55,2,FALSE),"")</f>
        <v/>
      </c>
      <c r="P194" s="61"/>
      <c r="Q194" s="61"/>
      <c r="R194" s="61"/>
      <c r="S194" s="62" t="str">
        <f t="shared" si="13"/>
        <v/>
      </c>
      <c r="T194" s="52"/>
      <c r="U194" s="53"/>
      <c r="V194" s="76"/>
    </row>
    <row r="195" spans="1:22">
      <c r="A195" s="75">
        <f t="shared" si="14"/>
        <v>190</v>
      </c>
      <c r="B195" s="44"/>
      <c r="C195" s="44"/>
      <c r="D195" s="45"/>
      <c r="E195" s="46" t="str">
        <f t="shared" si="15"/>
        <v/>
      </c>
      <c r="F195" s="46" t="str">
        <f t="shared" si="12"/>
        <v/>
      </c>
      <c r="G195" s="47"/>
      <c r="H195" s="48"/>
      <c r="I195" s="57"/>
      <c r="J195" s="49"/>
      <c r="K195" s="59"/>
      <c r="L195" s="59"/>
      <c r="M195" s="50" t="str">
        <f t="shared" si="16"/>
        <v/>
      </c>
      <c r="N195" s="51"/>
      <c r="O195" s="54" t="str">
        <f>IFERROR(VLOOKUP(M195,計算用!$A$48:$B$55,2,FALSE),"")</f>
        <v/>
      </c>
      <c r="P195" s="61"/>
      <c r="Q195" s="61"/>
      <c r="R195" s="61"/>
      <c r="S195" s="62" t="str">
        <f t="shared" si="13"/>
        <v/>
      </c>
      <c r="T195" s="52"/>
      <c r="U195" s="53"/>
      <c r="V195" s="76"/>
    </row>
    <row r="196" spans="1:22">
      <c r="A196" s="75">
        <f t="shared" si="14"/>
        <v>191</v>
      </c>
      <c r="B196" s="44"/>
      <c r="C196" s="44"/>
      <c r="D196" s="45"/>
      <c r="E196" s="46" t="str">
        <f t="shared" si="15"/>
        <v/>
      </c>
      <c r="F196" s="46" t="str">
        <f t="shared" si="12"/>
        <v/>
      </c>
      <c r="G196" s="47"/>
      <c r="H196" s="48"/>
      <c r="I196" s="57"/>
      <c r="J196" s="49"/>
      <c r="K196" s="59"/>
      <c r="L196" s="59"/>
      <c r="M196" s="50" t="str">
        <f t="shared" si="16"/>
        <v/>
      </c>
      <c r="N196" s="51"/>
      <c r="O196" s="54" t="str">
        <f>IFERROR(VLOOKUP(M196,計算用!$A$48:$B$55,2,FALSE),"")</f>
        <v/>
      </c>
      <c r="P196" s="61"/>
      <c r="Q196" s="61"/>
      <c r="R196" s="61"/>
      <c r="S196" s="62" t="str">
        <f t="shared" si="13"/>
        <v/>
      </c>
      <c r="T196" s="52"/>
      <c r="U196" s="53"/>
      <c r="V196" s="76"/>
    </row>
    <row r="197" spans="1:22">
      <c r="A197" s="75">
        <f t="shared" si="14"/>
        <v>192</v>
      </c>
      <c r="B197" s="44"/>
      <c r="C197" s="44"/>
      <c r="D197" s="45"/>
      <c r="E197" s="46" t="str">
        <f t="shared" si="15"/>
        <v/>
      </c>
      <c r="F197" s="46" t="str">
        <f t="shared" si="12"/>
        <v/>
      </c>
      <c r="G197" s="47"/>
      <c r="H197" s="48"/>
      <c r="I197" s="57"/>
      <c r="J197" s="49"/>
      <c r="K197" s="59"/>
      <c r="L197" s="59"/>
      <c r="M197" s="50" t="str">
        <f t="shared" si="16"/>
        <v/>
      </c>
      <c r="N197" s="51"/>
      <c r="O197" s="54" t="str">
        <f>IFERROR(VLOOKUP(M197,計算用!$A$48:$B$55,2,FALSE),"")</f>
        <v/>
      </c>
      <c r="P197" s="61"/>
      <c r="Q197" s="61"/>
      <c r="R197" s="61"/>
      <c r="S197" s="62" t="str">
        <f t="shared" si="13"/>
        <v/>
      </c>
      <c r="T197" s="52"/>
      <c r="U197" s="53"/>
      <c r="V197" s="76"/>
    </row>
    <row r="198" spans="1:22">
      <c r="A198" s="75">
        <f t="shared" si="14"/>
        <v>193</v>
      </c>
      <c r="B198" s="44"/>
      <c r="C198" s="44"/>
      <c r="D198" s="45"/>
      <c r="E198" s="46" t="str">
        <f t="shared" si="15"/>
        <v/>
      </c>
      <c r="F198" s="46" t="str">
        <f t="shared" ref="F198:F205" si="17">IF(E198="","",COUNTIF($E$6:$E$85,E198))</f>
        <v/>
      </c>
      <c r="G198" s="47"/>
      <c r="H198" s="48"/>
      <c r="I198" s="57"/>
      <c r="J198" s="49"/>
      <c r="K198" s="59"/>
      <c r="L198" s="59"/>
      <c r="M198" s="50" t="str">
        <f t="shared" si="16"/>
        <v/>
      </c>
      <c r="N198" s="51"/>
      <c r="O198" s="54" t="str">
        <f>IFERROR(VLOOKUP(M198,計算用!$A$48:$B$55,2,FALSE),"")</f>
        <v/>
      </c>
      <c r="P198" s="61"/>
      <c r="Q198" s="61"/>
      <c r="R198" s="61"/>
      <c r="S198" s="62" t="str">
        <f t="shared" si="13"/>
        <v/>
      </c>
      <c r="T198" s="52"/>
      <c r="U198" s="53"/>
      <c r="V198" s="76"/>
    </row>
    <row r="199" spans="1:22">
      <c r="A199" s="75">
        <f t="shared" si="14"/>
        <v>194</v>
      </c>
      <c r="B199" s="44"/>
      <c r="C199" s="44"/>
      <c r="D199" s="45"/>
      <c r="E199" s="46" t="str">
        <f t="shared" si="15"/>
        <v/>
      </c>
      <c r="F199" s="46" t="str">
        <f t="shared" si="17"/>
        <v/>
      </c>
      <c r="G199" s="47"/>
      <c r="H199" s="48"/>
      <c r="I199" s="57"/>
      <c r="J199" s="49"/>
      <c r="K199" s="59"/>
      <c r="L199" s="59"/>
      <c r="M199" s="50" t="str">
        <f t="shared" si="16"/>
        <v/>
      </c>
      <c r="N199" s="51"/>
      <c r="O199" s="54" t="str">
        <f>IFERROR(VLOOKUP(M199,計算用!$A$48:$B$55,2,FALSE),"")</f>
        <v/>
      </c>
      <c r="P199" s="61"/>
      <c r="Q199" s="61"/>
      <c r="R199" s="61"/>
      <c r="S199" s="62" t="str">
        <f t="shared" ref="S199:S205" si="18">IF(F199&gt;=2,"","可")</f>
        <v/>
      </c>
      <c r="T199" s="52"/>
      <c r="U199" s="53"/>
      <c r="V199" s="76"/>
    </row>
    <row r="200" spans="1:22">
      <c r="A200" s="75">
        <f t="shared" ref="A200:A205" si="19">A199+1</f>
        <v>195</v>
      </c>
      <c r="B200" s="44"/>
      <c r="C200" s="44"/>
      <c r="D200" s="45"/>
      <c r="E200" s="46" t="str">
        <f t="shared" si="15"/>
        <v/>
      </c>
      <c r="F200" s="46" t="str">
        <f t="shared" si="17"/>
        <v/>
      </c>
      <c r="G200" s="47"/>
      <c r="H200" s="48"/>
      <c r="I200" s="57"/>
      <c r="J200" s="49"/>
      <c r="K200" s="59"/>
      <c r="L200" s="59"/>
      <c r="M200" s="50" t="str">
        <f t="shared" si="16"/>
        <v/>
      </c>
      <c r="N200" s="51"/>
      <c r="O200" s="54" t="str">
        <f>IFERROR(VLOOKUP(M200,計算用!$A$48:$B$55,2,FALSE),"")</f>
        <v/>
      </c>
      <c r="P200" s="61"/>
      <c r="Q200" s="61"/>
      <c r="R200" s="61"/>
      <c r="S200" s="62" t="str">
        <f t="shared" si="18"/>
        <v/>
      </c>
      <c r="T200" s="52"/>
      <c r="U200" s="53"/>
      <c r="V200" s="76"/>
    </row>
    <row r="201" spans="1:22">
      <c r="A201" s="75">
        <f t="shared" si="19"/>
        <v>196</v>
      </c>
      <c r="B201" s="44"/>
      <c r="C201" s="44"/>
      <c r="D201" s="45"/>
      <c r="E201" s="46" t="str">
        <f t="shared" si="15"/>
        <v/>
      </c>
      <c r="F201" s="46" t="str">
        <f t="shared" si="17"/>
        <v/>
      </c>
      <c r="G201" s="47"/>
      <c r="H201" s="48"/>
      <c r="I201" s="57"/>
      <c r="J201" s="49"/>
      <c r="K201" s="59"/>
      <c r="L201" s="59"/>
      <c r="M201" s="50" t="str">
        <f t="shared" si="16"/>
        <v/>
      </c>
      <c r="N201" s="51"/>
      <c r="O201" s="54" t="str">
        <f>IFERROR(VLOOKUP(M201,計算用!$A$48:$B$55,2,FALSE),"")</f>
        <v/>
      </c>
      <c r="P201" s="61"/>
      <c r="Q201" s="61"/>
      <c r="R201" s="61"/>
      <c r="S201" s="62" t="str">
        <f t="shared" si="18"/>
        <v/>
      </c>
      <c r="T201" s="52"/>
      <c r="U201" s="53"/>
      <c r="V201" s="76"/>
    </row>
    <row r="202" spans="1:22">
      <c r="A202" s="75">
        <f t="shared" si="19"/>
        <v>197</v>
      </c>
      <c r="B202" s="44"/>
      <c r="C202" s="44"/>
      <c r="D202" s="45"/>
      <c r="E202" s="46" t="str">
        <f t="shared" si="15"/>
        <v/>
      </c>
      <c r="F202" s="46" t="str">
        <f t="shared" si="17"/>
        <v/>
      </c>
      <c r="G202" s="47"/>
      <c r="H202" s="48"/>
      <c r="I202" s="57"/>
      <c r="J202" s="49"/>
      <c r="K202" s="59"/>
      <c r="L202" s="59"/>
      <c r="M202" s="50" t="str">
        <f t="shared" si="16"/>
        <v/>
      </c>
      <c r="N202" s="51"/>
      <c r="O202" s="54" t="str">
        <f>IFERROR(VLOOKUP(M202,計算用!$A$48:$B$55,2,FALSE),"")</f>
        <v/>
      </c>
      <c r="P202" s="61"/>
      <c r="Q202" s="61"/>
      <c r="R202" s="61"/>
      <c r="S202" s="62" t="str">
        <f t="shared" si="18"/>
        <v/>
      </c>
      <c r="T202" s="52"/>
      <c r="U202" s="53"/>
      <c r="V202" s="76"/>
    </row>
    <row r="203" spans="1:22">
      <c r="A203" s="75">
        <f t="shared" si="19"/>
        <v>198</v>
      </c>
      <c r="B203" s="44"/>
      <c r="C203" s="44"/>
      <c r="D203" s="45"/>
      <c r="E203" s="46" t="str">
        <f t="shared" si="15"/>
        <v/>
      </c>
      <c r="F203" s="46" t="str">
        <f t="shared" si="17"/>
        <v/>
      </c>
      <c r="G203" s="47"/>
      <c r="H203" s="48"/>
      <c r="I203" s="57"/>
      <c r="J203" s="49"/>
      <c r="K203" s="59"/>
      <c r="L203" s="59"/>
      <c r="M203" s="50" t="str">
        <f t="shared" si="16"/>
        <v/>
      </c>
      <c r="N203" s="51"/>
      <c r="O203" s="54" t="str">
        <f>IFERROR(VLOOKUP(M203,計算用!$A$48:$B$55,2,FALSE),"")</f>
        <v/>
      </c>
      <c r="P203" s="61"/>
      <c r="Q203" s="61"/>
      <c r="R203" s="61"/>
      <c r="S203" s="62" t="str">
        <f t="shared" si="18"/>
        <v/>
      </c>
      <c r="T203" s="52"/>
      <c r="U203" s="53"/>
      <c r="V203" s="76"/>
    </row>
    <row r="204" spans="1:22">
      <c r="A204" s="75">
        <f t="shared" si="19"/>
        <v>199</v>
      </c>
      <c r="B204" s="44"/>
      <c r="C204" s="44"/>
      <c r="D204" s="45"/>
      <c r="E204" s="46" t="str">
        <f t="shared" si="15"/>
        <v/>
      </c>
      <c r="F204" s="46" t="str">
        <f t="shared" si="17"/>
        <v/>
      </c>
      <c r="G204" s="47"/>
      <c r="H204" s="48"/>
      <c r="I204" s="57"/>
      <c r="J204" s="49"/>
      <c r="K204" s="59"/>
      <c r="L204" s="59"/>
      <c r="M204" s="50" t="str">
        <f t="shared" si="16"/>
        <v/>
      </c>
      <c r="N204" s="51"/>
      <c r="O204" s="54" t="str">
        <f>IFERROR(VLOOKUP(M204,計算用!$A$48:$B$55,2,FALSE),"")</f>
        <v/>
      </c>
      <c r="P204" s="61"/>
      <c r="Q204" s="61"/>
      <c r="R204" s="61"/>
      <c r="S204" s="62" t="str">
        <f t="shared" si="18"/>
        <v/>
      </c>
      <c r="T204" s="52"/>
      <c r="U204" s="53"/>
      <c r="V204" s="76"/>
    </row>
    <row r="205" spans="1:22">
      <c r="A205" s="75">
        <f t="shared" si="19"/>
        <v>200</v>
      </c>
      <c r="B205" s="44"/>
      <c r="C205" s="44"/>
      <c r="D205" s="45"/>
      <c r="E205" s="46" t="str">
        <f t="shared" si="15"/>
        <v/>
      </c>
      <c r="F205" s="46" t="str">
        <f t="shared" si="17"/>
        <v/>
      </c>
      <c r="G205" s="47"/>
      <c r="H205" s="48"/>
      <c r="I205" s="57"/>
      <c r="J205" s="49"/>
      <c r="K205" s="59"/>
      <c r="L205" s="59"/>
      <c r="M205" s="50" t="str">
        <f t="shared" si="16"/>
        <v/>
      </c>
      <c r="N205" s="51"/>
      <c r="O205" s="54" t="str">
        <f>IFERROR(VLOOKUP(M205,計算用!$A$48:$B$55,2,FALSE),"")</f>
        <v/>
      </c>
      <c r="P205" s="61"/>
      <c r="Q205" s="61"/>
      <c r="R205" s="61"/>
      <c r="S205" s="62" t="str">
        <f t="shared" si="18"/>
        <v/>
      </c>
      <c r="T205" s="52"/>
      <c r="U205" s="53"/>
      <c r="V205" s="76"/>
    </row>
    <row r="206" spans="1:22">
      <c r="S206" s="77"/>
    </row>
  </sheetData>
  <sheetProtection algorithmName="SHA-512" hashValue="U4+ZSAuserm36RvaMsxjAh7fvP76ndJxUzELFsAYBakB7JCrr2poyEhL/vRxrC+pXx6EnVXjDcKHK/LBgr3U3Q==" saltValue="pdZIN/Qg+Zft4z8NrntSLg==" spinCount="100000" sheet="1" insertColumns="0" insertRows="0" selectLockedCells="1" autoFilter="0"/>
  <mergeCells count="10">
    <mergeCell ref="K4:N4"/>
    <mergeCell ref="O4:O5"/>
    <mergeCell ref="P4:S4"/>
    <mergeCell ref="T4:U4"/>
    <mergeCell ref="A4:A5"/>
    <mergeCell ref="B4:B5"/>
    <mergeCell ref="C4:C5"/>
    <mergeCell ref="D4:D5"/>
    <mergeCell ref="G4:G5"/>
    <mergeCell ref="H4:J4"/>
  </mergeCells>
  <phoneticPr fontId="3"/>
  <pageMargins left="0.70866141732283472" right="0.70866141732283472" top="0.74803149606299213" bottom="0.55118110236220474" header="0.31496062992125984" footer="0.31496062992125984"/>
  <pageSetup paperSize="9" scale="68" orientation="landscape" r:id="rId1"/>
  <rowBreaks count="1" manualBreakCount="1">
    <brk id="45" max="20"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heetViews>
  <sheetFormatPr defaultRowHeight="13.5"/>
  <cols>
    <col min="1" max="1" width="49.125" bestFit="1" customWidth="1"/>
    <col min="2" max="2" width="9.125" customWidth="1"/>
    <col min="5" max="5" width="13" bestFit="1" customWidth="1"/>
  </cols>
  <sheetData>
    <row r="1" spans="1:12">
      <c r="A1" s="8"/>
      <c r="B1" s="40" t="s">
        <v>203</v>
      </c>
      <c r="C1" s="41"/>
      <c r="D1" s="41"/>
      <c r="E1" s="41" t="s">
        <v>204</v>
      </c>
      <c r="F1" s="40">
        <v>4</v>
      </c>
      <c r="G1" s="8"/>
      <c r="L1" s="7" t="s">
        <v>13</v>
      </c>
    </row>
    <row r="2" spans="1:12">
      <c r="A2" s="8"/>
      <c r="B2" s="10" t="s">
        <v>51</v>
      </c>
      <c r="C2" s="10"/>
      <c r="D2" s="10"/>
      <c r="E2" s="10" t="s">
        <v>178</v>
      </c>
      <c r="F2" s="10" t="s">
        <v>51</v>
      </c>
      <c r="G2" s="8"/>
    </row>
    <row r="3" spans="1:12">
      <c r="A3" s="37" t="s">
        <v>147</v>
      </c>
      <c r="B3" s="1">
        <v>2374</v>
      </c>
      <c r="C3" t="s">
        <v>50</v>
      </c>
      <c r="E3" s="33"/>
      <c r="F3" s="1">
        <v>200</v>
      </c>
      <c r="G3" t="s">
        <v>50</v>
      </c>
      <c r="H3" s="1"/>
      <c r="I3" s="1"/>
      <c r="J3" s="1"/>
      <c r="K3" s="1"/>
    </row>
    <row r="4" spans="1:12">
      <c r="A4" s="37" t="s">
        <v>148</v>
      </c>
      <c r="B4" s="1">
        <v>757</v>
      </c>
      <c r="C4" t="s">
        <v>50</v>
      </c>
      <c r="E4" s="33"/>
      <c r="F4" s="1">
        <v>200</v>
      </c>
      <c r="G4" t="s">
        <v>50</v>
      </c>
      <c r="H4" s="1"/>
      <c r="I4" s="1"/>
      <c r="J4" s="1"/>
      <c r="K4" s="1"/>
    </row>
    <row r="5" spans="1:12">
      <c r="A5" s="37" t="s">
        <v>149</v>
      </c>
      <c r="B5" s="1">
        <v>346</v>
      </c>
      <c r="C5" t="s">
        <v>50</v>
      </c>
      <c r="E5" s="33"/>
      <c r="F5" s="1">
        <v>200</v>
      </c>
      <c r="G5" t="s">
        <v>50</v>
      </c>
      <c r="H5" s="1"/>
      <c r="I5" s="1"/>
      <c r="J5" s="1"/>
      <c r="K5" s="1"/>
    </row>
    <row r="6" spans="1:12">
      <c r="A6" s="38" t="s">
        <v>150</v>
      </c>
      <c r="B6" s="1">
        <v>273</v>
      </c>
      <c r="C6" t="s">
        <v>50</v>
      </c>
      <c r="E6" s="1"/>
      <c r="F6" s="1">
        <v>200</v>
      </c>
      <c r="G6" t="s">
        <v>50</v>
      </c>
      <c r="H6" s="1"/>
      <c r="I6" s="1"/>
      <c r="J6" s="1"/>
      <c r="K6" s="1"/>
    </row>
    <row r="7" spans="1:12">
      <c r="A7" s="43" t="s">
        <v>208</v>
      </c>
      <c r="B7" s="1">
        <v>273</v>
      </c>
      <c r="C7" t="s">
        <v>50</v>
      </c>
      <c r="E7" s="1">
        <v>3000</v>
      </c>
      <c r="F7" s="1">
        <v>200</v>
      </c>
      <c r="G7" t="s">
        <v>50</v>
      </c>
      <c r="H7" s="1"/>
      <c r="I7" s="1"/>
      <c r="J7" s="1"/>
      <c r="K7" s="1"/>
    </row>
    <row r="8" spans="1:12">
      <c r="A8" s="37" t="s">
        <v>151</v>
      </c>
      <c r="B8" s="1">
        <v>265</v>
      </c>
      <c r="C8" t="s">
        <v>50</v>
      </c>
      <c r="E8" s="33"/>
      <c r="F8" s="1">
        <v>200</v>
      </c>
      <c r="G8" t="s">
        <v>50</v>
      </c>
      <c r="H8" s="1"/>
      <c r="I8" s="1"/>
      <c r="J8" s="1"/>
      <c r="K8" s="1"/>
    </row>
    <row r="9" spans="1:12">
      <c r="A9" s="37" t="s">
        <v>209</v>
      </c>
      <c r="B9" s="1">
        <v>265</v>
      </c>
      <c r="C9" t="s">
        <v>50</v>
      </c>
      <c r="E9" s="33"/>
      <c r="F9" s="1">
        <v>200</v>
      </c>
      <c r="G9" t="s">
        <v>50</v>
      </c>
      <c r="H9" s="1"/>
      <c r="I9" s="1"/>
      <c r="J9" s="1"/>
      <c r="K9" s="1"/>
    </row>
    <row r="10" spans="1:12">
      <c r="A10" s="37" t="s">
        <v>152</v>
      </c>
      <c r="B10" s="1">
        <v>335</v>
      </c>
      <c r="C10" t="s">
        <v>50</v>
      </c>
      <c r="E10" s="33"/>
      <c r="F10" s="1">
        <v>200</v>
      </c>
      <c r="G10" t="s">
        <v>50</v>
      </c>
      <c r="H10" s="1"/>
      <c r="I10" s="1"/>
      <c r="J10" s="1"/>
      <c r="K10" s="1"/>
    </row>
    <row r="11" spans="1:12">
      <c r="A11" s="37" t="s">
        <v>153</v>
      </c>
      <c r="B11" s="1">
        <v>353</v>
      </c>
      <c r="C11" t="s">
        <v>50</v>
      </c>
      <c r="E11" s="33"/>
      <c r="F11" s="1">
        <v>200</v>
      </c>
      <c r="G11" t="s">
        <v>50</v>
      </c>
      <c r="H11" s="1"/>
      <c r="I11" s="1"/>
      <c r="J11" s="1"/>
      <c r="K11" s="1"/>
    </row>
    <row r="12" spans="1:12">
      <c r="A12" s="37" t="s">
        <v>154</v>
      </c>
      <c r="B12" s="1">
        <v>52</v>
      </c>
      <c r="C12" t="s">
        <v>50</v>
      </c>
      <c r="E12" s="33"/>
      <c r="F12" s="1">
        <v>200</v>
      </c>
      <c r="G12" t="s">
        <v>50</v>
      </c>
      <c r="H12" s="1"/>
      <c r="I12" s="1"/>
      <c r="J12" s="1"/>
      <c r="K12" s="1"/>
    </row>
    <row r="13" spans="1:12">
      <c r="A13" s="37" t="s">
        <v>155</v>
      </c>
      <c r="B13" s="1">
        <v>27</v>
      </c>
      <c r="C13" t="s">
        <v>50</v>
      </c>
      <c r="E13" s="33"/>
      <c r="F13" s="1">
        <v>200</v>
      </c>
      <c r="G13" t="s">
        <v>50</v>
      </c>
      <c r="H13" s="1"/>
      <c r="I13" s="1"/>
      <c r="J13" s="1"/>
      <c r="K13" s="1"/>
    </row>
    <row r="14" spans="1:12">
      <c r="A14" s="37" t="s">
        <v>156</v>
      </c>
      <c r="B14" s="1">
        <v>380</v>
      </c>
      <c r="C14" t="s">
        <v>50</v>
      </c>
      <c r="E14" s="33"/>
      <c r="F14" s="1">
        <v>200</v>
      </c>
      <c r="G14" t="s">
        <v>50</v>
      </c>
      <c r="H14" s="1"/>
      <c r="I14" s="1"/>
      <c r="J14" s="1"/>
      <c r="K14" s="1"/>
    </row>
    <row r="15" spans="1:12">
      <c r="A15" s="37" t="s">
        <v>157</v>
      </c>
      <c r="B15" s="1">
        <v>240</v>
      </c>
      <c r="C15" t="s">
        <v>50</v>
      </c>
      <c r="E15" s="33"/>
      <c r="F15" s="1">
        <v>200</v>
      </c>
      <c r="G15" t="s">
        <v>50</v>
      </c>
      <c r="H15" s="1"/>
      <c r="I15" s="1"/>
      <c r="J15" s="1"/>
      <c r="K15" s="1"/>
    </row>
    <row r="16" spans="1:12">
      <c r="A16" s="37" t="s">
        <v>158</v>
      </c>
      <c r="B16" s="1">
        <v>360</v>
      </c>
      <c r="C16" t="s">
        <v>50</v>
      </c>
      <c r="E16" s="33"/>
      <c r="F16" s="1">
        <v>200</v>
      </c>
      <c r="G16" t="s">
        <v>50</v>
      </c>
      <c r="H16" s="1"/>
      <c r="I16" s="1"/>
      <c r="J16" s="1"/>
      <c r="K16" s="1"/>
    </row>
    <row r="17" spans="1:11">
      <c r="A17" s="37" t="s">
        <v>159</v>
      </c>
      <c r="B17" s="1">
        <v>204</v>
      </c>
      <c r="C17" t="s">
        <v>50</v>
      </c>
      <c r="E17" s="1">
        <v>3000</v>
      </c>
      <c r="F17" s="1">
        <v>200</v>
      </c>
      <c r="G17" t="s">
        <v>50</v>
      </c>
      <c r="H17" s="1"/>
      <c r="I17" s="1"/>
      <c r="J17" s="1"/>
      <c r="K17" s="1"/>
    </row>
    <row r="18" spans="1:11">
      <c r="A18" s="37" t="s">
        <v>160</v>
      </c>
      <c r="B18" s="1">
        <v>1215</v>
      </c>
      <c r="C18" t="s">
        <v>194</v>
      </c>
      <c r="E18" s="1">
        <v>3000</v>
      </c>
      <c r="F18" s="33"/>
      <c r="H18" s="1"/>
      <c r="I18" s="1"/>
      <c r="J18" s="1"/>
      <c r="K18" s="1"/>
    </row>
    <row r="19" spans="1:11">
      <c r="A19" s="37" t="s">
        <v>161</v>
      </c>
      <c r="B19" s="1">
        <v>402</v>
      </c>
      <c r="C19" t="s">
        <v>50</v>
      </c>
      <c r="E19" s="1">
        <v>3000</v>
      </c>
      <c r="F19" s="33"/>
      <c r="H19" s="1"/>
      <c r="I19" s="1"/>
      <c r="J19" s="1"/>
      <c r="K19" s="1"/>
    </row>
    <row r="20" spans="1:11">
      <c r="A20" s="37" t="s">
        <v>162</v>
      </c>
      <c r="B20" s="1">
        <v>358</v>
      </c>
      <c r="C20" t="s">
        <v>50</v>
      </c>
      <c r="E20" s="1">
        <v>3000</v>
      </c>
      <c r="F20" s="33"/>
      <c r="H20" s="1"/>
      <c r="I20" s="1"/>
      <c r="J20" s="1"/>
      <c r="K20" s="1"/>
    </row>
    <row r="21" spans="1:11">
      <c r="A21" s="37" t="s">
        <v>163</v>
      </c>
      <c r="B21" s="1">
        <v>180</v>
      </c>
      <c r="C21" t="s">
        <v>50</v>
      </c>
      <c r="E21" s="1">
        <v>3000</v>
      </c>
      <c r="F21" s="33"/>
      <c r="H21" s="1"/>
      <c r="I21" s="1"/>
      <c r="J21" s="1"/>
      <c r="K21" s="1"/>
    </row>
    <row r="22" spans="1:11">
      <c r="A22" s="37" t="s">
        <v>164</v>
      </c>
      <c r="B22" s="1">
        <v>1182</v>
      </c>
      <c r="C22" t="s">
        <v>194</v>
      </c>
      <c r="E22" s="1">
        <v>3000</v>
      </c>
      <c r="F22" s="33"/>
      <c r="H22" s="1"/>
      <c r="I22" s="1"/>
      <c r="J22" s="1"/>
      <c r="K22" s="1"/>
    </row>
    <row r="23" spans="1:11">
      <c r="A23" s="39" t="s">
        <v>165</v>
      </c>
      <c r="B23" s="1">
        <v>635</v>
      </c>
      <c r="C23" t="s">
        <v>194</v>
      </c>
      <c r="E23" s="1">
        <v>3000</v>
      </c>
      <c r="F23" s="33"/>
      <c r="H23" s="1"/>
      <c r="I23" s="1"/>
      <c r="J23" s="1"/>
      <c r="K23" s="1"/>
    </row>
    <row r="24" spans="1:11">
      <c r="A24" s="37" t="s">
        <v>166</v>
      </c>
      <c r="B24" s="1">
        <v>115</v>
      </c>
      <c r="C24" t="s">
        <v>50</v>
      </c>
      <c r="E24" s="33"/>
      <c r="F24" s="1">
        <v>200</v>
      </c>
      <c r="G24" t="s">
        <v>50</v>
      </c>
      <c r="H24" s="1"/>
      <c r="I24" s="1"/>
      <c r="J24" s="1"/>
      <c r="K24" s="1"/>
    </row>
    <row r="25" spans="1:11">
      <c r="A25" s="37" t="s">
        <v>167</v>
      </c>
      <c r="B25" s="1">
        <v>188</v>
      </c>
      <c r="C25" t="s">
        <v>50</v>
      </c>
      <c r="E25" s="33"/>
      <c r="F25" s="1">
        <v>200</v>
      </c>
      <c r="G25" t="s">
        <v>50</v>
      </c>
      <c r="H25" s="1"/>
      <c r="I25" s="1"/>
      <c r="J25" s="1"/>
      <c r="K25" s="1"/>
    </row>
    <row r="26" spans="1:11">
      <c r="A26" s="37" t="s">
        <v>168</v>
      </c>
      <c r="B26" s="1">
        <v>65</v>
      </c>
      <c r="C26" t="s">
        <v>50</v>
      </c>
      <c r="D26" s="1"/>
      <c r="E26" s="33"/>
      <c r="F26" s="1">
        <v>200</v>
      </c>
      <c r="G26" t="s">
        <v>50</v>
      </c>
      <c r="H26" s="1"/>
      <c r="I26" s="1"/>
      <c r="J26" s="1"/>
      <c r="K26" s="1"/>
    </row>
    <row r="27" spans="1:11">
      <c r="A27" s="37" t="s">
        <v>169</v>
      </c>
      <c r="B27" s="1">
        <v>115</v>
      </c>
      <c r="C27" t="s">
        <v>50</v>
      </c>
      <c r="D27" s="1"/>
      <c r="E27" s="33"/>
      <c r="F27" s="1">
        <v>200</v>
      </c>
      <c r="G27" t="s">
        <v>50</v>
      </c>
      <c r="H27" s="1"/>
      <c r="I27" s="1"/>
      <c r="J27" s="1"/>
      <c r="K27" s="1"/>
    </row>
    <row r="28" spans="1:11">
      <c r="A28" s="37" t="s">
        <v>170</v>
      </c>
      <c r="B28" s="1">
        <v>46</v>
      </c>
      <c r="C28" t="s">
        <v>50</v>
      </c>
      <c r="D28" s="1"/>
      <c r="E28" s="33"/>
      <c r="F28" s="1">
        <v>200</v>
      </c>
      <c r="G28" t="s">
        <v>50</v>
      </c>
      <c r="H28" s="1"/>
      <c r="I28" s="1"/>
      <c r="J28" s="1"/>
      <c r="K28" s="1"/>
    </row>
    <row r="29" spans="1:11">
      <c r="A29" s="37" t="s">
        <v>171</v>
      </c>
      <c r="B29" s="1">
        <v>38</v>
      </c>
      <c r="C29" t="s">
        <v>50</v>
      </c>
      <c r="D29" s="1"/>
      <c r="E29" s="33"/>
      <c r="F29" s="1">
        <v>200</v>
      </c>
      <c r="G29" t="s">
        <v>50</v>
      </c>
      <c r="H29" s="1"/>
      <c r="I29" s="1"/>
      <c r="J29" s="1"/>
      <c r="K29" s="1"/>
    </row>
    <row r="30" spans="1:11">
      <c r="A30" s="37" t="s">
        <v>172</v>
      </c>
      <c r="B30" s="1">
        <v>60</v>
      </c>
      <c r="C30" t="s">
        <v>50</v>
      </c>
      <c r="D30" s="1"/>
      <c r="E30" s="33"/>
      <c r="F30" s="1">
        <v>200</v>
      </c>
      <c r="G30" t="s">
        <v>50</v>
      </c>
      <c r="H30" s="1"/>
      <c r="I30" s="1"/>
      <c r="J30" s="1"/>
      <c r="K30" s="1"/>
    </row>
    <row r="31" spans="1:11">
      <c r="A31" s="37" t="s">
        <v>173</v>
      </c>
      <c r="B31" s="1">
        <v>44</v>
      </c>
      <c r="C31" t="s">
        <v>50</v>
      </c>
      <c r="D31" s="1"/>
      <c r="E31" s="33"/>
      <c r="F31" s="1">
        <v>200</v>
      </c>
      <c r="G31" t="s">
        <v>50</v>
      </c>
      <c r="H31" s="1"/>
      <c r="I31" s="1"/>
      <c r="J31" s="1"/>
      <c r="K31" s="1"/>
    </row>
    <row r="32" spans="1:11">
      <c r="A32" s="37" t="s">
        <v>174</v>
      </c>
      <c r="B32" s="1">
        <v>46</v>
      </c>
      <c r="C32" t="s">
        <v>50</v>
      </c>
      <c r="D32" s="1"/>
      <c r="E32" s="33"/>
      <c r="F32" s="33"/>
      <c r="G32" s="1"/>
      <c r="H32" s="1"/>
      <c r="I32" s="1"/>
      <c r="J32" s="1"/>
      <c r="K32" s="1"/>
    </row>
    <row r="33" spans="1:11">
      <c r="A33" s="37" t="s">
        <v>175</v>
      </c>
      <c r="B33" s="1">
        <v>44</v>
      </c>
      <c r="C33" t="s">
        <v>50</v>
      </c>
      <c r="D33" s="1"/>
      <c r="E33" s="33"/>
      <c r="F33" s="1">
        <v>200</v>
      </c>
      <c r="G33" t="s">
        <v>50</v>
      </c>
      <c r="H33" s="1"/>
      <c r="I33" s="1"/>
      <c r="J33" s="1"/>
      <c r="K33" s="1"/>
    </row>
    <row r="34" spans="1:11">
      <c r="A34" s="37" t="s">
        <v>186</v>
      </c>
      <c r="B34" s="1"/>
      <c r="D34" s="1"/>
      <c r="E34" s="1"/>
      <c r="F34" s="1"/>
      <c r="G34" s="1"/>
      <c r="H34" s="1"/>
      <c r="I34" s="1"/>
      <c r="J34" s="1"/>
      <c r="K34" s="1"/>
    </row>
    <row r="35" spans="1:11">
      <c r="B35" s="1"/>
      <c r="D35" s="1"/>
      <c r="E35" s="1"/>
      <c r="F35" s="1"/>
      <c r="G35" s="1"/>
      <c r="H35" s="1"/>
      <c r="I35" s="1"/>
      <c r="J35" s="1"/>
      <c r="K35" s="1"/>
    </row>
    <row r="37" spans="1:11">
      <c r="A37" t="s">
        <v>4</v>
      </c>
      <c r="B37" s="2"/>
      <c r="C37" s="2"/>
    </row>
    <row r="38" spans="1:11">
      <c r="A38" t="s">
        <v>5</v>
      </c>
      <c r="B38" s="4"/>
      <c r="C38" s="4"/>
      <c r="D38" s="9"/>
      <c r="E38" s="9"/>
    </row>
    <row r="39" spans="1:11">
      <c r="A39" t="s">
        <v>6</v>
      </c>
      <c r="D39" s="9"/>
      <c r="E39" s="9"/>
    </row>
    <row r="40" spans="1:11">
      <c r="A40" t="s">
        <v>7</v>
      </c>
      <c r="D40" s="9"/>
      <c r="E40" s="9"/>
    </row>
    <row r="42" spans="1:11">
      <c r="A42" s="8" t="s">
        <v>22</v>
      </c>
    </row>
    <row r="43" spans="1:11">
      <c r="A43" t="s">
        <v>28</v>
      </c>
      <c r="B43" s="9" t="s">
        <v>31</v>
      </c>
      <c r="C43" s="9" t="s">
        <v>32</v>
      </c>
    </row>
    <row r="44" spans="1:11">
      <c r="A44" t="s">
        <v>25</v>
      </c>
      <c r="B44" s="9" t="s">
        <v>31</v>
      </c>
      <c r="C44" s="9" t="s">
        <v>32</v>
      </c>
    </row>
    <row r="45" spans="1:11">
      <c r="A45" t="s">
        <v>26</v>
      </c>
      <c r="B45" s="9" t="s">
        <v>33</v>
      </c>
      <c r="C45" s="9" t="s">
        <v>27</v>
      </c>
    </row>
    <row r="47" spans="1:11">
      <c r="A47" s="8" t="s">
        <v>29</v>
      </c>
    </row>
    <row r="48" spans="1:11">
      <c r="A48" t="s">
        <v>34</v>
      </c>
      <c r="B48">
        <v>20</v>
      </c>
    </row>
    <row r="49" spans="1:2">
      <c r="A49" t="s">
        <v>35</v>
      </c>
      <c r="B49">
        <v>20</v>
      </c>
    </row>
    <row r="50" spans="1:2">
      <c r="A50" t="s">
        <v>38</v>
      </c>
      <c r="B50">
        <v>0</v>
      </c>
    </row>
    <row r="51" spans="1:2">
      <c r="A51" t="s">
        <v>36</v>
      </c>
      <c r="B51">
        <v>20</v>
      </c>
    </row>
    <row r="52" spans="1:2">
      <c r="A52" t="s">
        <v>37</v>
      </c>
      <c r="B52">
        <v>5</v>
      </c>
    </row>
    <row r="53" spans="1:2">
      <c r="A53" t="s">
        <v>39</v>
      </c>
      <c r="B53">
        <v>0</v>
      </c>
    </row>
    <row r="54" spans="1:2">
      <c r="A54" t="s">
        <v>40</v>
      </c>
      <c r="B54">
        <v>5</v>
      </c>
    </row>
    <row r="55" spans="1:2">
      <c r="A55" t="s">
        <v>41</v>
      </c>
      <c r="B55">
        <v>0</v>
      </c>
    </row>
    <row r="57" spans="1:2">
      <c r="A57" t="s">
        <v>43</v>
      </c>
    </row>
    <row r="58" spans="1:2">
      <c r="A58" t="s">
        <v>44</v>
      </c>
    </row>
    <row r="61" spans="1:2">
      <c r="A61" t="s">
        <v>63</v>
      </c>
    </row>
    <row r="62" spans="1:2">
      <c r="A62" t="s">
        <v>64</v>
      </c>
    </row>
    <row r="63" spans="1:2">
      <c r="A63" t="s">
        <v>65</v>
      </c>
    </row>
    <row r="64" spans="1:2">
      <c r="A64" t="s">
        <v>66</v>
      </c>
    </row>
    <row r="65" spans="1:1">
      <c r="A65" t="s">
        <v>67</v>
      </c>
    </row>
    <row r="66" spans="1:1">
      <c r="A66" t="s">
        <v>68</v>
      </c>
    </row>
    <row r="67" spans="1:1">
      <c r="A67" t="s">
        <v>69</v>
      </c>
    </row>
    <row r="68" spans="1:1">
      <c r="A68" t="s">
        <v>70</v>
      </c>
    </row>
    <row r="69" spans="1:1">
      <c r="A69" t="s">
        <v>71</v>
      </c>
    </row>
    <row r="70" spans="1:1">
      <c r="A70" t="s">
        <v>72</v>
      </c>
    </row>
    <row r="71" spans="1:1">
      <c r="A71" t="s">
        <v>73</v>
      </c>
    </row>
    <row r="72" spans="1:1">
      <c r="A72" t="s">
        <v>74</v>
      </c>
    </row>
    <row r="73" spans="1:1">
      <c r="A73" t="s">
        <v>75</v>
      </c>
    </row>
    <row r="74" spans="1:1">
      <c r="A74" t="s">
        <v>76</v>
      </c>
    </row>
    <row r="75" spans="1:1">
      <c r="A75" t="s">
        <v>77</v>
      </c>
    </row>
    <row r="76" spans="1:1">
      <c r="A76" t="s">
        <v>78</v>
      </c>
    </row>
    <row r="77" spans="1:1">
      <c r="A77" t="s">
        <v>79</v>
      </c>
    </row>
    <row r="78" spans="1:1">
      <c r="A78" t="s">
        <v>80</v>
      </c>
    </row>
    <row r="79" spans="1:1">
      <c r="A79" t="s">
        <v>81</v>
      </c>
    </row>
    <row r="80" spans="1:1">
      <c r="A80" t="s">
        <v>82</v>
      </c>
    </row>
    <row r="81" spans="1:1">
      <c r="A81" t="s">
        <v>83</v>
      </c>
    </row>
    <row r="82" spans="1:1">
      <c r="A82" t="s">
        <v>84</v>
      </c>
    </row>
    <row r="83" spans="1:1">
      <c r="A83" t="s">
        <v>85</v>
      </c>
    </row>
    <row r="84" spans="1:1">
      <c r="A84" t="s">
        <v>86</v>
      </c>
    </row>
    <row r="85" spans="1:1">
      <c r="A85" t="s">
        <v>87</v>
      </c>
    </row>
    <row r="86" spans="1:1">
      <c r="A86" t="s">
        <v>88</v>
      </c>
    </row>
    <row r="87" spans="1:1">
      <c r="A87" t="s">
        <v>89</v>
      </c>
    </row>
    <row r="88" spans="1:1">
      <c r="A88" t="s">
        <v>90</v>
      </c>
    </row>
    <row r="89" spans="1:1">
      <c r="A89" t="s">
        <v>91</v>
      </c>
    </row>
    <row r="90" spans="1:1">
      <c r="A90" t="s">
        <v>92</v>
      </c>
    </row>
    <row r="91" spans="1:1">
      <c r="A91" t="s">
        <v>93</v>
      </c>
    </row>
    <row r="92" spans="1:1">
      <c r="A92" t="s">
        <v>94</v>
      </c>
    </row>
    <row r="93" spans="1:1">
      <c r="A93" t="s">
        <v>95</v>
      </c>
    </row>
    <row r="94" spans="1:1">
      <c r="A94" t="s">
        <v>96</v>
      </c>
    </row>
    <row r="95" spans="1:1">
      <c r="A95" t="s">
        <v>97</v>
      </c>
    </row>
    <row r="96" spans="1:1">
      <c r="A96" t="s">
        <v>98</v>
      </c>
    </row>
    <row r="97" spans="1:1">
      <c r="A97" t="s">
        <v>99</v>
      </c>
    </row>
    <row r="98" spans="1:1">
      <c r="A98" t="s">
        <v>100</v>
      </c>
    </row>
    <row r="99" spans="1:1">
      <c r="A99" t="s">
        <v>101</v>
      </c>
    </row>
    <row r="100" spans="1:1">
      <c r="A100" t="s">
        <v>102</v>
      </c>
    </row>
    <row r="101" spans="1:1">
      <c r="A101" t="s">
        <v>103</v>
      </c>
    </row>
    <row r="102" spans="1:1">
      <c r="A102" t="s">
        <v>104</v>
      </c>
    </row>
    <row r="103" spans="1:1">
      <c r="A103" t="s">
        <v>105</v>
      </c>
    </row>
    <row r="104" spans="1:1">
      <c r="A104" t="s">
        <v>106</v>
      </c>
    </row>
    <row r="105" spans="1:1">
      <c r="A105" t="s">
        <v>107</v>
      </c>
    </row>
    <row r="106" spans="1:1">
      <c r="A106" t="s">
        <v>108</v>
      </c>
    </row>
    <row r="107" spans="1:1">
      <c r="A107" t="s">
        <v>109</v>
      </c>
    </row>
  </sheetData>
  <sheetProtection password="EF99" sheet="1" objects="1" scenarios="1"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（はじめにお読みください）本申請書の使い方、申請の手順</vt:lpstr>
      <vt:lpstr>実績額一覧</vt:lpstr>
      <vt:lpstr>個票1</vt:lpstr>
      <vt:lpstr>職員表</vt:lpstr>
      <vt:lpstr>計算用</vt:lpstr>
      <vt:lpstr>個票1!Print_Area</vt:lpstr>
      <vt:lpstr>職員表!Print_Area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東口 卓央</dc:creator>
  <cp:lastModifiedBy>東口 卓央</cp:lastModifiedBy>
  <cp:lastPrinted>2020-07-18T22:39:02Z</cp:lastPrinted>
  <dcterms:created xsi:type="dcterms:W3CDTF">2018-06-19T01:27:02Z</dcterms:created>
  <dcterms:modified xsi:type="dcterms:W3CDTF">2020-09-09T02:27:08Z</dcterms:modified>
</cp:coreProperties>
</file>