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3_倉吉市\"/>
    </mc:Choice>
  </mc:AlternateContent>
  <workbookProtection workbookAlgorithmName="SHA-512" workbookHashValue="ieaGA7d9YB2fX/PtG3OEPu6wBH9vE0thOUL814yzfJ0xt4CDLx7tHoeI4dtQb5ohd/GRICr1yS84oG8NcOIZ+A==" workbookSaltValue="D97/4GuNRPAyHoDabjWSr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<sst xmlns="http://schemas.openxmlformats.org/spreadsheetml/2006/main" count="228" uniqueCount="112">
  <si>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</si>
  <si>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</si>
  <si>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</si>
  <si>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</si>
  <si>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</si>
  <si>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</si>
  <si>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</si>
  <si>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</si>
  <si>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</si>
  <si>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</si>
  <si>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</si>
  <si>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</si>
  <si>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</si>
  <si>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</si>
  <si>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</si>
  <si>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</si>
  <si>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</si>
  <si>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</si>
  <si>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</si>
  <si>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</si>
  <si>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</si>
  <si>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</si>
  <si>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</si>
  <si>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</si>
  <si>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</si>
  <si>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</si>
  <si>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</si>
  <si>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</si>
  <si>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</si>
  <si>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</si>
  <si>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</si>
  <si>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</si>
  <si>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</si>
  <si>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</si>
  <si>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</si>
  <si>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</si>
  <si>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</si>
  <si>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</si>
  <si>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</si>
  <si>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</si>
  <si>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</si>
  <si>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</si>
  <si>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</si>
  <si>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</si>
  <si>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</si>
  <si>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</si>
  <si>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</si>
  <si>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</si>
  <si>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</si>
  <si>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</si>
  <si>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</si>
  <si>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</si>
  <si>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</si>
  <si>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</si>
  <si>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</si>
  <si>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</si>
  <si>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</si>
  <si>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</si>
  <si>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</si>
  <si>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</si>
  <si>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</si>
  <si>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</si>
  <si>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</si>
  <si>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</si>
  <si>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</si>
  <si>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</si>
  <si>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</si>
  <si>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</si>
  <si>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</si>
  <si>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</si>
  <si>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</si>
  <si>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</si>
  <si>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</si>
  <si>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</si>
  <si>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</si>
  <si>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</si>
  <si>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</si>
  <si>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</si>
  <si>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</si>
  <si>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</si>
  <si>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</si>
  <si>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</si>
  <si>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</si>
  <si>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</si>
  <si>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</si>
  <si>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</si>
  <si>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</si>
  <si>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</si>
  <si>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</si>
  <si>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</si>
  <si>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</si>
  <si>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</si>
  <si>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</si>
  <si>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</si>
  <si>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</si>
  <si>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</si>
  <si>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</si>
  <si>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</si>
  <si>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</si>
  <si>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</si>
  <si>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</si>
  <si>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</si>
  <si>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</si>
  <si>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</si>
  <si>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</si>
  <si>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</si>
  <si>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</si>
  <si>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</si>
  <si>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</si>
  <si>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平成9年度に事業を開始した比較的新しい施設・設備であるため、現状では目立った老朽は報告されていないが、機器更新の時期が間もなく到来するため、必要性・緊急性を検討した対応が必要。</t>
    <rPh sb="0" eb="2">
      <t>ヘイセイ</t>
    </rPh>
    <rPh sb="3" eb="5">
      <t>ネンド</t>
    </rPh>
    <rPh sb="6" eb="8">
      <t>ジギョウ</t>
    </rPh>
    <rPh sb="9" eb="11">
      <t>カイシ</t>
    </rPh>
    <rPh sb="13" eb="16">
      <t>ヒカクテキ</t>
    </rPh>
    <rPh sb="16" eb="17">
      <t>アタラ</t>
    </rPh>
    <rPh sb="19" eb="21">
      <t>シセツ</t>
    </rPh>
    <rPh sb="22" eb="24">
      <t>セツビ</t>
    </rPh>
    <rPh sb="30" eb="32">
      <t>ゲンジョウ</t>
    </rPh>
    <rPh sb="34" eb="36">
      <t>メダ</t>
    </rPh>
    <rPh sb="38" eb="40">
      <t>ロウキュウ</t>
    </rPh>
    <rPh sb="41" eb="43">
      <t>ホウコク</t>
    </rPh>
    <rPh sb="51" eb="53">
      <t>キキ</t>
    </rPh>
    <rPh sb="53" eb="55">
      <t>コウシン</t>
    </rPh>
    <rPh sb="56" eb="58">
      <t>ジキ</t>
    </rPh>
    <rPh sb="59" eb="60">
      <t>マ</t>
    </rPh>
    <rPh sb="63" eb="65">
      <t>トウライ</t>
    </rPh>
    <rPh sb="70" eb="73">
      <t>ヒツヨウセイ</t>
    </rPh>
    <rPh sb="74" eb="77">
      <t>キンキュウセイ</t>
    </rPh>
    <rPh sb="78" eb="80">
      <t>ケントウ</t>
    </rPh>
    <rPh sb="82" eb="84">
      <t>タイオウ</t>
    </rPh>
    <rPh sb="85" eb="87">
      <t>ヒツヨウ</t>
    </rPh>
    <phoneticPr fontId="16"/>
  </si>
  <si>
    <t>　処理施設機器の更新や、平成初期に整備した管渠の耐用年数が20年以内には到来することから、事業継続に向けた検討が必要。
 また、元々の事業規模が小さいことから、今後の財源確保が課題。</t>
    <rPh sb="80" eb="82">
      <t>コンゴ</t>
    </rPh>
    <rPh sb="83" eb="85">
      <t>ザイゲン</t>
    </rPh>
    <rPh sb="85" eb="87">
      <t>カクホ</t>
    </rPh>
    <rPh sb="88" eb="90">
      <t>カダイ</t>
    </rPh>
    <phoneticPr fontId="16"/>
  </si>
  <si>
    <t>【収益的収支比率】
　平成28年度から企業会計適用に係る移行経費が計上されているため、平成27年度以前と比較して比率が低下している。使用料収入以外の収入に依存する部分が多いが、元々の事業規模が小さいため、使用料収入の増や経費削減による大きな改善は困難。
【企業債残高対事業規模比率】
　整備事業は終了しているため、新規布設のための大規模な借入は予定していない。起債元利償還金は2022年頃をピークに減少していく見込み。
【汚水処理原価・経費回収率】
　汚水処理原価を構成する費用のうち、起債元利償還額は数年間は同水準で推移する。元々の事業規模が小さく、有収水量や維持管理費の増減に伴い、汚水処理原価も大きく増減する。
　令和元年10月に使用料の改定を行ったが、この理由（事業規模）により、有収水量の確保、経費削減が難しいため、経費回収率を大きく改善させることは困難。
【水洗化率】
　少人数を対象とした集落排水事業であり、基本的には水洗化率100％で推移するものと思われる。過疎地域であるため、新規利用者の増は見込めない。</t>
    <rPh sb="1" eb="3">
      <t>シュウエキ</t>
    </rPh>
    <rPh sb="3" eb="4">
      <t>テキ</t>
    </rPh>
    <rPh sb="4" eb="6">
      <t>シュウシ</t>
    </rPh>
    <rPh sb="6" eb="8">
      <t>ヒリツ</t>
    </rPh>
    <rPh sb="11" eb="13">
      <t>ヘイセイ</t>
    </rPh>
    <rPh sb="15" eb="17">
      <t>ネンド</t>
    </rPh>
    <rPh sb="19" eb="21">
      <t>キギョウ</t>
    </rPh>
    <rPh sb="21" eb="23">
      <t>カイケイ</t>
    </rPh>
    <rPh sb="23" eb="25">
      <t>テキヨウ</t>
    </rPh>
    <rPh sb="26" eb="27">
      <t>カカ</t>
    </rPh>
    <rPh sb="28" eb="30">
      <t>イコウ</t>
    </rPh>
    <rPh sb="30" eb="32">
      <t>ケイヒ</t>
    </rPh>
    <rPh sb="33" eb="35">
      <t>ケイジョウ</t>
    </rPh>
    <rPh sb="43" eb="45">
      <t>ヘイセイ</t>
    </rPh>
    <rPh sb="47" eb="49">
      <t>ネンド</t>
    </rPh>
    <rPh sb="49" eb="51">
      <t>イゼン</t>
    </rPh>
    <rPh sb="52" eb="54">
      <t>ヒカク</t>
    </rPh>
    <rPh sb="56" eb="58">
      <t>ヒリツ</t>
    </rPh>
    <rPh sb="59" eb="61">
      <t>テイカ</t>
    </rPh>
    <rPh sb="84" eb="85">
      <t>オオ</t>
    </rPh>
    <rPh sb="88" eb="90">
      <t>モトモト</t>
    </rPh>
    <rPh sb="91" eb="93">
      <t>ジギョウ</t>
    </rPh>
    <rPh sb="93" eb="95">
      <t>キボ</t>
    </rPh>
    <rPh sb="96" eb="97">
      <t>チイ</t>
    </rPh>
    <rPh sb="117" eb="118">
      <t>オオ</t>
    </rPh>
    <rPh sb="120" eb="122">
      <t>カイゼン</t>
    </rPh>
    <rPh sb="123" eb="125">
      <t>コンナン</t>
    </rPh>
    <rPh sb="132" eb="134">
      <t>ザンダカ</t>
    </rPh>
    <rPh sb="134" eb="135">
      <t>タイ</t>
    </rPh>
    <rPh sb="135" eb="137">
      <t>ジギョウ</t>
    </rPh>
    <rPh sb="137" eb="139">
      <t>キボ</t>
    </rPh>
    <rPh sb="139" eb="141">
      <t>ヒリツ</t>
    </rPh>
    <rPh sb="266" eb="268">
      <t>モトモト</t>
    </rPh>
    <rPh sb="269" eb="271">
      <t>ジギョウ</t>
    </rPh>
    <rPh sb="271" eb="273">
      <t>キボ</t>
    </rPh>
    <rPh sb="274" eb="275">
      <t>チイ</t>
    </rPh>
    <rPh sb="278" eb="280">
      <t>ユウシュウ</t>
    </rPh>
    <rPh sb="280" eb="282">
      <t>スイリョウ</t>
    </rPh>
    <rPh sb="283" eb="285">
      <t>イジ</t>
    </rPh>
    <rPh sb="285" eb="287">
      <t>カンリ</t>
    </rPh>
    <rPh sb="287" eb="288">
      <t>ヒ</t>
    </rPh>
    <rPh sb="289" eb="291">
      <t>ゾウゲン</t>
    </rPh>
    <rPh sb="292" eb="293">
      <t>トモナ</t>
    </rPh>
    <rPh sb="295" eb="297">
      <t>オスイ</t>
    </rPh>
    <rPh sb="297" eb="299">
      <t>ショリ</t>
    </rPh>
    <rPh sb="299" eb="301">
      <t>ゲンカ</t>
    </rPh>
    <rPh sb="302" eb="303">
      <t>オオ</t>
    </rPh>
    <rPh sb="305" eb="307">
      <t>ゾウゲン</t>
    </rPh>
    <rPh sb="324" eb="326">
      <t>カイテイ</t>
    </rPh>
    <rPh sb="327" eb="328">
      <t>オコナ</t>
    </rPh>
    <rPh sb="334" eb="336">
      <t>リユウ</t>
    </rPh>
    <rPh sb="337" eb="339">
      <t>ジギョウ</t>
    </rPh>
    <rPh sb="339" eb="341">
      <t>キボ</t>
    </rPh>
    <rPh sb="346" eb="348">
      <t>ユウシュウ</t>
    </rPh>
    <rPh sb="348" eb="350">
      <t>スイリョウ</t>
    </rPh>
    <rPh sb="351" eb="353">
      <t>カクホ</t>
    </rPh>
    <rPh sb="354" eb="356">
      <t>ケイヒ</t>
    </rPh>
    <rPh sb="356" eb="358">
      <t>サクゲン</t>
    </rPh>
    <rPh sb="359" eb="360">
      <t>ムズカ</t>
    </rPh>
    <rPh sb="365" eb="367">
      <t>ケイヒ</t>
    </rPh>
    <rPh sb="367" eb="369">
      <t>カイシュウ</t>
    </rPh>
    <rPh sb="369" eb="370">
      <t>リツ</t>
    </rPh>
    <rPh sb="371" eb="372">
      <t>オオ</t>
    </rPh>
    <rPh sb="374" eb="376">
      <t>カイゼン</t>
    </rPh>
    <rPh sb="382" eb="384">
      <t>コンナン</t>
    </rPh>
    <rPh sb="414" eb="417">
      <t>キホンテキ</t>
    </rPh>
    <rPh sb="428" eb="430">
      <t>スイイ</t>
    </rPh>
    <rPh sb="435" eb="436">
      <t>オモ</t>
    </rPh>
    <rPh sb="440" eb="442">
      <t>カソ</t>
    </rPh>
    <rPh sb="442" eb="444">
      <t>チイキ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</si>
</sst>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B-4FDB-8966-746142FD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31784"/>
        <c:axId val="28663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8B-4FDB-8966-746142FD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31784"/>
        <c:axId val="286634920"/>
      </c:lineChart>
      <c:dateAx>
        <c:axId val="28663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34920"/>
        <c:crosses val="autoZero"/>
        <c:auto val="1"/>
        <c:lblOffset val="100"/>
        <c:baseTimeUnit val="years"/>
      </c:dateAx>
      <c:valAx>
        <c:axId val="28663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6317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1D-4036-B757-819D8B50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481528"/>
        <c:axId val="38048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56.52</c:v>
                </c:pt>
                <c:pt idx="1">
                  <c:v>53.97</c:v>
                </c:pt>
                <c:pt idx="2">
                  <c:v>40.53</c:v>
                </c:pt>
                <c:pt idx="3">
                  <c:v>40.67</c:v>
                </c:pt>
                <c:pt idx="4">
                  <c:v>48.01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1D-4036-B757-819D8B50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481528"/>
        <c:axId val="380483096"/>
      </c:lineChart>
      <c:dateAx>
        <c:axId val="380481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483096"/>
        <c:crosses val="autoZero"/>
        <c:auto val="1"/>
        <c:lblOffset val="100"/>
        <c:baseTimeUnit val="years"/>
      </c:dateAx>
      <c:valAx>
        <c:axId val="38048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0481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</c:v>
                </c:pt>
                <c:pt idx="1">
                  <c:v>95.83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08-493B-9924-87447EFC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478392"/>
        <c:axId val="38048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91.27</c:v>
                </c:pt>
                <c:pt idx="1">
                  <c:v>92.01</c:v>
                </c:pt>
                <c:pt idx="2">
                  <c:v>90.28</c:v>
                </c:pt>
                <c:pt idx="3">
                  <c:v>89.47</c:v>
                </c:pt>
                <c:pt idx="4">
                  <c:v>91.18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08-493B-9924-87447EFC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478392"/>
        <c:axId val="380481920"/>
      </c:lineChart>
      <c:dateAx>
        <c:axId val="38047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481920"/>
        <c:crosses val="autoZero"/>
        <c:auto val="1"/>
        <c:lblOffset val="100"/>
        <c:baseTimeUnit val="years"/>
      </c:dateAx>
      <c:valAx>
        <c:axId val="38048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047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57.87</c:v>
                </c:pt>
                <c:pt idx="3">
                  <c:v>73.61</c:v>
                </c:pt>
                <c:pt idx="4">
                  <c:v>75.13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8-47FC-B9AE-1FD7CB2D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32568"/>
        <c:axId val="2866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78-47FC-B9AE-1FD7CB2D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32568"/>
        <c:axId val="286637664"/>
      </c:lineChart>
      <c:dateAx>
        <c:axId val="28663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37664"/>
        <c:crosses val="autoZero"/>
        <c:auto val="1"/>
        <c:lblOffset val="100"/>
        <c:baseTimeUnit val="years"/>
      </c:dateAx>
      <c:valAx>
        <c:axId val="2866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63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00-4A69-8EDB-97479EF9F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34528"/>
        <c:axId val="28663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00-4A69-8EDB-97479EF9F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34528"/>
        <c:axId val="286633744"/>
      </c:lineChart>
      <c:dateAx>
        <c:axId val="28663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33744"/>
        <c:crosses val="autoZero"/>
        <c:auto val="1"/>
        <c:lblOffset val="100"/>
        <c:baseTimeUnit val="years"/>
      </c:dateAx>
      <c:valAx>
        <c:axId val="28663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63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E-44C1-AFF1-F54089877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38448"/>
        <c:axId val="28663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6E-44C1-AFF1-F54089877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38448"/>
        <c:axId val="286631000"/>
      </c:lineChart>
      <c:dateAx>
        <c:axId val="28663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31000"/>
        <c:crosses val="autoZero"/>
        <c:auto val="1"/>
        <c:lblOffset val="100"/>
        <c:baseTimeUnit val="years"/>
      </c:dateAx>
      <c:valAx>
        <c:axId val="28663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63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3-4AAC-ABD4-3115E64E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70576"/>
        <c:axId val="28687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03-4AAC-ABD4-3115E64E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70576"/>
        <c:axId val="286870968"/>
      </c:lineChart>
      <c:dateAx>
        <c:axId val="28687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70968"/>
        <c:crosses val="autoZero"/>
        <c:auto val="1"/>
        <c:lblOffset val="100"/>
        <c:baseTimeUnit val="years"/>
      </c:dateAx>
      <c:valAx>
        <c:axId val="28687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7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83-418A-A8FB-C289AF39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63912"/>
        <c:axId val="2868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83-418A-A8FB-C289AF39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63912"/>
        <c:axId val="286866656"/>
      </c:lineChart>
      <c:dateAx>
        <c:axId val="28686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66656"/>
        <c:crosses val="autoZero"/>
        <c:auto val="1"/>
        <c:lblOffset val="100"/>
        <c:baseTimeUnit val="years"/>
      </c:dateAx>
      <c:valAx>
        <c:axId val="2868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6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0-4F80-8F3D-55EB3A347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67440"/>
        <c:axId val="28686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1239.21</c:v>
                </c:pt>
                <c:pt idx="1">
                  <c:v>1196.58</c:v>
                </c:pt>
                <c:pt idx="2">
                  <c:v>776.75</c:v>
                </c:pt>
                <c:pt idx="3">
                  <c:v>438.26</c:v>
                </c:pt>
                <c:pt idx="4">
                  <c:v>506.14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90-4F80-8F3D-55EB3A347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67440"/>
        <c:axId val="286864696"/>
      </c:lineChart>
      <c:dateAx>
        <c:axId val="28686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64696"/>
        <c:crosses val="autoZero"/>
        <c:auto val="1"/>
        <c:lblOffset val="100"/>
        <c:baseTimeUnit val="years"/>
      </c:dateAx>
      <c:valAx>
        <c:axId val="28686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6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36.92</c:v>
                </c:pt>
                <c:pt idx="2">
                  <c:v>37.22</c:v>
                </c:pt>
                <c:pt idx="3">
                  <c:v>45.51</c:v>
                </c:pt>
                <c:pt idx="4">
                  <c:v>41.84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C3-4B66-81E5-E501E3C4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68616"/>
        <c:axId val="28686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38.14</c:v>
                </c:pt>
                <c:pt idx="1">
                  <c:v>38.28</c:v>
                </c:pt>
                <c:pt idx="2">
                  <c:v>38.49</c:v>
                </c:pt>
                <c:pt idx="3">
                  <c:v>39.86</c:v>
                </c:pt>
                <c:pt idx="4">
                  <c:v>35.86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C3-4B66-81E5-E501E3C4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68616"/>
        <c:axId val="286865872"/>
      </c:lineChart>
      <c:dateAx>
        <c:axId val="28686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65872"/>
        <c:crosses val="autoZero"/>
        <c:auto val="1"/>
        <c:lblOffset val="100"/>
        <c:baseTimeUnit val="years"/>
      </c:dateAx>
      <c:valAx>
        <c:axId val="28686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68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476.94</c:v>
                </c:pt>
                <c:pt idx="1">
                  <c:v>451.72</c:v>
                </c:pt>
                <c:pt idx="2">
                  <c:v>432.83</c:v>
                </c:pt>
                <c:pt idx="3">
                  <c:v>437.1</c:v>
                </c:pt>
                <c:pt idx="4">
                  <c:v>450.62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43-4D97-AC30-690BA5B6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68224"/>
        <c:axId val="28686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471.79</c:v>
                </c:pt>
                <c:pt idx="1">
                  <c:v>468.36</c:v>
                </c:pt>
                <c:pt idx="2">
                  <c:v>479.21</c:v>
                </c:pt>
                <c:pt idx="3">
                  <c:v>451.49</c:v>
                </c:pt>
                <c:pt idx="4">
                  <c:v>448.63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43-4D97-AC30-690BA5B6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68224"/>
        <c:axId val="286869400"/>
      </c:lineChart>
      <c:dateAx>
        <c:axId val="28686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69400"/>
        <c:crosses val="autoZero"/>
        <c:auto val="1"/>
        <c:lblOffset val="100"/>
        <c:baseTimeUnit val="years"/>
      </c:dateAx>
      <c:valAx>
        <c:axId val="28686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6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【537.63】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【453.83】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C12" sqref="C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倉吉市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林業集落排水</v>
      </c>
      <c r="Q8" s="71"/>
      <c r="R8" s="71"/>
      <c r="S8" s="71"/>
      <c r="T8" s="71"/>
      <c r="U8" s="71"/>
      <c r="V8" s="71"/>
      <c r="W8" s="71" t="str">
        <f>データ!L6</f>
        <v>G2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47257</v>
      </c>
      <c r="AM8" s="68"/>
      <c r="AN8" s="68"/>
      <c r="AO8" s="68"/>
      <c r="AP8" s="68"/>
      <c r="AQ8" s="68"/>
      <c r="AR8" s="68"/>
      <c r="AS8" s="68"/>
      <c r="AT8" s="67">
        <f>データ!T6</f>
        <v>272.06</v>
      </c>
      <c r="AU8" s="67"/>
      <c r="AV8" s="67"/>
      <c r="AW8" s="67"/>
      <c r="AX8" s="67"/>
      <c r="AY8" s="67"/>
      <c r="AZ8" s="67"/>
      <c r="BA8" s="67"/>
      <c r="BB8" s="67">
        <f>データ!U6</f>
        <v>173.7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0.06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3164</v>
      </c>
      <c r="AE10" s="68"/>
      <c r="AF10" s="68"/>
      <c r="AG10" s="68"/>
      <c r="AH10" s="68"/>
      <c r="AI10" s="68"/>
      <c r="AJ10" s="68"/>
      <c r="AK10" s="2"/>
      <c r="AL10" s="68">
        <f>データ!V6</f>
        <v>26</v>
      </c>
      <c r="AM10" s="68"/>
      <c r="AN10" s="68"/>
      <c r="AO10" s="68"/>
      <c r="AP10" s="68"/>
      <c r="AQ10" s="68"/>
      <c r="AR10" s="68"/>
      <c r="AS10" s="68"/>
      <c r="AT10" s="67">
        <f>データ!W6</f>
        <v>0.01</v>
      </c>
      <c r="AU10" s="67"/>
      <c r="AV10" s="67"/>
      <c r="AW10" s="67"/>
      <c r="AX10" s="67"/>
      <c r="AY10" s="67"/>
      <c r="AZ10" s="67"/>
      <c r="BA10" s="67"/>
      <c r="BB10" s="67">
        <f>データ!X6</f>
        <v>2600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【537.63】</v>
      </c>
      <c r="I86" s="26" t="str">
        <f>データ!CA6</f>
        <v>【35.31】</v>
      </c>
      <c r="J86" s="26" t="str">
        <f>データ!CL6</f>
        <v>【453.83】</v>
      </c>
      <c r="K86" s="26" t="str">
        <f>データ!CW6</f>
        <v>【48.17】</v>
      </c>
      <c r="L86" s="26" t="str">
        <f>データ!DH6</f>
        <v>【90.38】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+N6vFmyxLyJfFWC/2mzj1RBtQ8kRTSLJf/nLLOLNGtpu3DZvH6imlq7g2I/F9iuFsYCpJRgyljIgDPX6ImR3ZA==" saltValue="JDJHvDe4PH2QewetdRMv7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2018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0.06</v>
      </c>
      <c r="Q6" s="34">
        <f t="shared" si="3"/>
        <v>100</v>
      </c>
      <c r="R6" s="34">
        <f t="shared" si="3"/>
        <v>3164</v>
      </c>
      <c r="S6" s="34">
        <f t="shared" si="3"/>
        <v>47257</v>
      </c>
      <c r="T6" s="34">
        <f t="shared" si="3"/>
        <v>272.06</v>
      </c>
      <c r="U6" s="34">
        <f t="shared" si="3"/>
        <v>173.7</v>
      </c>
      <c r="V6" s="34">
        <f t="shared" si="3"/>
        <v>26</v>
      </c>
      <c r="W6" s="34">
        <f t="shared" si="3"/>
        <v>0.01</v>
      </c>
      <c r="X6" s="34">
        <f t="shared" si="3"/>
        <v>2600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57.87</v>
      </c>
      <c r="AB6" s="35">
        <f t="shared" si="4"/>
        <v>73.61</v>
      </c>
      <c r="AC6" s="35">
        <f t="shared" si="4"/>
        <v>75.13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1239.21</v>
      </c>
      <c r="BL6" s="35">
        <f t="shared" si="7"/>
        <v>1196.58</v>
      </c>
      <c r="BM6" s="35">
        <f t="shared" si="7"/>
        <v>776.75</v>
      </c>
      <c r="BN6" s="35">
        <f t="shared" si="7"/>
        <v>438.26</v>
      </c>
      <c r="BO6" s="35">
        <f t="shared" si="7"/>
        <v>506.14</v>
      </c>
      <c r="BP6" s="34" t="str">
        <f>IF(BP7="","",IF(BP7="-","【-】","【"&amp;SUBSTITUTE(TEXT(BP7,"#,##0.00"),"-","△")&amp;"】"))</f>
        <v>【537.63】</v>
      </c>
      <c r="BQ6" s="35">
        <f>IF(BQ7="",NA(),BQ7)</f>
        <v>37.58</v>
      </c>
      <c r="BR6" s="35">
        <f t="shared" ref="BR6:BZ6" si="8">IF(BR7="",NA(),BR7)</f>
        <v>36.92</v>
      </c>
      <c r="BS6" s="35">
        <f t="shared" si="8"/>
        <v>37.22</v>
      </c>
      <c r="BT6" s="35">
        <f t="shared" si="8"/>
        <v>45.51</v>
      </c>
      <c r="BU6" s="35">
        <f t="shared" si="8"/>
        <v>41.84</v>
      </c>
      <c r="BV6" s="35">
        <f t="shared" si="8"/>
        <v>38.14</v>
      </c>
      <c r="BW6" s="35">
        <f t="shared" si="8"/>
        <v>38.28</v>
      </c>
      <c r="BX6" s="35">
        <f t="shared" si="8"/>
        <v>38.49</v>
      </c>
      <c r="BY6" s="35">
        <f t="shared" si="8"/>
        <v>39.86</v>
      </c>
      <c r="BZ6" s="35">
        <f t="shared" si="8"/>
        <v>35.86</v>
      </c>
      <c r="CA6" s="34" t="str">
        <f>IF(CA7="","",IF(CA7="-","【-】","【"&amp;SUBSTITUTE(TEXT(CA7,"#,##0.00"),"-","△")&amp;"】"))</f>
        <v>【35.31】</v>
      </c>
      <c r="CB6" s="35">
        <f>IF(CB7="",NA(),CB7)</f>
        <v>476.94</v>
      </c>
      <c r="CC6" s="35">
        <f t="shared" ref="CC6:CK6" si="9">IF(CC7="",NA(),CC7)</f>
        <v>451.72</v>
      </c>
      <c r="CD6" s="35">
        <f t="shared" si="9"/>
        <v>432.83</v>
      </c>
      <c r="CE6" s="35">
        <f t="shared" si="9"/>
        <v>437.1</v>
      </c>
      <c r="CF6" s="35">
        <f t="shared" si="9"/>
        <v>450.62</v>
      </c>
      <c r="CG6" s="35">
        <f t="shared" si="9"/>
        <v>471.79</v>
      </c>
      <c r="CH6" s="35">
        <f t="shared" si="9"/>
        <v>468.36</v>
      </c>
      <c r="CI6" s="35">
        <f t="shared" si="9"/>
        <v>479.21</v>
      </c>
      <c r="CJ6" s="35">
        <f t="shared" si="9"/>
        <v>451.49</v>
      </c>
      <c r="CK6" s="35">
        <f t="shared" si="9"/>
        <v>448.63</v>
      </c>
      <c r="CL6" s="34" t="str">
        <f>IF(CL7="","",IF(CL7="-","【-】","【"&amp;SUBSTITUTE(TEXT(CL7,"#,##0.00"),"-","△")&amp;"】"))</f>
        <v>【453.83】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56.52</v>
      </c>
      <c r="CS6" s="35">
        <f t="shared" si="10"/>
        <v>53.97</v>
      </c>
      <c r="CT6" s="35">
        <f t="shared" si="10"/>
        <v>40.53</v>
      </c>
      <c r="CU6" s="35">
        <f t="shared" si="10"/>
        <v>40.67</v>
      </c>
      <c r="CV6" s="35">
        <f t="shared" si="10"/>
        <v>48.01</v>
      </c>
      <c r="CW6" s="34" t="str">
        <f>IF(CW7="","",IF(CW7="-","【-】","【"&amp;SUBSTITUTE(TEXT(CW7,"#,##0.00"),"-","△")&amp;"】"))</f>
        <v>【48.17】</v>
      </c>
      <c r="CX6" s="35">
        <f>IF(CX7="",NA(),CX7)</f>
        <v>96</v>
      </c>
      <c r="CY6" s="35">
        <f t="shared" ref="CY6:DG6" si="11">IF(CY7="",NA(),CY7)</f>
        <v>95.83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91.27</v>
      </c>
      <c r="DD6" s="35">
        <f t="shared" si="11"/>
        <v>92.01</v>
      </c>
      <c r="DE6" s="35">
        <f t="shared" si="11"/>
        <v>90.28</v>
      </c>
      <c r="DF6" s="35">
        <f t="shared" si="11"/>
        <v>89.47</v>
      </c>
      <c r="DG6" s="35">
        <f t="shared" si="11"/>
        <v>91.18</v>
      </c>
      <c r="DH6" s="34" t="str">
        <f>IF(DH7="","",IF(DH7="-","【-】","【"&amp;SUBSTITUTE(TEXT(DH7,"#,##0.00"),"-","△")&amp;"】"))</f>
        <v>【90.38】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0.02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2018</v>
      </c>
      <c r="C7" s="37">
        <v>312037</v>
      </c>
      <c r="D7" s="37">
        <v>47</v>
      </c>
      <c r="E7" s="37">
        <v>17</v>
      </c>
      <c r="F7" s="37">
        <v>7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0.06</v>
      </c>
      <c r="Q7" s="38">
        <v>100</v>
      </c>
      <c r="R7" s="38">
        <v>3164</v>
      </c>
      <c r="S7" s="38">
        <v>47257</v>
      </c>
      <c r="T7" s="38">
        <v>272.06</v>
      </c>
      <c r="U7" s="38">
        <v>173.7</v>
      </c>
      <c r="V7" s="38">
        <v>26</v>
      </c>
      <c r="W7" s="38">
        <v>0.01</v>
      </c>
      <c r="X7" s="38">
        <v>2600</v>
      </c>
      <c r="Y7" s="38">
        <v>100</v>
      </c>
      <c r="Z7" s="38">
        <v>100</v>
      </c>
      <c r="AA7" s="38">
        <v>57.87</v>
      </c>
      <c r="AB7" s="38">
        <v>73.61</v>
      </c>
      <c r="AC7" s="38">
        <v>75.13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1239.21</v>
      </c>
      <c r="BL7" s="38">
        <v>1196.58</v>
      </c>
      <c r="BM7" s="38">
        <v>776.75</v>
      </c>
      <c r="BN7" s="38">
        <v>438.26</v>
      </c>
      <c r="BO7" s="38">
        <v>506.14</v>
      </c>
      <c r="BP7" s="38">
        <v>537.63</v>
      </c>
      <c r="BQ7" s="38">
        <v>37.58</v>
      </c>
      <c r="BR7" s="38">
        <v>36.92</v>
      </c>
      <c r="BS7" s="38">
        <v>37.22</v>
      </c>
      <c r="BT7" s="38">
        <v>45.51</v>
      </c>
      <c r="BU7" s="38">
        <v>41.84</v>
      </c>
      <c r="BV7" s="38">
        <v>38.14</v>
      </c>
      <c r="BW7" s="38">
        <v>38.28</v>
      </c>
      <c r="BX7" s="38">
        <v>38.49</v>
      </c>
      <c r="BY7" s="38">
        <v>39.86</v>
      </c>
      <c r="BZ7" s="38">
        <v>35.86</v>
      </c>
      <c r="CA7" s="38">
        <v>35.31</v>
      </c>
      <c r="CB7" s="38">
        <v>476.94</v>
      </c>
      <c r="CC7" s="38">
        <v>451.72</v>
      </c>
      <c r="CD7" s="38">
        <v>432.83</v>
      </c>
      <c r="CE7" s="38">
        <v>437.1</v>
      </c>
      <c r="CF7" s="38">
        <v>450.62</v>
      </c>
      <c r="CG7" s="38">
        <v>471.79</v>
      </c>
      <c r="CH7" s="38">
        <v>468.36</v>
      </c>
      <c r="CI7" s="38">
        <v>479.21</v>
      </c>
      <c r="CJ7" s="38">
        <v>451.49</v>
      </c>
      <c r="CK7" s="38">
        <v>448.63</v>
      </c>
      <c r="CL7" s="38">
        <v>453.83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56.52</v>
      </c>
      <c r="CS7" s="38">
        <v>53.97</v>
      </c>
      <c r="CT7" s="38">
        <v>40.53</v>
      </c>
      <c r="CU7" s="38">
        <v>40.67</v>
      </c>
      <c r="CV7" s="38">
        <v>48.01</v>
      </c>
      <c r="CW7" s="38">
        <v>48.17</v>
      </c>
      <c r="CX7" s="38">
        <v>96</v>
      </c>
      <c r="CY7" s="38">
        <v>95.83</v>
      </c>
      <c r="CZ7" s="38">
        <v>100</v>
      </c>
      <c r="DA7" s="38">
        <v>100</v>
      </c>
      <c r="DB7" s="38">
        <v>100</v>
      </c>
      <c r="DC7" s="38">
        <v>91.27</v>
      </c>
      <c r="DD7" s="38">
        <v>92.01</v>
      </c>
      <c r="DE7" s="38">
        <v>90.28</v>
      </c>
      <c r="DF7" s="38">
        <v>89.47</v>
      </c>
      <c r="DG7" s="38">
        <v>91.18</v>
      </c>
      <c r="DH7" s="38">
        <v>90.38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0.02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2020-01-17T12:46:39Z</cp:lastPrinted>
  <dcterms:created xsi:type="dcterms:W3CDTF">2019-12-05T05:26:27Z</dcterms:created>
  <dcterms:modified xsi:type="dcterms:W3CDTF">2020-02-05T04:58:54Z</dcterms:modified>
  <cp:category/>
</cp:coreProperties>
</file>