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.16.220\share\自治振興課H24以降\自治振興課H24以降\05_市町村公営企業\03_公営企業決算統計\03 経営比較分析表\R1年度\04_水道ほか\03_市町村回答\03_倉吉市\"/>
    </mc:Choice>
  </mc:AlternateContent>
  <workbookProtection workbookAlgorithmName="SHA-512" workbookHashValue="v3eNN4CyDyZNYbaYGxPoshWOwCsEZIXUMPhvE5DfMHFiLya4gGMXh4pli+D3sT7j2CHb20qmQY92kHgU14lZzw==" workbookSaltValue="l6/0i9xF6pSR6Te6KxDfZg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I10" i="4"/>
  <c r="B10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<sst xmlns="http://schemas.openxmlformats.org/spreadsheetml/2006/main" count="228" uniqueCount="113">
  <si>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</si>
  <si>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</si>
  <si>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</si>
  <si>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</si>
  <si>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</si>
  <si>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</si>
  <si>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</si>
  <si>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</si>
  <si>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</si>
  <si>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</si>
  <si>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</si>
  <si>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</si>
  <si>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</si>
  <si>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</si>
  <si>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</si>
  <si>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</si>
  <si>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</si>
  <si>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</si>
  <si>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</si>
  <si>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</si>
  <si>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</si>
  <si>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</si>
  <si>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</si>
  <si>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</si>
  <si>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</si>
  <si>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</si>
  <si>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</si>
  <si>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</si>
  <si>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</si>
  <si>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</si>
  <si>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</si>
  <si>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</si>
  <si>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</si>
  <si>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</si>
  <si>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</si>
  <si>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</si>
  <si>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</si>
  <si>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</si>
  <si>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</si>
  <si>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</si>
  <si>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</si>
  <si>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</si>
  <si>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</si>
  <si>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</si>
  <si>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</si>
  <si>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</si>
  <si>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</si>
  <si>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</si>
  <si>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</si>
  <si>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</si>
  <si>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</si>
  <si>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</si>
  <si>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</si>
  <si>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</si>
  <si>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</si>
  <si>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</si>
  <si>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</si>
  <si>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</si>
  <si>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</si>
  <si>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</si>
  <si>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</si>
  <si>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</si>
  <si>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</si>
  <si>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</si>
  <si>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</si>
  <si>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</si>
  <si>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</si>
  <si>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</si>
  <si>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</si>
  <si>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</si>
  <si>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</si>
  <si>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</si>
  <si>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</si>
  <si>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</si>
  <si>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</si>
  <si>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</si>
  <si>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</si>
  <si>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</si>
  <si>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</si>
  <si>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</si>
  <si>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</si>
  <si>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</si>
  <si>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</si>
  <si>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</si>
  <si>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</si>
  <si>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</si>
  <si>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</si>
  <si>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</si>
  <si>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</si>
  <si>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</si>
  <si>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</si>
  <si>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</si>
  <si>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</si>
  <si>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</si>
  <si>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</si>
  <si>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</si>
  <si>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</si>
  <si>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鳥取県　倉吉市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</si>
  <si>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</si>
  <si>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</si>
  <si>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</si>
  <si>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</si>
  <si>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</si>
  <si>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</si>
  <si>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</si>
  <si>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</si>
  <si>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</si>
  <si>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</si>
  <si>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</si>
  <si>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</si>
  <si>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平成3年度に事業を開始（処理施設建設：平成3年度、管渠建設：平成4年度）したものであり、現在、処理施設の機器更新事業にとりかかっているところである。
　なお、施設改修にあたっては、平成24年度に作成した『最適整備構想及び総合計画』に沿って行っている。　
　管渠、処理施設機器の更新にあたっては、今後の人口減少を考慮し、他事業との統合について検討が必要である。</t>
    <phoneticPr fontId="4"/>
  </si>
  <si>
    <t>【収益的収支比率】
　近年、概ね横ばいの推移である。企業債元利償還金のピークは2022年頃を見込むため、数年間はこの傾向が続く。
【企業債残高対事業規模比率】
　毎年度の企業債借入額は償還額を超えないこととしているため、今後も地方債残高は逓減を見込む。
　類似団体よりも比率は低いが、処理施設機器の更新時期に入っているため、過剰投資により企業債残高が増すことのないよう、執行にあたっては十分に検討を行う。
【汚水処理原価・経費回収率】
　汚水処理原価については、汚水維持管理費、元利償還金ともに近年概ね横ばいに推移していることから、同様の動きをしている。元利償還金のピークは2022年頃を予定しているが、維持管理費について、業務見直し等により削減するよう、今後も検討が必要。
　なお、汚水処理原価の高騰に伴い、経費回収率が悪化。類似団体平均より高い水準にあるが、令和元年10月に使用料の改定を行ったことから、次年度において一定の改善が図られるものと思われる。
【水洗化率】
　水洗化率は全国平均、類似団体平均をともに下回っているが、整備事業が完了しているため、新規利用者の増加は見込めない。</t>
    <rPh sb="231" eb="233">
      <t>オスイ</t>
    </rPh>
    <rPh sb="233" eb="235">
      <t>イジ</t>
    </rPh>
    <rPh sb="235" eb="237">
      <t>カンリ</t>
    </rPh>
    <rPh sb="237" eb="238">
      <t>ヒ</t>
    </rPh>
    <rPh sb="239" eb="241">
      <t>ガンリ</t>
    </rPh>
    <rPh sb="241" eb="244">
      <t>ショウカンキン</t>
    </rPh>
    <rPh sb="247" eb="249">
      <t>キンネン</t>
    </rPh>
    <rPh sb="249" eb="250">
      <t>オオム</t>
    </rPh>
    <rPh sb="251" eb="252">
      <t>ヨコ</t>
    </rPh>
    <rPh sb="255" eb="257">
      <t>スイイ</t>
    </rPh>
    <rPh sb="266" eb="268">
      <t>ドウヨウ</t>
    </rPh>
    <rPh sb="269" eb="270">
      <t>ウゴ</t>
    </rPh>
    <rPh sb="277" eb="279">
      <t>ガンリ</t>
    </rPh>
    <rPh sb="279" eb="282">
      <t>ショウカンキン</t>
    </rPh>
    <rPh sb="291" eb="292">
      <t>ネン</t>
    </rPh>
    <rPh sb="292" eb="293">
      <t>ゴロ</t>
    </rPh>
    <rPh sb="294" eb="296">
      <t>ヨテイ</t>
    </rPh>
    <rPh sb="302" eb="304">
      <t>イジ</t>
    </rPh>
    <rPh sb="349" eb="351">
      <t>コウトウ</t>
    </rPh>
    <rPh sb="352" eb="353">
      <t>トモナ</t>
    </rPh>
    <rPh sb="355" eb="357">
      <t>ケイヒ</t>
    </rPh>
    <rPh sb="357" eb="359">
      <t>カイシュウ</t>
    </rPh>
    <rPh sb="359" eb="360">
      <t>リツ</t>
    </rPh>
    <rPh sb="361" eb="363">
      <t>アッカ</t>
    </rPh>
    <phoneticPr fontId="16"/>
  </si>
  <si>
    <t>　各指標とも、大幅な悪化傾向は見受けられないが、近年行っている処理施設機器の更新や、平成初期に整備した管渠の耐用年数が20年以内には到来することから、事業継続に向けた検討が必要。</t>
    <rPh sb="26" eb="27">
      <t>オコナ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</si>
</sst>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2" applyFont="1" applyBorder="1" applyAlignment="1" applyProtection="1">
      <alignment horizontal="left" vertical="top" wrapText="1"/>
      <protection locked="0"/>
    </xf>
    <xf numFmtId="0" fontId="5" fillId="0" borderId="0" xfId="2" applyFont="1" applyBorder="1" applyAlignment="1" applyProtection="1">
      <alignment horizontal="left" vertical="top" wrapText="1"/>
      <protection locked="0"/>
    </xf>
    <xf numFmtId="0" fontId="5" fillId="0" borderId="7" xfId="2" applyFont="1" applyBorder="1" applyAlignment="1" applyProtection="1">
      <alignment horizontal="left" vertical="top" wrapText="1"/>
      <protection locked="0"/>
    </xf>
    <xf numFmtId="0" fontId="5" fillId="0" borderId="8" xfId="2" applyFont="1" applyBorder="1" applyAlignment="1" applyProtection="1">
      <alignment horizontal="left" vertical="top" wrapText="1"/>
      <protection locked="0"/>
    </xf>
    <xf numFmtId="0" fontId="5" fillId="0" borderId="1" xfId="2" applyFont="1" applyBorder="1" applyAlignment="1" applyProtection="1">
      <alignment horizontal="left" vertical="top" wrapText="1"/>
      <protection locked="0"/>
    </xf>
    <xf numFmtId="0" fontId="5" fillId="0" borderId="9" xfId="2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5" fillId="0" borderId="6" xfId="2" applyFont="1" applyBorder="1" applyAlignment="1" applyProtection="1">
      <alignment horizontal="left" vertical="top" wrapText="1"/>
      <protection locked="0"/>
    </xf>
    <xf numFmtId="0" fontId="15" fillId="0" borderId="0" xfId="2" applyFont="1" applyBorder="1" applyAlignment="1" applyProtection="1">
      <alignment horizontal="left" vertical="top" wrapText="1"/>
      <protection locked="0"/>
    </xf>
    <xf numFmtId="0" fontId="15" fillId="0" borderId="7" xfId="2" applyFont="1" applyBorder="1" applyAlignment="1" applyProtection="1">
      <alignment horizontal="left" vertical="top" wrapText="1"/>
      <protection locked="0"/>
    </xf>
    <xf numFmtId="0" fontId="15" fillId="0" borderId="8" xfId="2" applyFont="1" applyBorder="1" applyAlignment="1" applyProtection="1">
      <alignment horizontal="left" vertical="top" wrapText="1"/>
      <protection locked="0"/>
    </xf>
    <xf numFmtId="0" fontId="15" fillId="0" borderId="1" xfId="2" applyFont="1" applyBorder="1" applyAlignment="1" applyProtection="1">
      <alignment horizontal="left" vertical="top" wrapText="1"/>
      <protection locked="0"/>
    </xf>
    <xf numFmtId="0" fontId="15" fillId="0" borderId="9" xfId="2" applyFont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0.05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03-4F74-B077-068FA5D34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8205016"/>
        <c:axId val="288202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0.02</c:v>
                </c:pt>
                <c:pt idx="1">
                  <c:v>0.01</c:v>
                </c:pt>
                <c:pt idx="2">
                  <c:v>2.0499999999999998</c:v>
                </c:pt>
                <c:pt idx="3">
                  <c:v>0.01</c:v>
                </c:pt>
                <c:pt idx="4">
                  <c:v>0.01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E03-4F74-B077-068FA5D34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205016"/>
        <c:axId val="288202272"/>
      </c:lineChart>
      <c:dateAx>
        <c:axId val="288205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8202272"/>
        <c:crosses val="autoZero"/>
        <c:auto val="1"/>
        <c:lblOffset val="100"/>
        <c:baseTimeUnit val="years"/>
      </c:dateAx>
      <c:valAx>
        <c:axId val="288202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88205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64.84</c:v>
                </c:pt>
                <c:pt idx="1">
                  <c:v>65.78</c:v>
                </c:pt>
                <c:pt idx="2">
                  <c:v>65.540000000000006</c:v>
                </c:pt>
                <c:pt idx="3">
                  <c:v>65.56</c:v>
                </c:pt>
                <c:pt idx="4">
                  <c:v>65.510000000000005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BBE-42E0-995D-2F6E1B66FD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8199920"/>
        <c:axId val="288202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BBE-42E0-995D-2F6E1B66FD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199920"/>
        <c:axId val="288202664"/>
      </c:lineChart>
      <c:dateAx>
        <c:axId val="288199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8202664"/>
        <c:crosses val="autoZero"/>
        <c:auto val="1"/>
        <c:lblOffset val="100"/>
        <c:baseTimeUnit val="years"/>
      </c:dateAx>
      <c:valAx>
        <c:axId val="288202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88199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6BD-4844-B021-572BC8F79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8203840"/>
        <c:axId val="288200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6BD-4844-B021-572BC8F79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203840"/>
        <c:axId val="288200312"/>
      </c:lineChart>
      <c:dateAx>
        <c:axId val="288203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8200312"/>
        <c:crosses val="autoZero"/>
        <c:auto val="1"/>
        <c:lblOffset val="100"/>
        <c:baseTimeUnit val="years"/>
      </c:dateAx>
      <c:valAx>
        <c:axId val="288200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882038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124-4F4B-B747-06087E3E0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2840784"/>
        <c:axId val="382842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124-4F4B-B747-06087E3E0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2840784"/>
        <c:axId val="382842744"/>
      </c:lineChart>
      <c:dateAx>
        <c:axId val="382840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2842744"/>
        <c:crosses val="autoZero"/>
        <c:auto val="1"/>
        <c:lblOffset val="100"/>
        <c:baseTimeUnit val="years"/>
      </c:dateAx>
      <c:valAx>
        <c:axId val="382842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828407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B56-4EC9-8E49-8983CCC132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2841176"/>
        <c:axId val="3828415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B56-4EC9-8E49-8983CCC132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2841176"/>
        <c:axId val="382841568"/>
      </c:lineChart>
      <c:dateAx>
        <c:axId val="382841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2841568"/>
        <c:crosses val="autoZero"/>
        <c:auto val="1"/>
        <c:lblOffset val="100"/>
        <c:baseTimeUnit val="years"/>
      </c:dateAx>
      <c:valAx>
        <c:axId val="3828415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828411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F74-493B-9E52-02402C6D1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2839608"/>
        <c:axId val="382835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F74-493B-9E52-02402C6D1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2839608"/>
        <c:axId val="382835688"/>
      </c:lineChart>
      <c:dateAx>
        <c:axId val="382839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2835688"/>
        <c:crosses val="autoZero"/>
        <c:auto val="1"/>
        <c:lblOffset val="100"/>
        <c:baseTimeUnit val="years"/>
      </c:dateAx>
      <c:valAx>
        <c:axId val="382835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828396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691.38</c:v>
                </c:pt>
                <c:pt idx="1">
                  <c:v>458.43</c:v>
                </c:pt>
                <c:pt idx="2">
                  <c:v>373.67</c:v>
                </c:pt>
                <c:pt idx="3">
                  <c:v>326.07</c:v>
                </c:pt>
                <c:pt idx="4">
                  <c:v>370.67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68-40A7-A6BE-C7D955AC5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2838824"/>
        <c:axId val="382842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1044.8</c:v>
                </c:pt>
                <c:pt idx="1">
                  <c:v>1081.8</c:v>
                </c:pt>
                <c:pt idx="2">
                  <c:v>974.93</c:v>
                </c:pt>
                <c:pt idx="3">
                  <c:v>855.8</c:v>
                </c:pt>
                <c:pt idx="4">
                  <c:v>789.46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B68-40A7-A6BE-C7D955AC5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2838824"/>
        <c:axId val="382842352"/>
      </c:lineChart>
      <c:dateAx>
        <c:axId val="382838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2842352"/>
        <c:crosses val="autoZero"/>
        <c:auto val="1"/>
        <c:lblOffset val="100"/>
        <c:baseTimeUnit val="years"/>
      </c:dateAx>
      <c:valAx>
        <c:axId val="382842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82838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68.38</c:v>
                </c:pt>
                <c:pt idx="1">
                  <c:v>75.02</c:v>
                </c:pt>
                <c:pt idx="2">
                  <c:v>74.64</c:v>
                </c:pt>
                <c:pt idx="3">
                  <c:v>77.81</c:v>
                </c:pt>
                <c:pt idx="4">
                  <c:v>74.47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56B-4FE3-A772-508265FDB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2840000"/>
        <c:axId val="382836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50.82</c:v>
                </c:pt>
                <c:pt idx="1">
                  <c:v>52.19</c:v>
                </c:pt>
                <c:pt idx="2">
                  <c:v>55.32</c:v>
                </c:pt>
                <c:pt idx="3">
                  <c:v>59.8</c:v>
                </c:pt>
                <c:pt idx="4">
                  <c:v>57.77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56B-4FE3-A772-508265FDB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2840000"/>
        <c:axId val="382836472"/>
      </c:lineChart>
      <c:dateAx>
        <c:axId val="382840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2836472"/>
        <c:crosses val="autoZero"/>
        <c:auto val="1"/>
        <c:lblOffset val="100"/>
        <c:baseTimeUnit val="years"/>
      </c:dateAx>
      <c:valAx>
        <c:axId val="382836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828400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258.18</c:v>
                </c:pt>
                <c:pt idx="1">
                  <c:v>237.48</c:v>
                </c:pt>
                <c:pt idx="2">
                  <c:v>236.45</c:v>
                </c:pt>
                <c:pt idx="3">
                  <c:v>227.99</c:v>
                </c:pt>
                <c:pt idx="4">
                  <c:v>238.44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B7C-4A0A-A937-02F91A110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8204624"/>
        <c:axId val="288201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300.52</c:v>
                </c:pt>
                <c:pt idx="1">
                  <c:v>296.14</c:v>
                </c:pt>
                <c:pt idx="2">
                  <c:v>283.17</c:v>
                </c:pt>
                <c:pt idx="3">
                  <c:v>263.76</c:v>
                </c:pt>
                <c:pt idx="4">
                  <c:v>274.35000000000002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B7C-4A0A-A937-02F91A110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204624"/>
        <c:axId val="288201880"/>
      </c:lineChart>
      <c:dateAx>
        <c:axId val="288204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8201880"/>
        <c:crosses val="autoZero"/>
        <c:auto val="1"/>
        <c:lblOffset val="100"/>
        <c:baseTimeUnit val="years"/>
      </c:dateAx>
      <c:valAx>
        <c:axId val="288201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882046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4D5-4DE4-AED6-37AA4C686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1951544"/>
        <c:axId val="381955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53.24</c:v>
                </c:pt>
                <c:pt idx="1">
                  <c:v>52.31</c:v>
                </c:pt>
                <c:pt idx="2">
                  <c:v>60.65</c:v>
                </c:pt>
                <c:pt idx="3">
                  <c:v>51.75</c:v>
                </c:pt>
                <c:pt idx="4">
                  <c:v>50.68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4D5-4DE4-AED6-37AA4C686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1951544"/>
        <c:axId val="381955072"/>
      </c:lineChart>
      <c:dateAx>
        <c:axId val="3819515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1955072"/>
        <c:crosses val="autoZero"/>
        <c:auto val="1"/>
        <c:lblOffset val="100"/>
        <c:baseTimeUnit val="years"/>
      </c:dateAx>
      <c:valAx>
        <c:axId val="381955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819515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79.180000000000007</c:v>
                </c:pt>
                <c:pt idx="1">
                  <c:v>77.94</c:v>
                </c:pt>
                <c:pt idx="2">
                  <c:v>79.13</c:v>
                </c:pt>
                <c:pt idx="3">
                  <c:v>81.41</c:v>
                </c:pt>
                <c:pt idx="4">
                  <c:v>82.05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0F7-4282-9F9D-A1EC37037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1954288"/>
        <c:axId val="3819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84.07</c:v>
                </c:pt>
                <c:pt idx="1">
                  <c:v>84.32</c:v>
                </c:pt>
                <c:pt idx="2">
                  <c:v>84.58</c:v>
                </c:pt>
                <c:pt idx="3">
                  <c:v>84.84</c:v>
                </c:pt>
                <c:pt idx="4">
                  <c:v>84.86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0F7-4282-9F9D-A1EC37037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1954288"/>
        <c:axId val="381956640"/>
      </c:lineChart>
      <c:dateAx>
        <c:axId val="381954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1956640"/>
        <c:crosses val="autoZero"/>
        <c:auto val="1"/>
        <c:lblOffset val="100"/>
        <c:baseTimeUnit val="years"/>
      </c:dateAx>
      <c:valAx>
        <c:axId val="3819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81954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【747.76】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【261.46】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="90" zoomScaleNormal="90" workbookViewId="0">
      <selection activeCell="B12" sqref="B1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85" t="s">
        <v>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  <c r="BZ2" s="85"/>
    </row>
    <row r="3" spans="1:78" ht="9.75" customHeight="1" x14ac:dyDescent="0.15">
      <c r="A3" s="2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</row>
    <row r="4" spans="1:78" ht="9.75" customHeight="1" x14ac:dyDescent="0.15">
      <c r="A4" s="2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86" t="str">
        <f>データ!H6</f>
        <v>鳥取県　倉吉市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76" t="s">
        <v>1</v>
      </c>
      <c r="C7" s="76"/>
      <c r="D7" s="76"/>
      <c r="E7" s="76"/>
      <c r="F7" s="76"/>
      <c r="G7" s="76"/>
      <c r="H7" s="76"/>
      <c r="I7" s="76" t="s">
        <v>2</v>
      </c>
      <c r="J7" s="76"/>
      <c r="K7" s="76"/>
      <c r="L7" s="76"/>
      <c r="M7" s="76"/>
      <c r="N7" s="76"/>
      <c r="O7" s="76"/>
      <c r="P7" s="76" t="s">
        <v>3</v>
      </c>
      <c r="Q7" s="76"/>
      <c r="R7" s="76"/>
      <c r="S7" s="76"/>
      <c r="T7" s="76"/>
      <c r="U7" s="76"/>
      <c r="V7" s="76"/>
      <c r="W7" s="76" t="s">
        <v>4</v>
      </c>
      <c r="X7" s="76"/>
      <c r="Y7" s="76"/>
      <c r="Z7" s="76"/>
      <c r="AA7" s="76"/>
      <c r="AB7" s="76"/>
      <c r="AC7" s="76"/>
      <c r="AD7" s="76" t="s">
        <v>5</v>
      </c>
      <c r="AE7" s="76"/>
      <c r="AF7" s="76"/>
      <c r="AG7" s="76"/>
      <c r="AH7" s="76"/>
      <c r="AI7" s="76"/>
      <c r="AJ7" s="76"/>
      <c r="AK7" s="3"/>
      <c r="AL7" s="76" t="s">
        <v>6</v>
      </c>
      <c r="AM7" s="76"/>
      <c r="AN7" s="76"/>
      <c r="AO7" s="76"/>
      <c r="AP7" s="76"/>
      <c r="AQ7" s="76"/>
      <c r="AR7" s="76"/>
      <c r="AS7" s="76"/>
      <c r="AT7" s="76" t="s">
        <v>7</v>
      </c>
      <c r="AU7" s="76"/>
      <c r="AV7" s="76"/>
      <c r="AW7" s="76"/>
      <c r="AX7" s="76"/>
      <c r="AY7" s="76"/>
      <c r="AZ7" s="76"/>
      <c r="BA7" s="76"/>
      <c r="BB7" s="76" t="s">
        <v>8</v>
      </c>
      <c r="BC7" s="76"/>
      <c r="BD7" s="76"/>
      <c r="BE7" s="76"/>
      <c r="BF7" s="76"/>
      <c r="BG7" s="76"/>
      <c r="BH7" s="76"/>
      <c r="BI7" s="76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83" t="str">
        <f>データ!I6</f>
        <v>法非適用</v>
      </c>
      <c r="C8" s="83"/>
      <c r="D8" s="83"/>
      <c r="E8" s="83"/>
      <c r="F8" s="83"/>
      <c r="G8" s="83"/>
      <c r="H8" s="83"/>
      <c r="I8" s="83" t="str">
        <f>データ!J6</f>
        <v>下水道事業</v>
      </c>
      <c r="J8" s="83"/>
      <c r="K8" s="83"/>
      <c r="L8" s="83"/>
      <c r="M8" s="83"/>
      <c r="N8" s="83"/>
      <c r="O8" s="83"/>
      <c r="P8" s="83" t="str">
        <f>データ!K6</f>
        <v>農業集落排水</v>
      </c>
      <c r="Q8" s="83"/>
      <c r="R8" s="83"/>
      <c r="S8" s="83"/>
      <c r="T8" s="83"/>
      <c r="U8" s="83"/>
      <c r="V8" s="83"/>
      <c r="W8" s="83" t="str">
        <f>データ!L6</f>
        <v>F2</v>
      </c>
      <c r="X8" s="83"/>
      <c r="Y8" s="83"/>
      <c r="Z8" s="83"/>
      <c r="AA8" s="83"/>
      <c r="AB8" s="83"/>
      <c r="AC8" s="83"/>
      <c r="AD8" s="84" t="str">
        <f>データ!$M$6</f>
        <v>非設置</v>
      </c>
      <c r="AE8" s="84"/>
      <c r="AF8" s="84"/>
      <c r="AG8" s="84"/>
      <c r="AH8" s="84"/>
      <c r="AI8" s="84"/>
      <c r="AJ8" s="84"/>
      <c r="AK8" s="3"/>
      <c r="AL8" s="80">
        <f>データ!S6</f>
        <v>47257</v>
      </c>
      <c r="AM8" s="80"/>
      <c r="AN8" s="80"/>
      <c r="AO8" s="80"/>
      <c r="AP8" s="80"/>
      <c r="AQ8" s="80"/>
      <c r="AR8" s="80"/>
      <c r="AS8" s="80"/>
      <c r="AT8" s="79">
        <f>データ!T6</f>
        <v>272.06</v>
      </c>
      <c r="AU8" s="79"/>
      <c r="AV8" s="79"/>
      <c r="AW8" s="79"/>
      <c r="AX8" s="79"/>
      <c r="AY8" s="79"/>
      <c r="AZ8" s="79"/>
      <c r="BA8" s="79"/>
      <c r="BB8" s="79">
        <f>データ!U6</f>
        <v>173.7</v>
      </c>
      <c r="BC8" s="79"/>
      <c r="BD8" s="79"/>
      <c r="BE8" s="79"/>
      <c r="BF8" s="79"/>
      <c r="BG8" s="79"/>
      <c r="BH8" s="79"/>
      <c r="BI8" s="79"/>
      <c r="BJ8" s="3"/>
      <c r="BK8" s="3"/>
      <c r="BL8" s="81" t="s">
        <v>10</v>
      </c>
      <c r="BM8" s="82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76" t="s">
        <v>12</v>
      </c>
      <c r="C9" s="76"/>
      <c r="D9" s="76"/>
      <c r="E9" s="76"/>
      <c r="F9" s="76"/>
      <c r="G9" s="76"/>
      <c r="H9" s="76"/>
      <c r="I9" s="76" t="s">
        <v>13</v>
      </c>
      <c r="J9" s="76"/>
      <c r="K9" s="76"/>
      <c r="L9" s="76"/>
      <c r="M9" s="76"/>
      <c r="N9" s="76"/>
      <c r="O9" s="76"/>
      <c r="P9" s="76" t="s">
        <v>14</v>
      </c>
      <c r="Q9" s="76"/>
      <c r="R9" s="76"/>
      <c r="S9" s="76"/>
      <c r="T9" s="76"/>
      <c r="U9" s="76"/>
      <c r="V9" s="76"/>
      <c r="W9" s="76" t="s">
        <v>15</v>
      </c>
      <c r="X9" s="76"/>
      <c r="Y9" s="76"/>
      <c r="Z9" s="76"/>
      <c r="AA9" s="76"/>
      <c r="AB9" s="76"/>
      <c r="AC9" s="76"/>
      <c r="AD9" s="76" t="s">
        <v>16</v>
      </c>
      <c r="AE9" s="76"/>
      <c r="AF9" s="76"/>
      <c r="AG9" s="76"/>
      <c r="AH9" s="76"/>
      <c r="AI9" s="76"/>
      <c r="AJ9" s="76"/>
      <c r="AK9" s="3"/>
      <c r="AL9" s="76" t="s">
        <v>17</v>
      </c>
      <c r="AM9" s="76"/>
      <c r="AN9" s="76"/>
      <c r="AO9" s="76"/>
      <c r="AP9" s="76"/>
      <c r="AQ9" s="76"/>
      <c r="AR9" s="76"/>
      <c r="AS9" s="76"/>
      <c r="AT9" s="76" t="s">
        <v>18</v>
      </c>
      <c r="AU9" s="76"/>
      <c r="AV9" s="76"/>
      <c r="AW9" s="76"/>
      <c r="AX9" s="76"/>
      <c r="AY9" s="76"/>
      <c r="AZ9" s="76"/>
      <c r="BA9" s="76"/>
      <c r="BB9" s="76" t="s">
        <v>19</v>
      </c>
      <c r="BC9" s="76"/>
      <c r="BD9" s="76"/>
      <c r="BE9" s="76"/>
      <c r="BF9" s="76"/>
      <c r="BG9" s="76"/>
      <c r="BH9" s="76"/>
      <c r="BI9" s="76"/>
      <c r="BJ9" s="3"/>
      <c r="BK9" s="3"/>
      <c r="BL9" s="77" t="s">
        <v>20</v>
      </c>
      <c r="BM9" s="78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79" t="str">
        <f>データ!N6</f>
        <v>-</v>
      </c>
      <c r="C10" s="79"/>
      <c r="D10" s="79"/>
      <c r="E10" s="79"/>
      <c r="F10" s="79"/>
      <c r="G10" s="79"/>
      <c r="H10" s="79"/>
      <c r="I10" s="79" t="str">
        <f>データ!O6</f>
        <v>該当数値なし</v>
      </c>
      <c r="J10" s="79"/>
      <c r="K10" s="79"/>
      <c r="L10" s="79"/>
      <c r="M10" s="79"/>
      <c r="N10" s="79"/>
      <c r="O10" s="79"/>
      <c r="P10" s="79">
        <f>データ!P6</f>
        <v>14.6</v>
      </c>
      <c r="Q10" s="79"/>
      <c r="R10" s="79"/>
      <c r="S10" s="79"/>
      <c r="T10" s="79"/>
      <c r="U10" s="79"/>
      <c r="V10" s="79"/>
      <c r="W10" s="79">
        <f>データ!Q6</f>
        <v>94.19</v>
      </c>
      <c r="X10" s="79"/>
      <c r="Y10" s="79"/>
      <c r="Z10" s="79"/>
      <c r="AA10" s="79"/>
      <c r="AB10" s="79"/>
      <c r="AC10" s="79"/>
      <c r="AD10" s="80">
        <f>データ!R6</f>
        <v>3164</v>
      </c>
      <c r="AE10" s="80"/>
      <c r="AF10" s="80"/>
      <c r="AG10" s="80"/>
      <c r="AH10" s="80"/>
      <c r="AI10" s="80"/>
      <c r="AJ10" s="80"/>
      <c r="AK10" s="2"/>
      <c r="AL10" s="80">
        <f>データ!V6</f>
        <v>6864</v>
      </c>
      <c r="AM10" s="80"/>
      <c r="AN10" s="80"/>
      <c r="AO10" s="80"/>
      <c r="AP10" s="80"/>
      <c r="AQ10" s="80"/>
      <c r="AR10" s="80"/>
      <c r="AS10" s="80"/>
      <c r="AT10" s="79">
        <f>データ!W6</f>
        <v>10.44</v>
      </c>
      <c r="AU10" s="79"/>
      <c r="AV10" s="79"/>
      <c r="AW10" s="79"/>
      <c r="AX10" s="79"/>
      <c r="AY10" s="79"/>
      <c r="AZ10" s="79"/>
      <c r="BA10" s="79"/>
      <c r="BB10" s="79">
        <f>データ!X6</f>
        <v>657.47</v>
      </c>
      <c r="BC10" s="79"/>
      <c r="BD10" s="79"/>
      <c r="BE10" s="79"/>
      <c r="BF10" s="79"/>
      <c r="BG10" s="79"/>
      <c r="BH10" s="79"/>
      <c r="BI10" s="79"/>
      <c r="BJ10" s="2"/>
      <c r="BK10" s="2"/>
      <c r="BL10" s="63" t="s">
        <v>22</v>
      </c>
      <c r="BM10" s="64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5" t="s">
        <v>24</v>
      </c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</row>
    <row r="14" spans="1:78" ht="13.5" customHeight="1" x14ac:dyDescent="0.15">
      <c r="A14" s="2"/>
      <c r="B14" s="67" t="s">
        <v>25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9"/>
      <c r="BK14" s="2"/>
      <c r="BL14" s="51" t="s">
        <v>26</v>
      </c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3"/>
    </row>
    <row r="15" spans="1:78" ht="13.5" customHeight="1" x14ac:dyDescent="0.15">
      <c r="A15" s="2"/>
      <c r="B15" s="48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50"/>
      <c r="BK15" s="2"/>
      <c r="BL15" s="54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6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70" t="s">
        <v>111</v>
      </c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2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70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2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70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2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70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2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70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2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70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2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70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2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70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2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70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2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70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2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70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2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70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2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70"/>
      <c r="BM28" s="71"/>
      <c r="BN28" s="71"/>
      <c r="BO28" s="71"/>
      <c r="BP28" s="71"/>
      <c r="BQ28" s="71"/>
      <c r="BR28" s="71"/>
      <c r="BS28" s="71"/>
      <c r="BT28" s="71"/>
      <c r="BU28" s="71"/>
      <c r="BV28" s="71"/>
      <c r="BW28" s="71"/>
      <c r="BX28" s="71"/>
      <c r="BY28" s="71"/>
      <c r="BZ28" s="72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70"/>
      <c r="BM29" s="71"/>
      <c r="BN29" s="71"/>
      <c r="BO29" s="71"/>
      <c r="BP29" s="71"/>
      <c r="BQ29" s="71"/>
      <c r="BR29" s="71"/>
      <c r="BS29" s="71"/>
      <c r="BT29" s="71"/>
      <c r="BU29" s="71"/>
      <c r="BV29" s="71"/>
      <c r="BW29" s="71"/>
      <c r="BX29" s="71"/>
      <c r="BY29" s="71"/>
      <c r="BZ29" s="72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70"/>
      <c r="BM30" s="71"/>
      <c r="BN30" s="71"/>
      <c r="BO30" s="71"/>
      <c r="BP30" s="71"/>
      <c r="BQ30" s="71"/>
      <c r="BR30" s="71"/>
      <c r="BS30" s="71"/>
      <c r="BT30" s="71"/>
      <c r="BU30" s="71"/>
      <c r="BV30" s="71"/>
      <c r="BW30" s="71"/>
      <c r="BX30" s="71"/>
      <c r="BY30" s="71"/>
      <c r="BZ30" s="72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70"/>
      <c r="BM31" s="71"/>
      <c r="BN31" s="71"/>
      <c r="BO31" s="71"/>
      <c r="BP31" s="71"/>
      <c r="BQ31" s="71"/>
      <c r="BR31" s="71"/>
      <c r="BS31" s="71"/>
      <c r="BT31" s="71"/>
      <c r="BU31" s="71"/>
      <c r="BV31" s="71"/>
      <c r="BW31" s="71"/>
      <c r="BX31" s="71"/>
      <c r="BY31" s="71"/>
      <c r="BZ31" s="72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70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71"/>
      <c r="BZ32" s="72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70"/>
      <c r="BM33" s="71"/>
      <c r="BN33" s="71"/>
      <c r="BO33" s="71"/>
      <c r="BP33" s="71"/>
      <c r="BQ33" s="71"/>
      <c r="BR33" s="71"/>
      <c r="BS33" s="71"/>
      <c r="BT33" s="71"/>
      <c r="BU33" s="71"/>
      <c r="BV33" s="71"/>
      <c r="BW33" s="71"/>
      <c r="BX33" s="71"/>
      <c r="BY33" s="71"/>
      <c r="BZ33" s="72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70"/>
      <c r="BM34" s="71"/>
      <c r="BN34" s="71"/>
      <c r="BO34" s="71"/>
      <c r="BP34" s="71"/>
      <c r="BQ34" s="71"/>
      <c r="BR34" s="71"/>
      <c r="BS34" s="71"/>
      <c r="BT34" s="71"/>
      <c r="BU34" s="71"/>
      <c r="BV34" s="71"/>
      <c r="BW34" s="71"/>
      <c r="BX34" s="71"/>
      <c r="BY34" s="71"/>
      <c r="BZ34" s="72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70"/>
      <c r="BM35" s="71"/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71"/>
      <c r="BY35" s="71"/>
      <c r="BZ35" s="72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70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2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70"/>
      <c r="BM37" s="71"/>
      <c r="BN37" s="71"/>
      <c r="BO37" s="71"/>
      <c r="BP37" s="71"/>
      <c r="BQ37" s="71"/>
      <c r="BR37" s="71"/>
      <c r="BS37" s="71"/>
      <c r="BT37" s="71"/>
      <c r="BU37" s="71"/>
      <c r="BV37" s="71"/>
      <c r="BW37" s="71"/>
      <c r="BX37" s="71"/>
      <c r="BY37" s="71"/>
      <c r="BZ37" s="72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70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2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70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71"/>
      <c r="BY39" s="71"/>
      <c r="BZ39" s="72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70"/>
      <c r="BM40" s="71"/>
      <c r="BN40" s="71"/>
      <c r="BO40" s="71"/>
      <c r="BP40" s="71"/>
      <c r="BQ40" s="71"/>
      <c r="BR40" s="71"/>
      <c r="BS40" s="71"/>
      <c r="BT40" s="71"/>
      <c r="BU40" s="71"/>
      <c r="BV40" s="71"/>
      <c r="BW40" s="71"/>
      <c r="BX40" s="71"/>
      <c r="BY40" s="71"/>
      <c r="BZ40" s="72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70"/>
      <c r="BM41" s="71"/>
      <c r="BN41" s="71"/>
      <c r="BO41" s="71"/>
      <c r="BP41" s="71"/>
      <c r="BQ41" s="71"/>
      <c r="BR41" s="71"/>
      <c r="BS41" s="71"/>
      <c r="BT41" s="71"/>
      <c r="BU41" s="71"/>
      <c r="BV41" s="71"/>
      <c r="BW41" s="71"/>
      <c r="BX41" s="71"/>
      <c r="BY41" s="71"/>
      <c r="BZ41" s="72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70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2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70"/>
      <c r="BM43" s="71"/>
      <c r="BN43" s="71"/>
      <c r="BO43" s="71"/>
      <c r="BP43" s="71"/>
      <c r="BQ43" s="71"/>
      <c r="BR43" s="71"/>
      <c r="BS43" s="71"/>
      <c r="BT43" s="71"/>
      <c r="BU43" s="71"/>
      <c r="BV43" s="71"/>
      <c r="BW43" s="71"/>
      <c r="BX43" s="71"/>
      <c r="BY43" s="71"/>
      <c r="BZ43" s="72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3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5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1" t="s">
        <v>27</v>
      </c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3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4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6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2" t="s">
        <v>110</v>
      </c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4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2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4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2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4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2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4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2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4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2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4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2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4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2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4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2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4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2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4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2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4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2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4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2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4"/>
    </row>
    <row r="60" spans="1:78" ht="13.5" customHeight="1" x14ac:dyDescent="0.15">
      <c r="A60" s="2"/>
      <c r="B60" s="48" t="s">
        <v>28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50"/>
      <c r="BK60" s="2"/>
      <c r="BL60" s="42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4"/>
    </row>
    <row r="61" spans="1:78" ht="13.5" customHeight="1" x14ac:dyDescent="0.15">
      <c r="A61" s="2"/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50"/>
      <c r="BK61" s="2"/>
      <c r="BL61" s="42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44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2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44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5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7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1" t="s">
        <v>29</v>
      </c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3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4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56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7" t="s">
        <v>112</v>
      </c>
      <c r="BM66" s="58"/>
      <c r="BN66" s="58"/>
      <c r="BO66" s="58"/>
      <c r="BP66" s="58"/>
      <c r="BQ66" s="58"/>
      <c r="BR66" s="58"/>
      <c r="BS66" s="58"/>
      <c r="BT66" s="58"/>
      <c r="BU66" s="58"/>
      <c r="BV66" s="58"/>
      <c r="BW66" s="58"/>
      <c r="BX66" s="58"/>
      <c r="BY66" s="58"/>
      <c r="BZ66" s="59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7"/>
      <c r="BM67" s="58"/>
      <c r="BN67" s="58"/>
      <c r="BO67" s="58"/>
      <c r="BP67" s="58"/>
      <c r="BQ67" s="58"/>
      <c r="BR67" s="58"/>
      <c r="BS67" s="58"/>
      <c r="BT67" s="58"/>
      <c r="BU67" s="58"/>
      <c r="BV67" s="58"/>
      <c r="BW67" s="58"/>
      <c r="BX67" s="58"/>
      <c r="BY67" s="58"/>
      <c r="BZ67" s="59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7"/>
      <c r="BM68" s="58"/>
      <c r="BN68" s="58"/>
      <c r="BO68" s="58"/>
      <c r="BP68" s="58"/>
      <c r="BQ68" s="58"/>
      <c r="BR68" s="58"/>
      <c r="BS68" s="58"/>
      <c r="BT68" s="58"/>
      <c r="BU68" s="58"/>
      <c r="BV68" s="58"/>
      <c r="BW68" s="58"/>
      <c r="BX68" s="58"/>
      <c r="BY68" s="58"/>
      <c r="BZ68" s="59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7"/>
      <c r="BM69" s="58"/>
      <c r="BN69" s="58"/>
      <c r="BO69" s="58"/>
      <c r="BP69" s="58"/>
      <c r="BQ69" s="58"/>
      <c r="BR69" s="58"/>
      <c r="BS69" s="58"/>
      <c r="BT69" s="58"/>
      <c r="BU69" s="58"/>
      <c r="BV69" s="58"/>
      <c r="BW69" s="58"/>
      <c r="BX69" s="58"/>
      <c r="BY69" s="58"/>
      <c r="BZ69" s="59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7"/>
      <c r="BM70" s="58"/>
      <c r="BN70" s="58"/>
      <c r="BO70" s="58"/>
      <c r="BP70" s="58"/>
      <c r="BQ70" s="58"/>
      <c r="BR70" s="58"/>
      <c r="BS70" s="58"/>
      <c r="BT70" s="58"/>
      <c r="BU70" s="58"/>
      <c r="BV70" s="58"/>
      <c r="BW70" s="58"/>
      <c r="BX70" s="58"/>
      <c r="BY70" s="58"/>
      <c r="BZ70" s="59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7"/>
      <c r="BM71" s="58"/>
      <c r="BN71" s="58"/>
      <c r="BO71" s="58"/>
      <c r="BP71" s="58"/>
      <c r="BQ71" s="58"/>
      <c r="BR71" s="58"/>
      <c r="BS71" s="58"/>
      <c r="BT71" s="58"/>
      <c r="BU71" s="58"/>
      <c r="BV71" s="58"/>
      <c r="BW71" s="58"/>
      <c r="BX71" s="58"/>
      <c r="BY71" s="58"/>
      <c r="BZ71" s="59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7"/>
      <c r="BM72" s="58"/>
      <c r="BN72" s="58"/>
      <c r="BO72" s="58"/>
      <c r="BP72" s="58"/>
      <c r="BQ72" s="58"/>
      <c r="BR72" s="58"/>
      <c r="BS72" s="58"/>
      <c r="BT72" s="58"/>
      <c r="BU72" s="58"/>
      <c r="BV72" s="58"/>
      <c r="BW72" s="58"/>
      <c r="BX72" s="58"/>
      <c r="BY72" s="58"/>
      <c r="BZ72" s="59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7"/>
      <c r="BM73" s="58"/>
      <c r="BN73" s="58"/>
      <c r="BO73" s="58"/>
      <c r="BP73" s="58"/>
      <c r="BQ73" s="58"/>
      <c r="BR73" s="58"/>
      <c r="BS73" s="58"/>
      <c r="BT73" s="58"/>
      <c r="BU73" s="58"/>
      <c r="BV73" s="58"/>
      <c r="BW73" s="58"/>
      <c r="BX73" s="58"/>
      <c r="BY73" s="58"/>
      <c r="BZ73" s="59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7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9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7"/>
      <c r="BM75" s="58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  <c r="BZ75" s="59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7"/>
      <c r="BM76" s="58"/>
      <c r="BN76" s="58"/>
      <c r="BO76" s="58"/>
      <c r="BP76" s="58"/>
      <c r="BQ76" s="58"/>
      <c r="BR76" s="58"/>
      <c r="BS76" s="58"/>
      <c r="BT76" s="58"/>
      <c r="BU76" s="58"/>
      <c r="BV76" s="58"/>
      <c r="BW76" s="58"/>
      <c r="BX76" s="58"/>
      <c r="BY76" s="58"/>
      <c r="BZ76" s="59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7"/>
      <c r="BM77" s="58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9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7"/>
      <c r="BM78" s="58"/>
      <c r="BN78" s="58"/>
      <c r="BO78" s="58"/>
      <c r="BP78" s="58"/>
      <c r="BQ78" s="58"/>
      <c r="BR78" s="58"/>
      <c r="BS78" s="58"/>
      <c r="BT78" s="58"/>
      <c r="BU78" s="58"/>
      <c r="BV78" s="58"/>
      <c r="BW78" s="58"/>
      <c r="BX78" s="58"/>
      <c r="BY78" s="58"/>
      <c r="BZ78" s="59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7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9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7"/>
      <c r="BM80" s="58"/>
      <c r="BN80" s="58"/>
      <c r="BO80" s="58"/>
      <c r="BP80" s="58"/>
      <c r="BQ80" s="58"/>
      <c r="BR80" s="58"/>
      <c r="BS80" s="58"/>
      <c r="BT80" s="58"/>
      <c r="BU80" s="58"/>
      <c r="BV80" s="58"/>
      <c r="BW80" s="58"/>
      <c r="BX80" s="58"/>
      <c r="BY80" s="58"/>
      <c r="BZ80" s="59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7"/>
      <c r="BM81" s="58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9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60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2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【747.76】</v>
      </c>
      <c r="I86" s="26" t="str">
        <f>データ!CA6</f>
        <v>【59.51】</v>
      </c>
      <c r="J86" s="26" t="str">
        <f>データ!CL6</f>
        <v>【261.46】</v>
      </c>
      <c r="K86" s="26" t="str">
        <f>データ!CW6</f>
        <v>【52.23】</v>
      </c>
      <c r="L86" s="26" t="str">
        <f>データ!DH6</f>
        <v>【85.82】</v>
      </c>
      <c r="M86" s="26" t="s">
        <v>43</v>
      </c>
      <c r="N86" s="26" t="s">
        <v>43</v>
      </c>
      <c r="O86" s="26" t="str">
        <f>データ!EO6</f>
        <v>【0.02】</v>
      </c>
    </row>
  </sheetData>
  <sheetProtection algorithmName="SHA-512" hashValue="02fRy1y9v6pPDHEY+u6cjZmlW5muK3DuaXfSaziMn8MJtcER16v04xlDPp2XTpcPSe9/Djbll1eISwnZyUYuIA==" saltValue="g7SZnbu5++do3YVtFUS68w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44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45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46</v>
      </c>
      <c r="B3" s="29" t="s">
        <v>47</v>
      </c>
      <c r="C3" s="29" t="s">
        <v>48</v>
      </c>
      <c r="D3" s="29" t="s">
        <v>49</v>
      </c>
      <c r="E3" s="29" t="s">
        <v>50</v>
      </c>
      <c r="F3" s="29" t="s">
        <v>51</v>
      </c>
      <c r="G3" s="29" t="s">
        <v>52</v>
      </c>
      <c r="H3" s="88" t="s">
        <v>53</v>
      </c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90"/>
      <c r="Y3" s="94" t="s">
        <v>54</v>
      </c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/>
      <c r="DI3" s="87" t="s">
        <v>55</v>
      </c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  <c r="EO3" s="87"/>
    </row>
    <row r="4" spans="1:145" x14ac:dyDescent="0.15">
      <c r="A4" s="28" t="s">
        <v>56</v>
      </c>
      <c r="B4" s="30"/>
      <c r="C4" s="30"/>
      <c r="D4" s="30"/>
      <c r="E4" s="30"/>
      <c r="F4" s="30"/>
      <c r="G4" s="30"/>
      <c r="H4" s="91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3"/>
      <c r="Y4" s="87" t="s">
        <v>57</v>
      </c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 t="s">
        <v>58</v>
      </c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 t="s">
        <v>59</v>
      </c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 t="s">
        <v>60</v>
      </c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 t="s">
        <v>61</v>
      </c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 t="s">
        <v>62</v>
      </c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 t="s">
        <v>63</v>
      </c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 t="s">
        <v>64</v>
      </c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 t="s">
        <v>65</v>
      </c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 t="s">
        <v>66</v>
      </c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 t="s">
        <v>67</v>
      </c>
      <c r="EF4" s="87"/>
      <c r="EG4" s="87"/>
      <c r="EH4" s="87"/>
      <c r="EI4" s="87"/>
      <c r="EJ4" s="87"/>
      <c r="EK4" s="87"/>
      <c r="EL4" s="87"/>
      <c r="EM4" s="87"/>
      <c r="EN4" s="87"/>
      <c r="EO4" s="87"/>
    </row>
    <row r="5" spans="1:145" x14ac:dyDescent="0.15">
      <c r="A5" s="28" t="s">
        <v>68</v>
      </c>
      <c r="B5" s="31"/>
      <c r="C5" s="31"/>
      <c r="D5" s="31"/>
      <c r="E5" s="31"/>
      <c r="F5" s="31"/>
      <c r="G5" s="31"/>
      <c r="H5" s="32" t="s">
        <v>69</v>
      </c>
      <c r="I5" s="32" t="s">
        <v>70</v>
      </c>
      <c r="J5" s="32" t="s">
        <v>71</v>
      </c>
      <c r="K5" s="32" t="s">
        <v>72</v>
      </c>
      <c r="L5" s="32" t="s">
        <v>73</v>
      </c>
      <c r="M5" s="32" t="s">
        <v>5</v>
      </c>
      <c r="N5" s="32" t="s">
        <v>74</v>
      </c>
      <c r="O5" s="32" t="s">
        <v>75</v>
      </c>
      <c r="P5" s="32" t="s">
        <v>76</v>
      </c>
      <c r="Q5" s="32" t="s">
        <v>77</v>
      </c>
      <c r="R5" s="32" t="s">
        <v>78</v>
      </c>
      <c r="S5" s="32" t="s">
        <v>79</v>
      </c>
      <c r="T5" s="32" t="s">
        <v>80</v>
      </c>
      <c r="U5" s="32" t="s">
        <v>81</v>
      </c>
      <c r="V5" s="32" t="s">
        <v>82</v>
      </c>
      <c r="W5" s="32" t="s">
        <v>83</v>
      </c>
      <c r="X5" s="32" t="s">
        <v>84</v>
      </c>
      <c r="Y5" s="32" t="s">
        <v>85</v>
      </c>
      <c r="Z5" s="32" t="s">
        <v>86</v>
      </c>
      <c r="AA5" s="32" t="s">
        <v>87</v>
      </c>
      <c r="AB5" s="32" t="s">
        <v>88</v>
      </c>
      <c r="AC5" s="32" t="s">
        <v>89</v>
      </c>
      <c r="AD5" s="32" t="s">
        <v>90</v>
      </c>
      <c r="AE5" s="32" t="s">
        <v>91</v>
      </c>
      <c r="AF5" s="32" t="s">
        <v>92</v>
      </c>
      <c r="AG5" s="32" t="s">
        <v>93</v>
      </c>
      <c r="AH5" s="32" t="s">
        <v>94</v>
      </c>
      <c r="AI5" s="32" t="s">
        <v>31</v>
      </c>
      <c r="AJ5" s="32" t="s">
        <v>85</v>
      </c>
      <c r="AK5" s="32" t="s">
        <v>86</v>
      </c>
      <c r="AL5" s="32" t="s">
        <v>87</v>
      </c>
      <c r="AM5" s="32" t="s">
        <v>88</v>
      </c>
      <c r="AN5" s="32" t="s">
        <v>89</v>
      </c>
      <c r="AO5" s="32" t="s">
        <v>90</v>
      </c>
      <c r="AP5" s="32" t="s">
        <v>91</v>
      </c>
      <c r="AQ5" s="32" t="s">
        <v>92</v>
      </c>
      <c r="AR5" s="32" t="s">
        <v>93</v>
      </c>
      <c r="AS5" s="32" t="s">
        <v>94</v>
      </c>
      <c r="AT5" s="32" t="s">
        <v>95</v>
      </c>
      <c r="AU5" s="32" t="s">
        <v>85</v>
      </c>
      <c r="AV5" s="32" t="s">
        <v>86</v>
      </c>
      <c r="AW5" s="32" t="s">
        <v>87</v>
      </c>
      <c r="AX5" s="32" t="s">
        <v>88</v>
      </c>
      <c r="AY5" s="32" t="s">
        <v>89</v>
      </c>
      <c r="AZ5" s="32" t="s">
        <v>90</v>
      </c>
      <c r="BA5" s="32" t="s">
        <v>91</v>
      </c>
      <c r="BB5" s="32" t="s">
        <v>92</v>
      </c>
      <c r="BC5" s="32" t="s">
        <v>93</v>
      </c>
      <c r="BD5" s="32" t="s">
        <v>94</v>
      </c>
      <c r="BE5" s="32" t="s">
        <v>95</v>
      </c>
      <c r="BF5" s="32" t="s">
        <v>85</v>
      </c>
      <c r="BG5" s="32" t="s">
        <v>86</v>
      </c>
      <c r="BH5" s="32" t="s">
        <v>87</v>
      </c>
      <c r="BI5" s="32" t="s">
        <v>88</v>
      </c>
      <c r="BJ5" s="32" t="s">
        <v>89</v>
      </c>
      <c r="BK5" s="32" t="s">
        <v>90</v>
      </c>
      <c r="BL5" s="32" t="s">
        <v>91</v>
      </c>
      <c r="BM5" s="32" t="s">
        <v>92</v>
      </c>
      <c r="BN5" s="32" t="s">
        <v>93</v>
      </c>
      <c r="BO5" s="32" t="s">
        <v>94</v>
      </c>
      <c r="BP5" s="32" t="s">
        <v>95</v>
      </c>
      <c r="BQ5" s="32" t="s">
        <v>85</v>
      </c>
      <c r="BR5" s="32" t="s">
        <v>86</v>
      </c>
      <c r="BS5" s="32" t="s">
        <v>87</v>
      </c>
      <c r="BT5" s="32" t="s">
        <v>88</v>
      </c>
      <c r="BU5" s="32" t="s">
        <v>89</v>
      </c>
      <c r="BV5" s="32" t="s">
        <v>90</v>
      </c>
      <c r="BW5" s="32" t="s">
        <v>91</v>
      </c>
      <c r="BX5" s="32" t="s">
        <v>92</v>
      </c>
      <c r="BY5" s="32" t="s">
        <v>93</v>
      </c>
      <c r="BZ5" s="32" t="s">
        <v>94</v>
      </c>
      <c r="CA5" s="32" t="s">
        <v>95</v>
      </c>
      <c r="CB5" s="32" t="s">
        <v>85</v>
      </c>
      <c r="CC5" s="32" t="s">
        <v>86</v>
      </c>
      <c r="CD5" s="32" t="s">
        <v>87</v>
      </c>
      <c r="CE5" s="32" t="s">
        <v>88</v>
      </c>
      <c r="CF5" s="32" t="s">
        <v>89</v>
      </c>
      <c r="CG5" s="32" t="s">
        <v>90</v>
      </c>
      <c r="CH5" s="32" t="s">
        <v>91</v>
      </c>
      <c r="CI5" s="32" t="s">
        <v>92</v>
      </c>
      <c r="CJ5" s="32" t="s">
        <v>93</v>
      </c>
      <c r="CK5" s="32" t="s">
        <v>94</v>
      </c>
      <c r="CL5" s="32" t="s">
        <v>95</v>
      </c>
      <c r="CM5" s="32" t="s">
        <v>85</v>
      </c>
      <c r="CN5" s="32" t="s">
        <v>86</v>
      </c>
      <c r="CO5" s="32" t="s">
        <v>87</v>
      </c>
      <c r="CP5" s="32" t="s">
        <v>88</v>
      </c>
      <c r="CQ5" s="32" t="s">
        <v>89</v>
      </c>
      <c r="CR5" s="32" t="s">
        <v>90</v>
      </c>
      <c r="CS5" s="32" t="s">
        <v>91</v>
      </c>
      <c r="CT5" s="32" t="s">
        <v>92</v>
      </c>
      <c r="CU5" s="32" t="s">
        <v>93</v>
      </c>
      <c r="CV5" s="32" t="s">
        <v>94</v>
      </c>
      <c r="CW5" s="32" t="s">
        <v>95</v>
      </c>
      <c r="CX5" s="32" t="s">
        <v>85</v>
      </c>
      <c r="CY5" s="32" t="s">
        <v>86</v>
      </c>
      <c r="CZ5" s="32" t="s">
        <v>87</v>
      </c>
      <c r="DA5" s="32" t="s">
        <v>88</v>
      </c>
      <c r="DB5" s="32" t="s">
        <v>89</v>
      </c>
      <c r="DC5" s="32" t="s">
        <v>90</v>
      </c>
      <c r="DD5" s="32" t="s">
        <v>91</v>
      </c>
      <c r="DE5" s="32" t="s">
        <v>92</v>
      </c>
      <c r="DF5" s="32" t="s">
        <v>93</v>
      </c>
      <c r="DG5" s="32" t="s">
        <v>94</v>
      </c>
      <c r="DH5" s="32" t="s">
        <v>95</v>
      </c>
      <c r="DI5" s="32" t="s">
        <v>85</v>
      </c>
      <c r="DJ5" s="32" t="s">
        <v>86</v>
      </c>
      <c r="DK5" s="32" t="s">
        <v>87</v>
      </c>
      <c r="DL5" s="32" t="s">
        <v>88</v>
      </c>
      <c r="DM5" s="32" t="s">
        <v>89</v>
      </c>
      <c r="DN5" s="32" t="s">
        <v>90</v>
      </c>
      <c r="DO5" s="32" t="s">
        <v>91</v>
      </c>
      <c r="DP5" s="32" t="s">
        <v>92</v>
      </c>
      <c r="DQ5" s="32" t="s">
        <v>93</v>
      </c>
      <c r="DR5" s="32" t="s">
        <v>94</v>
      </c>
      <c r="DS5" s="32" t="s">
        <v>95</v>
      </c>
      <c r="DT5" s="32" t="s">
        <v>85</v>
      </c>
      <c r="DU5" s="32" t="s">
        <v>86</v>
      </c>
      <c r="DV5" s="32" t="s">
        <v>87</v>
      </c>
      <c r="DW5" s="32" t="s">
        <v>88</v>
      </c>
      <c r="DX5" s="32" t="s">
        <v>89</v>
      </c>
      <c r="DY5" s="32" t="s">
        <v>90</v>
      </c>
      <c r="DZ5" s="32" t="s">
        <v>91</v>
      </c>
      <c r="EA5" s="32" t="s">
        <v>92</v>
      </c>
      <c r="EB5" s="32" t="s">
        <v>93</v>
      </c>
      <c r="EC5" s="32" t="s">
        <v>94</v>
      </c>
      <c r="ED5" s="32" t="s">
        <v>95</v>
      </c>
      <c r="EE5" s="32" t="s">
        <v>85</v>
      </c>
      <c r="EF5" s="32" t="s">
        <v>86</v>
      </c>
      <c r="EG5" s="32" t="s">
        <v>87</v>
      </c>
      <c r="EH5" s="32" t="s">
        <v>88</v>
      </c>
      <c r="EI5" s="32" t="s">
        <v>89</v>
      </c>
      <c r="EJ5" s="32" t="s">
        <v>90</v>
      </c>
      <c r="EK5" s="32" t="s">
        <v>91</v>
      </c>
      <c r="EL5" s="32" t="s">
        <v>92</v>
      </c>
      <c r="EM5" s="32" t="s">
        <v>93</v>
      </c>
      <c r="EN5" s="32" t="s">
        <v>94</v>
      </c>
      <c r="EO5" s="32" t="s">
        <v>95</v>
      </c>
    </row>
    <row r="6" spans="1:145" s="36" customFormat="1" x14ac:dyDescent="0.15">
      <c r="A6" s="28" t="s">
        <v>96</v>
      </c>
      <c r="B6" s="33">
        <f>B7</f>
        <v>2018</v>
      </c>
      <c r="C6" s="33">
        <f t="shared" ref="C6:X6" si="3">C7</f>
        <v>312037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鳥取県　倉吉市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14.6</v>
      </c>
      <c r="Q6" s="34">
        <f t="shared" si="3"/>
        <v>94.19</v>
      </c>
      <c r="R6" s="34">
        <f t="shared" si="3"/>
        <v>3164</v>
      </c>
      <c r="S6" s="34">
        <f t="shared" si="3"/>
        <v>47257</v>
      </c>
      <c r="T6" s="34">
        <f t="shared" si="3"/>
        <v>272.06</v>
      </c>
      <c r="U6" s="34">
        <f t="shared" si="3"/>
        <v>173.7</v>
      </c>
      <c r="V6" s="34">
        <f t="shared" si="3"/>
        <v>6864</v>
      </c>
      <c r="W6" s="34">
        <f t="shared" si="3"/>
        <v>10.44</v>
      </c>
      <c r="X6" s="34">
        <f t="shared" si="3"/>
        <v>657.47</v>
      </c>
      <c r="Y6" s="35">
        <f>IF(Y7="",NA(),Y7)</f>
        <v>64.84</v>
      </c>
      <c r="Z6" s="35">
        <f t="shared" ref="Z6:AH6" si="4">IF(Z7="",NA(),Z7)</f>
        <v>65.78</v>
      </c>
      <c r="AA6" s="35">
        <f t="shared" si="4"/>
        <v>65.540000000000006</v>
      </c>
      <c r="AB6" s="35">
        <f t="shared" si="4"/>
        <v>65.56</v>
      </c>
      <c r="AC6" s="35">
        <f t="shared" si="4"/>
        <v>65.510000000000005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691.38</v>
      </c>
      <c r="BG6" s="35">
        <f t="shared" ref="BG6:BO6" si="7">IF(BG7="",NA(),BG7)</f>
        <v>458.43</v>
      </c>
      <c r="BH6" s="35">
        <f t="shared" si="7"/>
        <v>373.67</v>
      </c>
      <c r="BI6" s="35">
        <f t="shared" si="7"/>
        <v>326.07</v>
      </c>
      <c r="BJ6" s="35">
        <f t="shared" si="7"/>
        <v>370.67</v>
      </c>
      <c r="BK6" s="35">
        <f t="shared" si="7"/>
        <v>1044.8</v>
      </c>
      <c r="BL6" s="35">
        <f t="shared" si="7"/>
        <v>1081.8</v>
      </c>
      <c r="BM6" s="35">
        <f t="shared" si="7"/>
        <v>974.93</v>
      </c>
      <c r="BN6" s="35">
        <f t="shared" si="7"/>
        <v>855.8</v>
      </c>
      <c r="BO6" s="35">
        <f t="shared" si="7"/>
        <v>789.46</v>
      </c>
      <c r="BP6" s="34" t="str">
        <f>IF(BP7="","",IF(BP7="-","【-】","【"&amp;SUBSTITUTE(TEXT(BP7,"#,##0.00"),"-","△")&amp;"】"))</f>
        <v>【747.76】</v>
      </c>
      <c r="BQ6" s="35">
        <f>IF(BQ7="",NA(),BQ7)</f>
        <v>68.38</v>
      </c>
      <c r="BR6" s="35">
        <f t="shared" ref="BR6:BZ6" si="8">IF(BR7="",NA(),BR7)</f>
        <v>75.02</v>
      </c>
      <c r="BS6" s="35">
        <f t="shared" si="8"/>
        <v>74.64</v>
      </c>
      <c r="BT6" s="35">
        <f t="shared" si="8"/>
        <v>77.81</v>
      </c>
      <c r="BU6" s="35">
        <f t="shared" si="8"/>
        <v>74.47</v>
      </c>
      <c r="BV6" s="35">
        <f t="shared" si="8"/>
        <v>50.82</v>
      </c>
      <c r="BW6" s="35">
        <f t="shared" si="8"/>
        <v>52.19</v>
      </c>
      <c r="BX6" s="35">
        <f t="shared" si="8"/>
        <v>55.32</v>
      </c>
      <c r="BY6" s="35">
        <f t="shared" si="8"/>
        <v>59.8</v>
      </c>
      <c r="BZ6" s="35">
        <f t="shared" si="8"/>
        <v>57.77</v>
      </c>
      <c r="CA6" s="34" t="str">
        <f>IF(CA7="","",IF(CA7="-","【-】","【"&amp;SUBSTITUTE(TEXT(CA7,"#,##0.00"),"-","△")&amp;"】"))</f>
        <v>【59.51】</v>
      </c>
      <c r="CB6" s="35">
        <f>IF(CB7="",NA(),CB7)</f>
        <v>258.18</v>
      </c>
      <c r="CC6" s="35">
        <f t="shared" ref="CC6:CK6" si="9">IF(CC7="",NA(),CC7)</f>
        <v>237.48</v>
      </c>
      <c r="CD6" s="35">
        <f t="shared" si="9"/>
        <v>236.45</v>
      </c>
      <c r="CE6" s="35">
        <f t="shared" si="9"/>
        <v>227.99</v>
      </c>
      <c r="CF6" s="35">
        <f t="shared" si="9"/>
        <v>238.44</v>
      </c>
      <c r="CG6" s="35">
        <f t="shared" si="9"/>
        <v>300.52</v>
      </c>
      <c r="CH6" s="35">
        <f t="shared" si="9"/>
        <v>296.14</v>
      </c>
      <c r="CI6" s="35">
        <f t="shared" si="9"/>
        <v>283.17</v>
      </c>
      <c r="CJ6" s="35">
        <f t="shared" si="9"/>
        <v>263.76</v>
      </c>
      <c r="CK6" s="35">
        <f t="shared" si="9"/>
        <v>274.35000000000002</v>
      </c>
      <c r="CL6" s="34" t="str">
        <f>IF(CL7="","",IF(CL7="-","【-】","【"&amp;SUBSTITUTE(TEXT(CL7,"#,##0.00"),"-","△")&amp;"】"))</f>
        <v>【261.46】</v>
      </c>
      <c r="CM6" s="34">
        <f>IF(CM7="",NA(),CM7)</f>
        <v>0</v>
      </c>
      <c r="CN6" s="34">
        <f t="shared" ref="CN6:CV6" si="10">IF(CN7="",NA(),CN7)</f>
        <v>0</v>
      </c>
      <c r="CO6" s="34">
        <f t="shared" si="10"/>
        <v>0</v>
      </c>
      <c r="CP6" s="34">
        <f t="shared" si="10"/>
        <v>0</v>
      </c>
      <c r="CQ6" s="34">
        <f t="shared" si="10"/>
        <v>0</v>
      </c>
      <c r="CR6" s="35">
        <f t="shared" si="10"/>
        <v>53.24</v>
      </c>
      <c r="CS6" s="35">
        <f t="shared" si="10"/>
        <v>52.31</v>
      </c>
      <c r="CT6" s="35">
        <f t="shared" si="10"/>
        <v>60.65</v>
      </c>
      <c r="CU6" s="35">
        <f t="shared" si="10"/>
        <v>51.75</v>
      </c>
      <c r="CV6" s="35">
        <f t="shared" si="10"/>
        <v>50.68</v>
      </c>
      <c r="CW6" s="34" t="str">
        <f>IF(CW7="","",IF(CW7="-","【-】","【"&amp;SUBSTITUTE(TEXT(CW7,"#,##0.00"),"-","△")&amp;"】"))</f>
        <v>【52.23】</v>
      </c>
      <c r="CX6" s="35">
        <f>IF(CX7="",NA(),CX7)</f>
        <v>79.180000000000007</v>
      </c>
      <c r="CY6" s="35">
        <f t="shared" ref="CY6:DG6" si="11">IF(CY7="",NA(),CY7)</f>
        <v>77.94</v>
      </c>
      <c r="CZ6" s="35">
        <f t="shared" si="11"/>
        <v>79.13</v>
      </c>
      <c r="DA6" s="35">
        <f t="shared" si="11"/>
        <v>81.41</v>
      </c>
      <c r="DB6" s="35">
        <f t="shared" si="11"/>
        <v>82.05</v>
      </c>
      <c r="DC6" s="35">
        <f t="shared" si="11"/>
        <v>84.07</v>
      </c>
      <c r="DD6" s="35">
        <f t="shared" si="11"/>
        <v>84.32</v>
      </c>
      <c r="DE6" s="35">
        <f t="shared" si="11"/>
        <v>84.58</v>
      </c>
      <c r="DF6" s="35">
        <f t="shared" si="11"/>
        <v>84.84</v>
      </c>
      <c r="DG6" s="35">
        <f t="shared" si="11"/>
        <v>84.86</v>
      </c>
      <c r="DH6" s="34" t="str">
        <f>IF(DH7="","",IF(DH7="-","【-】","【"&amp;SUBSTITUTE(TEXT(DH7,"#,##0.00"),"-","△")&amp;"】"))</f>
        <v>【85.82】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5">
        <f t="shared" si="14"/>
        <v>0.05</v>
      </c>
      <c r="EI6" s="34">
        <f t="shared" si="14"/>
        <v>0</v>
      </c>
      <c r="EJ6" s="35">
        <f t="shared" si="14"/>
        <v>0.02</v>
      </c>
      <c r="EK6" s="35">
        <f t="shared" si="14"/>
        <v>0.01</v>
      </c>
      <c r="EL6" s="35">
        <f t="shared" si="14"/>
        <v>2.0499999999999998</v>
      </c>
      <c r="EM6" s="35">
        <f t="shared" si="14"/>
        <v>0.01</v>
      </c>
      <c r="EN6" s="35">
        <f t="shared" si="14"/>
        <v>0.01</v>
      </c>
      <c r="EO6" s="34" t="str">
        <f>IF(EO7="","",IF(EO7="-","【-】","【"&amp;SUBSTITUTE(TEXT(EO7,"#,##0.00"),"-","△")&amp;"】"))</f>
        <v>【0.02】</v>
      </c>
    </row>
    <row r="7" spans="1:145" s="36" customFormat="1" x14ac:dyDescent="0.15">
      <c r="A7" s="28"/>
      <c r="B7" s="37">
        <v>2018</v>
      </c>
      <c r="C7" s="37">
        <v>312037</v>
      </c>
      <c r="D7" s="37">
        <v>47</v>
      </c>
      <c r="E7" s="37">
        <v>17</v>
      </c>
      <c r="F7" s="37">
        <v>5</v>
      </c>
      <c r="G7" s="37">
        <v>0</v>
      </c>
      <c r="H7" s="37" t="s">
        <v>97</v>
      </c>
      <c r="I7" s="37" t="s">
        <v>98</v>
      </c>
      <c r="J7" s="37" t="s">
        <v>99</v>
      </c>
      <c r="K7" s="37" t="s">
        <v>100</v>
      </c>
      <c r="L7" s="37" t="s">
        <v>101</v>
      </c>
      <c r="M7" s="37" t="s">
        <v>102</v>
      </c>
      <c r="N7" s="38" t="s">
        <v>103</v>
      </c>
      <c r="O7" s="38" t="s">
        <v>104</v>
      </c>
      <c r="P7" s="38">
        <v>14.6</v>
      </c>
      <c r="Q7" s="38">
        <v>94.19</v>
      </c>
      <c r="R7" s="38">
        <v>3164</v>
      </c>
      <c r="S7" s="38">
        <v>47257</v>
      </c>
      <c r="T7" s="38">
        <v>272.06</v>
      </c>
      <c r="U7" s="38">
        <v>173.7</v>
      </c>
      <c r="V7" s="38">
        <v>6864</v>
      </c>
      <c r="W7" s="38">
        <v>10.44</v>
      </c>
      <c r="X7" s="38">
        <v>657.47</v>
      </c>
      <c r="Y7" s="38">
        <v>64.84</v>
      </c>
      <c r="Z7" s="38">
        <v>65.78</v>
      </c>
      <c r="AA7" s="38">
        <v>65.540000000000006</v>
      </c>
      <c r="AB7" s="38">
        <v>65.56</v>
      </c>
      <c r="AC7" s="38">
        <v>65.510000000000005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691.38</v>
      </c>
      <c r="BG7" s="38">
        <v>458.43</v>
      </c>
      <c r="BH7" s="38">
        <v>373.67</v>
      </c>
      <c r="BI7" s="38">
        <v>326.07</v>
      </c>
      <c r="BJ7" s="38">
        <v>370.67</v>
      </c>
      <c r="BK7" s="38">
        <v>1044.8</v>
      </c>
      <c r="BL7" s="38">
        <v>1081.8</v>
      </c>
      <c r="BM7" s="38">
        <v>974.93</v>
      </c>
      <c r="BN7" s="38">
        <v>855.8</v>
      </c>
      <c r="BO7" s="38">
        <v>789.46</v>
      </c>
      <c r="BP7" s="38">
        <v>747.76</v>
      </c>
      <c r="BQ7" s="38">
        <v>68.38</v>
      </c>
      <c r="BR7" s="38">
        <v>75.02</v>
      </c>
      <c r="BS7" s="38">
        <v>74.64</v>
      </c>
      <c r="BT7" s="38">
        <v>77.81</v>
      </c>
      <c r="BU7" s="38">
        <v>74.47</v>
      </c>
      <c r="BV7" s="38">
        <v>50.82</v>
      </c>
      <c r="BW7" s="38">
        <v>52.19</v>
      </c>
      <c r="BX7" s="38">
        <v>55.32</v>
      </c>
      <c r="BY7" s="38">
        <v>59.8</v>
      </c>
      <c r="BZ7" s="38">
        <v>57.77</v>
      </c>
      <c r="CA7" s="38">
        <v>59.51</v>
      </c>
      <c r="CB7" s="38">
        <v>258.18</v>
      </c>
      <c r="CC7" s="38">
        <v>237.48</v>
      </c>
      <c r="CD7" s="38">
        <v>236.45</v>
      </c>
      <c r="CE7" s="38">
        <v>227.99</v>
      </c>
      <c r="CF7" s="38">
        <v>238.44</v>
      </c>
      <c r="CG7" s="38">
        <v>300.52</v>
      </c>
      <c r="CH7" s="38">
        <v>296.14</v>
      </c>
      <c r="CI7" s="38">
        <v>283.17</v>
      </c>
      <c r="CJ7" s="38">
        <v>263.76</v>
      </c>
      <c r="CK7" s="38">
        <v>274.35000000000002</v>
      </c>
      <c r="CL7" s="38">
        <v>261.45999999999998</v>
      </c>
      <c r="CM7" s="38">
        <v>0</v>
      </c>
      <c r="CN7" s="38">
        <v>0</v>
      </c>
      <c r="CO7" s="38">
        <v>0</v>
      </c>
      <c r="CP7" s="38">
        <v>0</v>
      </c>
      <c r="CQ7" s="38">
        <v>0</v>
      </c>
      <c r="CR7" s="38">
        <v>53.24</v>
      </c>
      <c r="CS7" s="38">
        <v>52.31</v>
      </c>
      <c r="CT7" s="38">
        <v>60.65</v>
      </c>
      <c r="CU7" s="38">
        <v>51.75</v>
      </c>
      <c r="CV7" s="38">
        <v>50.68</v>
      </c>
      <c r="CW7" s="38">
        <v>52.23</v>
      </c>
      <c r="CX7" s="38">
        <v>79.180000000000007</v>
      </c>
      <c r="CY7" s="38">
        <v>77.94</v>
      </c>
      <c r="CZ7" s="38">
        <v>79.13</v>
      </c>
      <c r="DA7" s="38">
        <v>81.41</v>
      </c>
      <c r="DB7" s="38">
        <v>82.05</v>
      </c>
      <c r="DC7" s="38">
        <v>84.07</v>
      </c>
      <c r="DD7" s="38">
        <v>84.32</v>
      </c>
      <c r="DE7" s="38">
        <v>84.58</v>
      </c>
      <c r="DF7" s="38">
        <v>84.84</v>
      </c>
      <c r="DG7" s="38">
        <v>84.86</v>
      </c>
      <c r="DH7" s="38">
        <v>85.82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0.05</v>
      </c>
      <c r="EI7" s="38">
        <v>0</v>
      </c>
      <c r="EJ7" s="38">
        <v>0.02</v>
      </c>
      <c r="EK7" s="38">
        <v>0.01</v>
      </c>
      <c r="EL7" s="38">
        <v>2.0499999999999998</v>
      </c>
      <c r="EM7" s="38">
        <v>0.01</v>
      </c>
      <c r="EN7" s="38">
        <v>0.01</v>
      </c>
      <c r="EO7" s="38">
        <v>0.02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105</v>
      </c>
      <c r="C9" s="40" t="s">
        <v>106</v>
      </c>
      <c r="D9" s="40" t="s">
        <v>107</v>
      </c>
      <c r="E9" s="40" t="s">
        <v>108</v>
      </c>
      <c r="F9" s="40" t="s">
        <v>109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47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鳥取県庁</cp:lastModifiedBy>
  <cp:lastPrinted>2020-01-16T09:17:59Z</cp:lastPrinted>
  <dcterms:created xsi:type="dcterms:W3CDTF">2019-12-05T05:21:28Z</dcterms:created>
  <dcterms:modified xsi:type="dcterms:W3CDTF">2020-02-05T04:58:00Z</dcterms:modified>
  <cp:category/>
</cp:coreProperties>
</file>