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03_倉吉市\"/>
    </mc:Choice>
  </mc:AlternateContent>
  <workbookProtection workbookAlgorithmName="SHA-512" workbookHashValue="v3eNN4CyDyZNYbaYGxPoshWOwCsEZIXUMPhvE5DfMHFiLya4gGMXh4pli+D3sT7j2CHb20qmQY92kHgU14lZzw==" workbookSaltValue="l6/0i9xF6pSR6Te6KxDfZ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<sst xmlns="http://schemas.openxmlformats.org/spreadsheetml/2006/main" count="228" uniqueCount="113">
  <si>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</si>
  <si>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</si>
  <si>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</si>
  <si>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</si>
  <si>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</si>
  <si>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</si>
  <si>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</si>
  <si>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</si>
  <si>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</si>
  <si>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</si>
  <si>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</si>
  <si>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</si>
  <si>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</si>
  <si>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</si>
  <si>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</si>
  <si>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</si>
  <si>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</si>
  <si>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</si>
  <si>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</si>
  <si>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</si>
  <si>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</si>
  <si>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</si>
  <si>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</si>
  <si>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</si>
  <si>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</si>
  <si>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</si>
  <si>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</si>
  <si>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</si>
  <si>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</si>
  <si>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</si>
  <si>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</si>
  <si>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</si>
  <si>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</si>
  <si>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</si>
  <si>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</si>
  <si>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</si>
  <si>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</si>
  <si>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</si>
  <si>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</si>
  <si>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</si>
  <si>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</si>
  <si>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</si>
  <si>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</si>
  <si>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</si>
  <si>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</si>
  <si>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</si>
  <si>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</si>
  <si>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</si>
  <si>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</si>
  <si>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</si>
  <si>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</si>
  <si>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</si>
  <si>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</si>
  <si>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</si>
  <si>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</si>
  <si>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</si>
  <si>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</si>
  <si>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</si>
  <si>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</si>
  <si>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</si>
  <si>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</si>
  <si>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</si>
  <si>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</si>
  <si>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</si>
  <si>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</si>
  <si>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</si>
  <si>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</si>
  <si>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</si>
  <si>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</si>
  <si>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</si>
  <si>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</si>
  <si>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</si>
  <si>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</si>
  <si>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</si>
  <si>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</si>
  <si>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</si>
  <si>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</si>
  <si>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</si>
  <si>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</si>
  <si>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</si>
  <si>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</si>
  <si>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</si>
  <si>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</si>
  <si>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</si>
  <si>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</si>
  <si>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</si>
  <si>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</si>
  <si>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</si>
  <si>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</si>
  <si>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</si>
  <si>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</si>
  <si>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</si>
  <si>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</si>
  <si>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</si>
  <si>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</si>
  <si>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</si>
  <si>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</si>
  <si>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</si>
  <si>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</si>
  <si>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</si>
  <si>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</si>
  <si>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</si>
  <si>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</si>
  <si>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</si>
  <si>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</si>
  <si>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</si>
  <si>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</si>
  <si>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</si>
  <si>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</si>
  <si>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</si>
  <si>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平成3年度に事業を開始（処理施設建設：平成3年度、管渠建設：平成4年度）したものであり、現在、処理施設の機器更新事業にとりかかっているところである。
　なお、施設改修にあたっては、平成24年度に作成した『最適整備構想及び総合計画』に沿って行っている。　
　管渠、処理施設機器の更新にあたっては、今後の人口減少を考慮し、他事業との統合について検討が必要である。</t>
    <phoneticPr fontId="4"/>
  </si>
  <si>
    <t>【収益的収支比率】
　近年、概ね横ばいの推移である。企業債元利償還金のピークは2022年頃を見込むため、数年間はこの傾向が続く。
【企業債残高対事業規模比率】
　毎年度の企業債借入額は償還額を超えないこととしているため、今後も地方債残高は逓減を見込む。
　類似団体よりも比率は低いが、処理施設機器の更新時期に入っているため、過剰投資により企業債残高が増すことのないよう、執行にあたっては十分に検討を行う。
【汚水処理原価・経費回収率】
　汚水処理原価については、汚水維持管理費、元利償還金ともに近年概ね横ばいに推移していることから、同様の動きをしている。元利償還金のピークは2022年頃を予定しているが、維持管理費について、業務見直し等により削減するよう、今後も検討が必要。
　なお、汚水処理原価の高騰に伴い、経費回収率が悪化。類似団体平均より高い水準にあるが、令和元年10月に使用料の改定を行ったことから、次年度において一定の改善が図られるものと思われる。
【水洗化率】
　水洗化率は全国平均、類似団体平均をともに下回っているが、整備事業が完了しているため、新規利用者の増加は見込めない。</t>
    <rPh sb="231" eb="233">
      <t>オスイ</t>
    </rPh>
    <rPh sb="233" eb="235">
      <t>イジ</t>
    </rPh>
    <rPh sb="235" eb="237">
      <t>カンリ</t>
    </rPh>
    <rPh sb="237" eb="238">
      <t>ヒ</t>
    </rPh>
    <rPh sb="239" eb="241">
      <t>ガンリ</t>
    </rPh>
    <rPh sb="241" eb="244">
      <t>ショウカンキン</t>
    </rPh>
    <rPh sb="247" eb="249">
      <t>キンネン</t>
    </rPh>
    <rPh sb="249" eb="250">
      <t>オオム</t>
    </rPh>
    <rPh sb="251" eb="252">
      <t>ヨコ</t>
    </rPh>
    <rPh sb="255" eb="257">
      <t>スイイ</t>
    </rPh>
    <rPh sb="266" eb="268">
      <t>ドウヨウ</t>
    </rPh>
    <rPh sb="269" eb="270">
      <t>ウゴ</t>
    </rPh>
    <rPh sb="277" eb="279">
      <t>ガンリ</t>
    </rPh>
    <rPh sb="279" eb="282">
      <t>ショウカンキン</t>
    </rPh>
    <rPh sb="291" eb="292">
      <t>ネン</t>
    </rPh>
    <rPh sb="292" eb="293">
      <t>ゴロ</t>
    </rPh>
    <rPh sb="294" eb="296">
      <t>ヨテイ</t>
    </rPh>
    <rPh sb="302" eb="304">
      <t>イジ</t>
    </rPh>
    <rPh sb="349" eb="351">
      <t>コウトウ</t>
    </rPh>
    <rPh sb="352" eb="353">
      <t>トモナ</t>
    </rPh>
    <rPh sb="355" eb="357">
      <t>ケイヒ</t>
    </rPh>
    <rPh sb="357" eb="359">
      <t>カイシュウ</t>
    </rPh>
    <rPh sb="359" eb="360">
      <t>リツ</t>
    </rPh>
    <rPh sb="361" eb="363">
      <t>アッカ</t>
    </rPh>
    <phoneticPr fontId="16"/>
  </si>
  <si>
    <t>　各指標とも、大幅な悪化傾向は見受けられないが、近年行っている処理施設機器の更新や、平成初期に整備した管渠の耐用年数が20年以内には到来することから、事業継続に向けた検討が必要。</t>
    <rPh sb="26" eb="2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</si>
</sst>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03-4F74-B077-068FA5D34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205016"/>
        <c:axId val="28820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03-4F74-B077-068FA5D34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205016"/>
        <c:axId val="288202272"/>
      </c:lineChart>
      <c:dateAx>
        <c:axId val="28820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202272"/>
        <c:crosses val="autoZero"/>
        <c:auto val="1"/>
        <c:lblOffset val="100"/>
        <c:baseTimeUnit val="years"/>
      </c:dateAx>
      <c:valAx>
        <c:axId val="28820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20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D5-4DE4-AED6-37AA4C686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951544"/>
        <c:axId val="38195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D5-4DE4-AED6-37AA4C686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51544"/>
        <c:axId val="381955072"/>
      </c:lineChart>
      <c:dateAx>
        <c:axId val="381951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955072"/>
        <c:crosses val="autoZero"/>
        <c:auto val="1"/>
        <c:lblOffset val="100"/>
        <c:baseTimeUnit val="years"/>
      </c:dateAx>
      <c:valAx>
        <c:axId val="38195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951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79.180000000000007</c:v>
                </c:pt>
                <c:pt idx="1">
                  <c:v>77.94</c:v>
                </c:pt>
                <c:pt idx="2">
                  <c:v>79.13</c:v>
                </c:pt>
                <c:pt idx="3">
                  <c:v>81.41</c:v>
                </c:pt>
                <c:pt idx="4">
                  <c:v>82.05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F7-4282-9F9D-A1EC37037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954288"/>
        <c:axId val="3819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F7-4282-9F9D-A1EC37037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54288"/>
        <c:axId val="381956640"/>
      </c:lineChart>
      <c:dateAx>
        <c:axId val="38195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956640"/>
        <c:crosses val="autoZero"/>
        <c:auto val="1"/>
        <c:lblOffset val="100"/>
        <c:baseTimeUnit val="years"/>
      </c:dateAx>
      <c:valAx>
        <c:axId val="3819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95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64.84</c:v>
                </c:pt>
                <c:pt idx="1">
                  <c:v>65.78</c:v>
                </c:pt>
                <c:pt idx="2">
                  <c:v>65.540000000000006</c:v>
                </c:pt>
                <c:pt idx="3">
                  <c:v>65.56</c:v>
                </c:pt>
                <c:pt idx="4">
                  <c:v>65.510000000000005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BE-42E0-995D-2F6E1B66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199920"/>
        <c:axId val="28820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BE-42E0-995D-2F6E1B66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99920"/>
        <c:axId val="288202664"/>
      </c:lineChart>
      <c:dateAx>
        <c:axId val="28819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202664"/>
        <c:crosses val="autoZero"/>
        <c:auto val="1"/>
        <c:lblOffset val="100"/>
        <c:baseTimeUnit val="years"/>
      </c:dateAx>
      <c:valAx>
        <c:axId val="28820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19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BD-4844-B021-572BC8F79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203840"/>
        <c:axId val="28820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BD-4844-B021-572BC8F79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203840"/>
        <c:axId val="288200312"/>
      </c:lineChart>
      <c:dateAx>
        <c:axId val="28820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200312"/>
        <c:crosses val="autoZero"/>
        <c:auto val="1"/>
        <c:lblOffset val="100"/>
        <c:baseTimeUnit val="years"/>
      </c:dateAx>
      <c:valAx>
        <c:axId val="28820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20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24-4F4B-B747-06087E3E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40784"/>
        <c:axId val="38284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24-4F4B-B747-06087E3E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40784"/>
        <c:axId val="382842744"/>
      </c:lineChart>
      <c:dateAx>
        <c:axId val="38284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842744"/>
        <c:crosses val="autoZero"/>
        <c:auto val="1"/>
        <c:lblOffset val="100"/>
        <c:baseTimeUnit val="years"/>
      </c:dateAx>
      <c:valAx>
        <c:axId val="38284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84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56-4EC9-8E49-8983CCC13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41176"/>
        <c:axId val="38284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56-4EC9-8E49-8983CCC13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41176"/>
        <c:axId val="382841568"/>
      </c:lineChart>
      <c:dateAx>
        <c:axId val="382841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841568"/>
        <c:crosses val="autoZero"/>
        <c:auto val="1"/>
        <c:lblOffset val="100"/>
        <c:baseTimeUnit val="years"/>
      </c:dateAx>
      <c:valAx>
        <c:axId val="38284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841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74-493B-9E52-02402C6D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39608"/>
        <c:axId val="382835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74-493B-9E52-02402C6D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39608"/>
        <c:axId val="382835688"/>
      </c:lineChart>
      <c:dateAx>
        <c:axId val="382839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835688"/>
        <c:crosses val="autoZero"/>
        <c:auto val="1"/>
        <c:lblOffset val="100"/>
        <c:baseTimeUnit val="years"/>
      </c:dateAx>
      <c:valAx>
        <c:axId val="382835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839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691.38</c:v>
                </c:pt>
                <c:pt idx="1">
                  <c:v>458.43</c:v>
                </c:pt>
                <c:pt idx="2">
                  <c:v>373.67</c:v>
                </c:pt>
                <c:pt idx="3">
                  <c:v>326.07</c:v>
                </c:pt>
                <c:pt idx="4">
                  <c:v>370.67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8-40A7-A6BE-C7D955AC5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38824"/>
        <c:axId val="38284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8-40A7-A6BE-C7D955AC5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38824"/>
        <c:axId val="382842352"/>
      </c:lineChart>
      <c:dateAx>
        <c:axId val="382838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842352"/>
        <c:crosses val="autoZero"/>
        <c:auto val="1"/>
        <c:lblOffset val="100"/>
        <c:baseTimeUnit val="years"/>
      </c:dateAx>
      <c:valAx>
        <c:axId val="38284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838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68.38</c:v>
                </c:pt>
                <c:pt idx="1">
                  <c:v>75.02</c:v>
                </c:pt>
                <c:pt idx="2">
                  <c:v>74.64</c:v>
                </c:pt>
                <c:pt idx="3">
                  <c:v>77.81</c:v>
                </c:pt>
                <c:pt idx="4">
                  <c:v>74.47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6B-4FE3-A772-508265FDB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40000"/>
        <c:axId val="38283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6B-4FE3-A772-508265FDB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40000"/>
        <c:axId val="382836472"/>
      </c:lineChart>
      <c:dateAx>
        <c:axId val="38284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836472"/>
        <c:crosses val="autoZero"/>
        <c:auto val="1"/>
        <c:lblOffset val="100"/>
        <c:baseTimeUnit val="years"/>
      </c:dateAx>
      <c:valAx>
        <c:axId val="38283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84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258.18</c:v>
                </c:pt>
                <c:pt idx="1">
                  <c:v>237.48</c:v>
                </c:pt>
                <c:pt idx="2">
                  <c:v>236.45</c:v>
                </c:pt>
                <c:pt idx="3">
                  <c:v>227.99</c:v>
                </c:pt>
                <c:pt idx="4">
                  <c:v>238.44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7C-4A0A-A937-02F91A110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204624"/>
        <c:axId val="288201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7C-4A0A-A937-02F91A110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204624"/>
        <c:axId val="288201880"/>
      </c:lineChart>
      <c:dateAx>
        <c:axId val="28820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201880"/>
        <c:crosses val="autoZero"/>
        <c:auto val="1"/>
        <c:lblOffset val="100"/>
        <c:baseTimeUnit val="years"/>
      </c:dateAx>
      <c:valAx>
        <c:axId val="288201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20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>
      <selection activeCell="B12" sqref="B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6" t="str">
        <f>データ!H6</f>
        <v>鳥取県　倉吉市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6"/>
      <c r="D7" s="76"/>
      <c r="E7" s="76"/>
      <c r="F7" s="76"/>
      <c r="G7" s="76"/>
      <c r="H7" s="76"/>
      <c r="I7" s="76" t="s">
        <v>2</v>
      </c>
      <c r="J7" s="76"/>
      <c r="K7" s="76"/>
      <c r="L7" s="76"/>
      <c r="M7" s="76"/>
      <c r="N7" s="76"/>
      <c r="O7" s="76"/>
      <c r="P7" s="76" t="s">
        <v>3</v>
      </c>
      <c r="Q7" s="76"/>
      <c r="R7" s="76"/>
      <c r="S7" s="76"/>
      <c r="T7" s="76"/>
      <c r="U7" s="76"/>
      <c r="V7" s="76"/>
      <c r="W7" s="76" t="s">
        <v>4</v>
      </c>
      <c r="X7" s="76"/>
      <c r="Y7" s="76"/>
      <c r="Z7" s="76"/>
      <c r="AA7" s="76"/>
      <c r="AB7" s="76"/>
      <c r="AC7" s="76"/>
      <c r="AD7" s="76" t="s">
        <v>5</v>
      </c>
      <c r="AE7" s="76"/>
      <c r="AF7" s="76"/>
      <c r="AG7" s="76"/>
      <c r="AH7" s="76"/>
      <c r="AI7" s="76"/>
      <c r="AJ7" s="76"/>
      <c r="AK7" s="3"/>
      <c r="AL7" s="76" t="s">
        <v>6</v>
      </c>
      <c r="AM7" s="76"/>
      <c r="AN7" s="76"/>
      <c r="AO7" s="76"/>
      <c r="AP7" s="76"/>
      <c r="AQ7" s="76"/>
      <c r="AR7" s="76"/>
      <c r="AS7" s="76"/>
      <c r="AT7" s="76" t="s">
        <v>7</v>
      </c>
      <c r="AU7" s="76"/>
      <c r="AV7" s="76"/>
      <c r="AW7" s="76"/>
      <c r="AX7" s="76"/>
      <c r="AY7" s="76"/>
      <c r="AZ7" s="76"/>
      <c r="BA7" s="76"/>
      <c r="BB7" s="76" t="s">
        <v>8</v>
      </c>
      <c r="BC7" s="76"/>
      <c r="BD7" s="76"/>
      <c r="BE7" s="76"/>
      <c r="BF7" s="76"/>
      <c r="BG7" s="76"/>
      <c r="BH7" s="76"/>
      <c r="BI7" s="7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83" t="str">
        <f>データ!I6</f>
        <v>法非適用</v>
      </c>
      <c r="C8" s="83"/>
      <c r="D8" s="83"/>
      <c r="E8" s="83"/>
      <c r="F8" s="83"/>
      <c r="G8" s="83"/>
      <c r="H8" s="83"/>
      <c r="I8" s="83" t="str">
        <f>データ!J6</f>
        <v>下水道事業</v>
      </c>
      <c r="J8" s="83"/>
      <c r="K8" s="83"/>
      <c r="L8" s="83"/>
      <c r="M8" s="83"/>
      <c r="N8" s="83"/>
      <c r="O8" s="83"/>
      <c r="P8" s="83" t="str">
        <f>データ!K6</f>
        <v>農業集落排水</v>
      </c>
      <c r="Q8" s="83"/>
      <c r="R8" s="83"/>
      <c r="S8" s="83"/>
      <c r="T8" s="83"/>
      <c r="U8" s="83"/>
      <c r="V8" s="83"/>
      <c r="W8" s="83" t="str">
        <f>データ!L6</f>
        <v>F2</v>
      </c>
      <c r="X8" s="83"/>
      <c r="Y8" s="83"/>
      <c r="Z8" s="83"/>
      <c r="AA8" s="83"/>
      <c r="AB8" s="83"/>
      <c r="AC8" s="83"/>
      <c r="AD8" s="84" t="str">
        <f>データ!$M$6</f>
        <v>非設置</v>
      </c>
      <c r="AE8" s="84"/>
      <c r="AF8" s="84"/>
      <c r="AG8" s="84"/>
      <c r="AH8" s="84"/>
      <c r="AI8" s="84"/>
      <c r="AJ8" s="84"/>
      <c r="AK8" s="3"/>
      <c r="AL8" s="80">
        <f>データ!S6</f>
        <v>47257</v>
      </c>
      <c r="AM8" s="80"/>
      <c r="AN8" s="80"/>
      <c r="AO8" s="80"/>
      <c r="AP8" s="80"/>
      <c r="AQ8" s="80"/>
      <c r="AR8" s="80"/>
      <c r="AS8" s="80"/>
      <c r="AT8" s="79">
        <f>データ!T6</f>
        <v>272.06</v>
      </c>
      <c r="AU8" s="79"/>
      <c r="AV8" s="79"/>
      <c r="AW8" s="79"/>
      <c r="AX8" s="79"/>
      <c r="AY8" s="79"/>
      <c r="AZ8" s="79"/>
      <c r="BA8" s="79"/>
      <c r="BB8" s="79">
        <f>データ!U6</f>
        <v>173.7</v>
      </c>
      <c r="BC8" s="79"/>
      <c r="BD8" s="79"/>
      <c r="BE8" s="79"/>
      <c r="BF8" s="79"/>
      <c r="BG8" s="79"/>
      <c r="BH8" s="79"/>
      <c r="BI8" s="79"/>
      <c r="BJ8" s="3"/>
      <c r="BK8" s="3"/>
      <c r="BL8" s="81" t="s">
        <v>10</v>
      </c>
      <c r="BM8" s="82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6" t="s">
        <v>12</v>
      </c>
      <c r="C9" s="76"/>
      <c r="D9" s="76"/>
      <c r="E9" s="76"/>
      <c r="F9" s="76"/>
      <c r="G9" s="76"/>
      <c r="H9" s="76"/>
      <c r="I9" s="76" t="s">
        <v>13</v>
      </c>
      <c r="J9" s="76"/>
      <c r="K9" s="76"/>
      <c r="L9" s="76"/>
      <c r="M9" s="76"/>
      <c r="N9" s="76"/>
      <c r="O9" s="76"/>
      <c r="P9" s="76" t="s">
        <v>14</v>
      </c>
      <c r="Q9" s="76"/>
      <c r="R9" s="76"/>
      <c r="S9" s="76"/>
      <c r="T9" s="76"/>
      <c r="U9" s="76"/>
      <c r="V9" s="76"/>
      <c r="W9" s="76" t="s">
        <v>15</v>
      </c>
      <c r="X9" s="76"/>
      <c r="Y9" s="76"/>
      <c r="Z9" s="76"/>
      <c r="AA9" s="76"/>
      <c r="AB9" s="76"/>
      <c r="AC9" s="76"/>
      <c r="AD9" s="76" t="s">
        <v>16</v>
      </c>
      <c r="AE9" s="76"/>
      <c r="AF9" s="76"/>
      <c r="AG9" s="76"/>
      <c r="AH9" s="76"/>
      <c r="AI9" s="76"/>
      <c r="AJ9" s="76"/>
      <c r="AK9" s="3"/>
      <c r="AL9" s="76" t="s">
        <v>17</v>
      </c>
      <c r="AM9" s="76"/>
      <c r="AN9" s="76"/>
      <c r="AO9" s="76"/>
      <c r="AP9" s="76"/>
      <c r="AQ9" s="76"/>
      <c r="AR9" s="76"/>
      <c r="AS9" s="76"/>
      <c r="AT9" s="76" t="s">
        <v>18</v>
      </c>
      <c r="AU9" s="76"/>
      <c r="AV9" s="76"/>
      <c r="AW9" s="76"/>
      <c r="AX9" s="76"/>
      <c r="AY9" s="76"/>
      <c r="AZ9" s="76"/>
      <c r="BA9" s="76"/>
      <c r="BB9" s="76" t="s">
        <v>19</v>
      </c>
      <c r="BC9" s="76"/>
      <c r="BD9" s="76"/>
      <c r="BE9" s="76"/>
      <c r="BF9" s="76"/>
      <c r="BG9" s="76"/>
      <c r="BH9" s="76"/>
      <c r="BI9" s="76"/>
      <c r="BJ9" s="3"/>
      <c r="BK9" s="3"/>
      <c r="BL9" s="77" t="s">
        <v>20</v>
      </c>
      <c r="BM9" s="78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9" t="str">
        <f>データ!N6</f>
        <v>-</v>
      </c>
      <c r="C10" s="79"/>
      <c r="D10" s="79"/>
      <c r="E10" s="79"/>
      <c r="F10" s="79"/>
      <c r="G10" s="79"/>
      <c r="H10" s="79"/>
      <c r="I10" s="79" t="str">
        <f>データ!O6</f>
        <v>該当数値なし</v>
      </c>
      <c r="J10" s="79"/>
      <c r="K10" s="79"/>
      <c r="L10" s="79"/>
      <c r="M10" s="79"/>
      <c r="N10" s="79"/>
      <c r="O10" s="79"/>
      <c r="P10" s="79">
        <f>データ!P6</f>
        <v>14.6</v>
      </c>
      <c r="Q10" s="79"/>
      <c r="R10" s="79"/>
      <c r="S10" s="79"/>
      <c r="T10" s="79"/>
      <c r="U10" s="79"/>
      <c r="V10" s="79"/>
      <c r="W10" s="79">
        <f>データ!Q6</f>
        <v>94.19</v>
      </c>
      <c r="X10" s="79"/>
      <c r="Y10" s="79"/>
      <c r="Z10" s="79"/>
      <c r="AA10" s="79"/>
      <c r="AB10" s="79"/>
      <c r="AC10" s="79"/>
      <c r="AD10" s="80">
        <f>データ!R6</f>
        <v>3164</v>
      </c>
      <c r="AE10" s="80"/>
      <c r="AF10" s="80"/>
      <c r="AG10" s="80"/>
      <c r="AH10" s="80"/>
      <c r="AI10" s="80"/>
      <c r="AJ10" s="80"/>
      <c r="AK10" s="2"/>
      <c r="AL10" s="80">
        <f>データ!V6</f>
        <v>6864</v>
      </c>
      <c r="AM10" s="80"/>
      <c r="AN10" s="80"/>
      <c r="AO10" s="80"/>
      <c r="AP10" s="80"/>
      <c r="AQ10" s="80"/>
      <c r="AR10" s="80"/>
      <c r="AS10" s="80"/>
      <c r="AT10" s="79">
        <f>データ!W6</f>
        <v>10.44</v>
      </c>
      <c r="AU10" s="79"/>
      <c r="AV10" s="79"/>
      <c r="AW10" s="79"/>
      <c r="AX10" s="79"/>
      <c r="AY10" s="79"/>
      <c r="AZ10" s="79"/>
      <c r="BA10" s="79"/>
      <c r="BB10" s="79">
        <f>データ!X6</f>
        <v>657.47</v>
      </c>
      <c r="BC10" s="79"/>
      <c r="BD10" s="79"/>
      <c r="BE10" s="79"/>
      <c r="BF10" s="79"/>
      <c r="BG10" s="79"/>
      <c r="BH10" s="79"/>
      <c r="BI10" s="79"/>
      <c r="BJ10" s="2"/>
      <c r="BK10" s="2"/>
      <c r="BL10" s="63" t="s">
        <v>22</v>
      </c>
      <c r="BM10" s="6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24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0" t="s">
        <v>111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02fRy1y9v6pPDHEY+u6cjZmlW5muK3DuaXfSaziMn8MJtcER16v04xlDPp2XTpcPSe9/Djbll1eISwnZyUYuIA==" saltValue="g7SZnbu5++do3YVtFUS68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88" t="s">
        <v>53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94" t="s">
        <v>54</v>
      </c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 t="s">
        <v>55</v>
      </c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87" t="s">
        <v>57</v>
      </c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 t="s">
        <v>58</v>
      </c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 t="s">
        <v>59</v>
      </c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 t="s">
        <v>60</v>
      </c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 t="s">
        <v>61</v>
      </c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 t="s">
        <v>62</v>
      </c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 t="s">
        <v>63</v>
      </c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 t="s">
        <v>64</v>
      </c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 t="s">
        <v>65</v>
      </c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 t="s">
        <v>66</v>
      </c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 t="s">
        <v>67</v>
      </c>
      <c r="EF4" s="87"/>
      <c r="EG4" s="87"/>
      <c r="EH4" s="87"/>
      <c r="EI4" s="87"/>
      <c r="EJ4" s="87"/>
      <c r="EK4" s="87"/>
      <c r="EL4" s="87"/>
      <c r="EM4" s="87"/>
      <c r="EN4" s="87"/>
      <c r="EO4" s="87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312037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14.6</v>
      </c>
      <c r="Q6" s="34">
        <f t="shared" si="3"/>
        <v>94.19</v>
      </c>
      <c r="R6" s="34">
        <f t="shared" si="3"/>
        <v>3164</v>
      </c>
      <c r="S6" s="34">
        <f t="shared" si="3"/>
        <v>47257</v>
      </c>
      <c r="T6" s="34">
        <f t="shared" si="3"/>
        <v>272.06</v>
      </c>
      <c r="U6" s="34">
        <f t="shared" si="3"/>
        <v>173.7</v>
      </c>
      <c r="V6" s="34">
        <f t="shared" si="3"/>
        <v>6864</v>
      </c>
      <c r="W6" s="34">
        <f t="shared" si="3"/>
        <v>10.44</v>
      </c>
      <c r="X6" s="34">
        <f t="shared" si="3"/>
        <v>657.47</v>
      </c>
      <c r="Y6" s="35">
        <f>IF(Y7="",NA(),Y7)</f>
        <v>64.84</v>
      </c>
      <c r="Z6" s="35">
        <f t="shared" ref="Z6:AH6" si="4">IF(Z7="",NA(),Z7)</f>
        <v>65.78</v>
      </c>
      <c r="AA6" s="35">
        <f t="shared" si="4"/>
        <v>65.540000000000006</v>
      </c>
      <c r="AB6" s="35">
        <f t="shared" si="4"/>
        <v>65.56</v>
      </c>
      <c r="AC6" s="35">
        <f t="shared" si="4"/>
        <v>65.510000000000005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691.38</v>
      </c>
      <c r="BG6" s="35">
        <f t="shared" ref="BG6:BO6" si="7">IF(BG7="",NA(),BG7)</f>
        <v>458.43</v>
      </c>
      <c r="BH6" s="35">
        <f t="shared" si="7"/>
        <v>373.67</v>
      </c>
      <c r="BI6" s="35">
        <f t="shared" si="7"/>
        <v>326.07</v>
      </c>
      <c r="BJ6" s="35">
        <f t="shared" si="7"/>
        <v>370.67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68.38</v>
      </c>
      <c r="BR6" s="35">
        <f t="shared" ref="BR6:BZ6" si="8">IF(BR7="",NA(),BR7)</f>
        <v>75.02</v>
      </c>
      <c r="BS6" s="35">
        <f t="shared" si="8"/>
        <v>74.64</v>
      </c>
      <c r="BT6" s="35">
        <f t="shared" si="8"/>
        <v>77.81</v>
      </c>
      <c r="BU6" s="35">
        <f t="shared" si="8"/>
        <v>74.47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258.18</v>
      </c>
      <c r="CC6" s="35">
        <f t="shared" ref="CC6:CK6" si="9">IF(CC7="",NA(),CC7)</f>
        <v>237.48</v>
      </c>
      <c r="CD6" s="35">
        <f t="shared" si="9"/>
        <v>236.45</v>
      </c>
      <c r="CE6" s="35">
        <f t="shared" si="9"/>
        <v>227.99</v>
      </c>
      <c r="CF6" s="35">
        <f t="shared" si="9"/>
        <v>238.44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4">
        <f>IF(CM7="",NA(),CM7)</f>
        <v>0</v>
      </c>
      <c r="CN6" s="34">
        <f t="shared" ref="CN6:CV6" si="10">IF(CN7="",NA(),CN7)</f>
        <v>0</v>
      </c>
      <c r="CO6" s="34">
        <f t="shared" si="10"/>
        <v>0</v>
      </c>
      <c r="CP6" s="34">
        <f t="shared" si="10"/>
        <v>0</v>
      </c>
      <c r="CQ6" s="34">
        <f t="shared" si="10"/>
        <v>0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79.180000000000007</v>
      </c>
      <c r="CY6" s="35">
        <f t="shared" ref="CY6:DG6" si="11">IF(CY7="",NA(),CY7)</f>
        <v>77.94</v>
      </c>
      <c r="CZ6" s="35">
        <f t="shared" si="11"/>
        <v>79.13</v>
      </c>
      <c r="DA6" s="35">
        <f t="shared" si="11"/>
        <v>81.41</v>
      </c>
      <c r="DB6" s="35">
        <f t="shared" si="11"/>
        <v>82.05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0.05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312037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14.6</v>
      </c>
      <c r="Q7" s="38">
        <v>94.19</v>
      </c>
      <c r="R7" s="38">
        <v>3164</v>
      </c>
      <c r="S7" s="38">
        <v>47257</v>
      </c>
      <c r="T7" s="38">
        <v>272.06</v>
      </c>
      <c r="U7" s="38">
        <v>173.7</v>
      </c>
      <c r="V7" s="38">
        <v>6864</v>
      </c>
      <c r="W7" s="38">
        <v>10.44</v>
      </c>
      <c r="X7" s="38">
        <v>657.47</v>
      </c>
      <c r="Y7" s="38">
        <v>64.84</v>
      </c>
      <c r="Z7" s="38">
        <v>65.78</v>
      </c>
      <c r="AA7" s="38">
        <v>65.540000000000006</v>
      </c>
      <c r="AB7" s="38">
        <v>65.56</v>
      </c>
      <c r="AC7" s="38">
        <v>65.510000000000005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691.38</v>
      </c>
      <c r="BG7" s="38">
        <v>458.43</v>
      </c>
      <c r="BH7" s="38">
        <v>373.67</v>
      </c>
      <c r="BI7" s="38">
        <v>326.07</v>
      </c>
      <c r="BJ7" s="38">
        <v>370.67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68.38</v>
      </c>
      <c r="BR7" s="38">
        <v>75.02</v>
      </c>
      <c r="BS7" s="38">
        <v>74.64</v>
      </c>
      <c r="BT7" s="38">
        <v>77.81</v>
      </c>
      <c r="BU7" s="38">
        <v>74.47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258.18</v>
      </c>
      <c r="CC7" s="38">
        <v>237.48</v>
      </c>
      <c r="CD7" s="38">
        <v>236.45</v>
      </c>
      <c r="CE7" s="38">
        <v>227.99</v>
      </c>
      <c r="CF7" s="38">
        <v>238.44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79.180000000000007</v>
      </c>
      <c r="CY7" s="38">
        <v>77.94</v>
      </c>
      <c r="CZ7" s="38">
        <v>79.13</v>
      </c>
      <c r="DA7" s="38">
        <v>81.41</v>
      </c>
      <c r="DB7" s="38">
        <v>82.05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0.05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2020-01-16T09:17:59Z</cp:lastPrinted>
  <dcterms:created xsi:type="dcterms:W3CDTF">2019-12-05T05:21:28Z</dcterms:created>
  <dcterms:modified xsi:type="dcterms:W3CDTF">2020-02-05T04:58:00Z</dcterms:modified>
  <cp:category/>
</cp:coreProperties>
</file>