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1_琴浦町\"/>
    </mc:Choice>
  </mc:AlternateContent>
  <workbookProtection workbookAlgorithmName="SHA-512" workbookHashValue="0HSFu93H5KHiTc4m/k6XUXKEAJ4/q5bhBnXlp0SCKRzRghrGa2YiYs7aCTlt+kQ9UmLu1oNx3C9+oGCb01hoxQ==" workbookSaltValue="kLvpLER/Il4Lnuu5owG7L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<sst xmlns="http://schemas.openxmlformats.org/spreadsheetml/2006/main" count="220" uniqueCount="108">
  <si>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</si>
  <si>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</si>
  <si>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</si>
  <si>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</si>
  <si>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</si>
  <si>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</si>
  <si>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</si>
  <si>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</si>
  <si>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</si>
  <si>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</si>
  <si>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</si>
  <si>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</si>
  <si>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</si>
  <si>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</si>
  <si>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</si>
  <si>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</si>
  <si>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</si>
  <si>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</si>
  <si>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</si>
  <si>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</si>
  <si>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</si>
  <si>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</si>
  <si>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</si>
  <si>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</si>
  <si>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</si>
  <si>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</si>
  <si>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</si>
  <si>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</si>
  <si>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</si>
  <si>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</si>
  <si>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</si>
  <si>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</si>
  <si>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</si>
  <si>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</si>
  <si>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</si>
  <si>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</si>
  <si>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</si>
  <si>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</si>
  <si>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</si>
  <si>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</si>
  <si>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</si>
  <si>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</si>
  <si>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</si>
  <si>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</si>
  <si>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</si>
  <si>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</si>
  <si>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</si>
  <si>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</si>
  <si>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</si>
  <si>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</si>
  <si>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</si>
  <si>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</si>
  <si>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</si>
  <si>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</si>
  <si>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</si>
  <si>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</si>
  <si>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</si>
  <si>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</si>
  <si>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</si>
  <si>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</si>
  <si>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</si>
  <si>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</si>
  <si>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</si>
  <si>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</si>
  <si>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</si>
  <si>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</si>
  <si>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</si>
  <si>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</si>
  <si>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</si>
  <si>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</si>
  <si>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</si>
  <si>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</si>
  <si>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</si>
  <si>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</si>
  <si>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</si>
  <si>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</si>
  <si>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</si>
  <si>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</si>
  <si>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</si>
  <si>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</si>
  <si>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</si>
  <si>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</si>
  <si>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</si>
  <si>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</si>
  <si>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</si>
  <si>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</si>
  <si>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</si>
  <si>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</si>
  <si>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</si>
  <si>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</si>
  <si>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</si>
  <si>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</si>
  <si>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</si>
  <si>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琴浦町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</si>
  <si>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</si>
  <si>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</si>
  <si>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</si>
  <si>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</si>
  <si>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</si>
  <si>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</si>
  <si>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</si>
  <si>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</si>
  <si>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</si>
  <si>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</si>
  <si>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</si>
  <si>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経常収支比率については、平成27年10月からの料金改定により、全国平均及び類似団体平均値を上回っているが、今後100％を下回らないように収支バランスを管理していく必要がある。
　企業債残高対給水収益比率においては類似団体の平均値を大きく上回っており、企業債への依存度が大きく、これが流動比率に影響を与えている。
　しかしながら、近年において企業債残高のピークは過ぎ、今後においては緩やかながらではあるが、減少する予定である。
　施設利用率については、例年にわたり類似団体より数値が下回っているため、効果的に施設を稼動できていない面もあるので今後において改善を図る。
　有収率については、大きな漏水の発生等により、前年度の数値と比較して減少している。漏水調査を実施し、管路の修繕等により有収率の向上を図る。
　</t>
    <rPh sb="1" eb="3">
      <t>ケイジョウ</t>
    </rPh>
    <rPh sb="3" eb="5">
      <t>シュウシ</t>
    </rPh>
    <rPh sb="5" eb="7">
      <t>ヒリツ</t>
    </rPh>
    <rPh sb="13" eb="15">
      <t>ヘイセイ</t>
    </rPh>
    <rPh sb="17" eb="18">
      <t>ネン</t>
    </rPh>
    <rPh sb="20" eb="21">
      <t>ツキ</t>
    </rPh>
    <rPh sb="24" eb="26">
      <t>リョウキン</t>
    </rPh>
    <rPh sb="26" eb="28">
      <t>カイテイ</t>
    </rPh>
    <rPh sb="32" eb="34">
      <t>ゼンコク</t>
    </rPh>
    <rPh sb="34" eb="36">
      <t>ヘイキン</t>
    </rPh>
    <rPh sb="36" eb="37">
      <t>オヨ</t>
    </rPh>
    <rPh sb="38" eb="40">
      <t>ルイジ</t>
    </rPh>
    <rPh sb="40" eb="42">
      <t>ダンタイ</t>
    </rPh>
    <rPh sb="42" eb="45">
      <t>ヘイキンチ</t>
    </rPh>
    <rPh sb="46" eb="48">
      <t>ウワマワ</t>
    </rPh>
    <rPh sb="54" eb="56">
      <t>コンゴ</t>
    </rPh>
    <rPh sb="61" eb="63">
      <t>シタマワ</t>
    </rPh>
    <rPh sb="69" eb="71">
      <t>シュウシ</t>
    </rPh>
    <rPh sb="76" eb="78">
      <t>カンリ</t>
    </rPh>
    <rPh sb="82" eb="84">
      <t>ヒツヨウ</t>
    </rPh>
    <rPh sb="90" eb="92">
      <t>キギョウ</t>
    </rPh>
    <rPh sb="92" eb="93">
      <t>サイ</t>
    </rPh>
    <rPh sb="93" eb="95">
      <t>ザンダカ</t>
    </rPh>
    <rPh sb="95" eb="96">
      <t>タイ</t>
    </rPh>
    <rPh sb="96" eb="98">
      <t>キュウスイ</t>
    </rPh>
    <rPh sb="98" eb="100">
      <t>シュウエキ</t>
    </rPh>
    <rPh sb="100" eb="102">
      <t>ヒリツ</t>
    </rPh>
    <rPh sb="107" eb="109">
      <t>ルイジ</t>
    </rPh>
    <rPh sb="109" eb="111">
      <t>ダンタイ</t>
    </rPh>
    <rPh sb="112" eb="115">
      <t>ヘイキンチ</t>
    </rPh>
    <rPh sb="116" eb="117">
      <t>オオ</t>
    </rPh>
    <rPh sb="119" eb="121">
      <t>ウワマワ</t>
    </rPh>
    <rPh sb="126" eb="128">
      <t>キギョウ</t>
    </rPh>
    <rPh sb="128" eb="129">
      <t>サイ</t>
    </rPh>
    <rPh sb="131" eb="134">
      <t>イゾンド</t>
    </rPh>
    <rPh sb="135" eb="136">
      <t>オオ</t>
    </rPh>
    <rPh sb="142" eb="144">
      <t>リュウドウ</t>
    </rPh>
    <rPh sb="144" eb="146">
      <t>ヒリツ</t>
    </rPh>
    <rPh sb="147" eb="149">
      <t>エイキョウ</t>
    </rPh>
    <rPh sb="150" eb="151">
      <t>アタ</t>
    </rPh>
    <rPh sb="165" eb="167">
      <t>キンネン</t>
    </rPh>
    <rPh sb="171" eb="173">
      <t>キギョウ</t>
    </rPh>
    <rPh sb="173" eb="174">
      <t>サイ</t>
    </rPh>
    <rPh sb="174" eb="176">
      <t>ザンダカ</t>
    </rPh>
    <rPh sb="181" eb="182">
      <t>ス</t>
    </rPh>
    <rPh sb="184" eb="186">
      <t>コンゴ</t>
    </rPh>
    <rPh sb="191" eb="192">
      <t>ユル</t>
    </rPh>
    <rPh sb="203" eb="205">
      <t>ゲンショウ</t>
    </rPh>
    <rPh sb="207" eb="209">
      <t>ヨテイ</t>
    </rPh>
    <rPh sb="215" eb="217">
      <t>シセツ</t>
    </rPh>
    <rPh sb="217" eb="220">
      <t>リヨウリツ</t>
    </rPh>
    <rPh sb="226" eb="228">
      <t>レイネン</t>
    </rPh>
    <rPh sb="232" eb="234">
      <t>ルイジ</t>
    </rPh>
    <rPh sb="234" eb="236">
      <t>ダンタイ</t>
    </rPh>
    <rPh sb="238" eb="240">
      <t>スウチ</t>
    </rPh>
    <rPh sb="241" eb="243">
      <t>シタマワ</t>
    </rPh>
    <rPh sb="250" eb="253">
      <t>コウカテキ</t>
    </rPh>
    <rPh sb="254" eb="256">
      <t>シセツ</t>
    </rPh>
    <rPh sb="257" eb="259">
      <t>カドウ</t>
    </rPh>
    <rPh sb="265" eb="266">
      <t>メン</t>
    </rPh>
    <rPh sb="271" eb="273">
      <t>コンゴ</t>
    </rPh>
    <rPh sb="277" eb="279">
      <t>カイゼン</t>
    </rPh>
    <rPh sb="280" eb="281">
      <t>ハカ</t>
    </rPh>
    <rPh sb="285" eb="286">
      <t>ユウ</t>
    </rPh>
    <rPh sb="286" eb="287">
      <t>シュウ</t>
    </rPh>
    <rPh sb="287" eb="288">
      <t>リツ</t>
    </rPh>
    <rPh sb="294" eb="295">
      <t>オオ</t>
    </rPh>
    <rPh sb="297" eb="299">
      <t>ロウスイ</t>
    </rPh>
    <rPh sb="300" eb="302">
      <t>ハッセイ</t>
    </rPh>
    <rPh sb="302" eb="303">
      <t>トウ</t>
    </rPh>
    <rPh sb="307" eb="310">
      <t>ゼンネンド</t>
    </rPh>
    <rPh sb="311" eb="313">
      <t>スウチ</t>
    </rPh>
    <rPh sb="314" eb="316">
      <t>ヒカク</t>
    </rPh>
    <rPh sb="318" eb="320">
      <t>ゲンショウ</t>
    </rPh>
    <rPh sb="325" eb="327">
      <t>ロウスイ</t>
    </rPh>
    <rPh sb="327" eb="329">
      <t>チョウサ</t>
    </rPh>
    <rPh sb="330" eb="332">
      <t>ジッシ</t>
    </rPh>
    <rPh sb="334" eb="336">
      <t>カンロ</t>
    </rPh>
    <rPh sb="337" eb="339">
      <t>シュウゼン</t>
    </rPh>
    <rPh sb="339" eb="340">
      <t>トウ</t>
    </rPh>
    <rPh sb="343" eb="344">
      <t>ユウ</t>
    </rPh>
    <rPh sb="344" eb="345">
      <t>シュウ</t>
    </rPh>
    <rPh sb="345" eb="346">
      <t>リツ</t>
    </rPh>
    <rPh sb="347" eb="349">
      <t>コウジョウ</t>
    </rPh>
    <rPh sb="350" eb="351">
      <t>ハカ</t>
    </rPh>
    <phoneticPr fontId="4"/>
  </si>
  <si>
    <t>　経営比較分析表の各種数値の結果によると単年度の経営成績に大きな問題ないと判断するが、企業債残高の多さが目立つため、今後も資金管理が重要である。
　施設及び管路の更新に際し、計画的に進めていくことが求められる。
　令和2年3月に琴浦町水道事業ビジョン（経営戦略）を策定するので、適正な施設・管路等の更新計画及びアセットマネジメント（資産管理）により中長期的に水道事業を推進していく。</t>
    <rPh sb="1" eb="3">
      <t>ケイエイ</t>
    </rPh>
    <rPh sb="3" eb="5">
      <t>ヒカク</t>
    </rPh>
    <rPh sb="5" eb="7">
      <t>ブンセキ</t>
    </rPh>
    <rPh sb="7" eb="8">
      <t>ヒョウ</t>
    </rPh>
    <rPh sb="9" eb="11">
      <t>カクシュ</t>
    </rPh>
    <rPh sb="11" eb="13">
      <t>スウチ</t>
    </rPh>
    <rPh sb="14" eb="16">
      <t>ケッカ</t>
    </rPh>
    <rPh sb="20" eb="23">
      <t>タンネンド</t>
    </rPh>
    <rPh sb="24" eb="26">
      <t>ケイエイ</t>
    </rPh>
    <rPh sb="26" eb="28">
      <t>セイセキ</t>
    </rPh>
    <rPh sb="29" eb="30">
      <t>オオ</t>
    </rPh>
    <rPh sb="32" eb="34">
      <t>モンダイ</t>
    </rPh>
    <rPh sb="37" eb="39">
      <t>ハンダン</t>
    </rPh>
    <rPh sb="43" eb="45">
      <t>キギョウ</t>
    </rPh>
    <rPh sb="45" eb="46">
      <t>サイ</t>
    </rPh>
    <rPh sb="46" eb="48">
      <t>ザンダカ</t>
    </rPh>
    <rPh sb="49" eb="50">
      <t>オオ</t>
    </rPh>
    <rPh sb="52" eb="54">
      <t>メダ</t>
    </rPh>
    <rPh sb="58" eb="60">
      <t>コンゴ</t>
    </rPh>
    <rPh sb="61" eb="63">
      <t>シキン</t>
    </rPh>
    <rPh sb="63" eb="65">
      <t>カンリ</t>
    </rPh>
    <rPh sb="66" eb="68">
      <t>ジュウヨウ</t>
    </rPh>
    <rPh sb="74" eb="76">
      <t>シセツ</t>
    </rPh>
    <rPh sb="76" eb="77">
      <t>オヨ</t>
    </rPh>
    <rPh sb="78" eb="80">
      <t>カンロ</t>
    </rPh>
    <rPh sb="81" eb="83">
      <t>コウシン</t>
    </rPh>
    <rPh sb="84" eb="85">
      <t>サイ</t>
    </rPh>
    <rPh sb="87" eb="90">
      <t>ケイカクテキ</t>
    </rPh>
    <rPh sb="91" eb="92">
      <t>スス</t>
    </rPh>
    <rPh sb="99" eb="100">
      <t>モト</t>
    </rPh>
    <rPh sb="107" eb="108">
      <t>レイ</t>
    </rPh>
    <rPh sb="108" eb="109">
      <t>ワ</t>
    </rPh>
    <rPh sb="110" eb="111">
      <t>ネン</t>
    </rPh>
    <rPh sb="112" eb="113">
      <t>ガツ</t>
    </rPh>
    <rPh sb="114" eb="117">
      <t>コトウラチョウ</t>
    </rPh>
    <rPh sb="117" eb="119">
      <t>スイドウ</t>
    </rPh>
    <rPh sb="119" eb="121">
      <t>ジギョウ</t>
    </rPh>
    <rPh sb="126" eb="128">
      <t>ケイエイ</t>
    </rPh>
    <rPh sb="128" eb="130">
      <t>センリャク</t>
    </rPh>
    <rPh sb="132" eb="134">
      <t>サクテイ</t>
    </rPh>
    <rPh sb="139" eb="141">
      <t>テキセイ</t>
    </rPh>
    <rPh sb="142" eb="144">
      <t>シセツ</t>
    </rPh>
    <rPh sb="145" eb="147">
      <t>カンロ</t>
    </rPh>
    <rPh sb="147" eb="148">
      <t>トウ</t>
    </rPh>
    <rPh sb="149" eb="151">
      <t>コウシン</t>
    </rPh>
    <rPh sb="151" eb="153">
      <t>ケイカク</t>
    </rPh>
    <rPh sb="153" eb="154">
      <t>オヨ</t>
    </rPh>
    <rPh sb="166" eb="168">
      <t>シサン</t>
    </rPh>
    <rPh sb="168" eb="170">
      <t>カンリ</t>
    </rPh>
    <rPh sb="174" eb="178">
      <t>チュウチョウキテキ</t>
    </rPh>
    <rPh sb="179" eb="181">
      <t>スイドウ</t>
    </rPh>
    <rPh sb="181" eb="183">
      <t>ジギョウ</t>
    </rPh>
    <rPh sb="184" eb="186">
      <t>スイシン</t>
    </rPh>
    <phoneticPr fontId="4"/>
  </si>
  <si>
    <t>　有形固定資産減価償却率及び管路経年化率の数値を見ると、老朽化の度合いは低い傾向にある。
　管路については、近年、下水道工事に伴う老朽管の更新を重点的に行っているため、類似団体と比較して更新率が高い。
　管路経年過率を見ると平均値を大きく上回っている。これについては、法定耐用年数を超えた管路延長の割合が高いためであり、今後において管路の耐震化更新計画や収支計画により老朽管の更新を行っていき改善を図る。
　</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1" eb="23">
      <t>スウチ</t>
    </rPh>
    <rPh sb="24" eb="25">
      <t>ミ</t>
    </rPh>
    <rPh sb="28" eb="31">
      <t>ロウキュウカ</t>
    </rPh>
    <rPh sb="32" eb="34">
      <t>ドア</t>
    </rPh>
    <rPh sb="36" eb="37">
      <t>ヒク</t>
    </rPh>
    <rPh sb="38" eb="40">
      <t>ケイコウ</t>
    </rPh>
    <rPh sb="46" eb="48">
      <t>カンロ</t>
    </rPh>
    <rPh sb="54" eb="56">
      <t>キンネン</t>
    </rPh>
    <rPh sb="57" eb="59">
      <t>ゲスイ</t>
    </rPh>
    <rPh sb="59" eb="60">
      <t>ドウ</t>
    </rPh>
    <rPh sb="60" eb="62">
      <t>コウジ</t>
    </rPh>
    <rPh sb="63" eb="64">
      <t>トモナ</t>
    </rPh>
    <rPh sb="65" eb="67">
      <t>ロウキュウ</t>
    </rPh>
    <rPh sb="67" eb="68">
      <t>カン</t>
    </rPh>
    <rPh sb="69" eb="71">
      <t>コウシン</t>
    </rPh>
    <rPh sb="72" eb="75">
      <t>ジュウテンテキ</t>
    </rPh>
    <rPh sb="76" eb="77">
      <t>オコナ</t>
    </rPh>
    <rPh sb="84" eb="86">
      <t>ルイジ</t>
    </rPh>
    <rPh sb="86" eb="88">
      <t>ダンタイ</t>
    </rPh>
    <rPh sb="89" eb="91">
      <t>ヒカク</t>
    </rPh>
    <rPh sb="93" eb="95">
      <t>コウシン</t>
    </rPh>
    <rPh sb="95" eb="96">
      <t>リツ</t>
    </rPh>
    <rPh sb="97" eb="98">
      <t>タカ</t>
    </rPh>
    <rPh sb="102" eb="104">
      <t>カンロ</t>
    </rPh>
    <rPh sb="104" eb="106">
      <t>ケイネン</t>
    </rPh>
    <rPh sb="106" eb="107">
      <t>カ</t>
    </rPh>
    <rPh sb="107" eb="108">
      <t>リツ</t>
    </rPh>
    <rPh sb="109" eb="110">
      <t>ミ</t>
    </rPh>
    <rPh sb="112" eb="115">
      <t>ヘイキンチ</t>
    </rPh>
    <rPh sb="116" eb="117">
      <t>オオ</t>
    </rPh>
    <rPh sb="119" eb="121">
      <t>ウワマワ</t>
    </rPh>
    <rPh sb="134" eb="136">
      <t>ホウテイ</t>
    </rPh>
    <rPh sb="136" eb="138">
      <t>タイヨウ</t>
    </rPh>
    <rPh sb="138" eb="140">
      <t>ネンスウ</t>
    </rPh>
    <rPh sb="141" eb="142">
      <t>コ</t>
    </rPh>
    <rPh sb="144" eb="146">
      <t>カンロ</t>
    </rPh>
    <rPh sb="146" eb="148">
      <t>エンチョウ</t>
    </rPh>
    <rPh sb="149" eb="151">
      <t>ワリアイ</t>
    </rPh>
    <rPh sb="152" eb="153">
      <t>タカ</t>
    </rPh>
    <rPh sb="160" eb="162">
      <t>コンゴ</t>
    </rPh>
    <rPh sb="166" eb="168">
      <t>カンロ</t>
    </rPh>
    <rPh sb="169" eb="170">
      <t>タイ</t>
    </rPh>
    <rPh sb="170" eb="171">
      <t>シン</t>
    </rPh>
    <rPh sb="171" eb="172">
      <t>カ</t>
    </rPh>
    <rPh sb="172" eb="174">
      <t>コウシン</t>
    </rPh>
    <rPh sb="174" eb="176">
      <t>ケイカク</t>
    </rPh>
    <rPh sb="177" eb="179">
      <t>シュウシ</t>
    </rPh>
    <rPh sb="179" eb="181">
      <t>ケイカク</t>
    </rPh>
    <rPh sb="184" eb="186">
      <t>ロウキュウ</t>
    </rPh>
    <rPh sb="186" eb="187">
      <t>カン</t>
    </rPh>
    <rPh sb="188" eb="190">
      <t>コウシン</t>
    </rPh>
    <rPh sb="191" eb="192">
      <t>オコナ</t>
    </rPh>
    <rPh sb="196" eb="198">
      <t>カイゼン</t>
    </rPh>
    <rPh sb="199" eb="20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</si>
</sst>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2.69</c:v>
                </c:pt>
                <c:pt idx="1">
                  <c:v>1.46</c:v>
                </c:pt>
                <c:pt idx="2">
                  <c:v>1.18</c:v>
                </c:pt>
                <c:pt idx="3">
                  <c:v>2.0099999999999998</c:v>
                </c:pt>
                <c:pt idx="4">
                  <c:v>0.81</c:v>
                </c:pt>
              </c:numCache>
            </c:numRef>
          </c:val>
          <c:extLst xmlns:c16r2="http://schemas.microsoft.com/office/drawing/2015/06/chart">
            <c:ext xmlns:c16="http://schemas.microsoft.com/office/drawing/2014/chart" uri="{C3380CC4-5D6E-409C-BE32-E72D297353CC}">
              <c16:uniqueId val="{00000000-A79B-4DF7-9773-3724567677B3}"/>
            </c:ext>
          </c:extLst>
        </c:ser>
        <c:dLbls>
          <c:showLegendKey val="0"/>
          <c:showVal val="0"/>
          <c:showCatName val="0"/>
          <c:showSerName val="0"/>
          <c:showPercent val="0"/>
          <c:showBubbleSize val="0"/>
        </c:dLbls>
        <c:gapWidth val="150"/>
        <c:axId val="285681576"/>
        <c:axId val="28568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A79B-4DF7-9773-3724567677B3}"/>
            </c:ext>
          </c:extLst>
        </c:ser>
        <c:dLbls>
          <c:showLegendKey val="0"/>
          <c:showVal val="0"/>
          <c:showCatName val="0"/>
          <c:showSerName val="0"/>
          <c:showPercent val="0"/>
          <c:showBubbleSize val="0"/>
        </c:dLbls>
        <c:marker val="1"/>
        <c:smooth val="0"/>
        <c:axId val="285681576"/>
        <c:axId val="285681968"/>
      </c:lineChart>
      <c:dateAx>
        <c:axId val="285681576"/>
        <c:scaling>
          <c:orientation val="minMax"/>
        </c:scaling>
        <c:delete val="1"/>
        <c:axPos val="b"/>
        <c:numFmt formatCode="ge" sourceLinked="1"/>
        <c:majorTickMark val="none"/>
        <c:minorTickMark val="none"/>
        <c:tickLblPos val="none"/>
        <c:crossAx val="285681968"/>
        <c:crosses val="autoZero"/>
        <c:auto val="1"/>
        <c:lblOffset val="100"/>
        <c:baseTimeUnit val="years"/>
      </c:dateAx>
      <c:valAx>
        <c:axId val="28568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8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51.13</c:v>
                </c:pt>
                <c:pt idx="1">
                  <c:v>27.15</c:v>
                </c:pt>
                <c:pt idx="2">
                  <c:v>29.3</c:v>
                </c:pt>
                <c:pt idx="3">
                  <c:v>29.5</c:v>
                </c:pt>
                <c:pt idx="4">
                  <c:v>30.77</c:v>
                </c:pt>
              </c:numCache>
            </c:numRef>
          </c:val>
          <c:extLst xmlns:c16r2="http://schemas.microsoft.com/office/drawing/2015/06/chart">
            <c:ext xmlns:c16="http://schemas.microsoft.com/office/drawing/2014/chart" uri="{C3380CC4-5D6E-409C-BE32-E72D297353CC}">
              <c16:uniqueId val="{00000000-5927-4355-A7AD-746152CA89AE}"/>
            </c:ext>
          </c:extLst>
        </c:ser>
        <c:dLbls>
          <c:showLegendKey val="0"/>
          <c:showVal val="0"/>
          <c:showCatName val="0"/>
          <c:showSerName val="0"/>
          <c:showPercent val="0"/>
          <c:showBubbleSize val="0"/>
        </c:dLbls>
        <c:gapWidth val="150"/>
        <c:axId val="376312320"/>
        <c:axId val="37631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5927-4355-A7AD-746152CA89AE}"/>
            </c:ext>
          </c:extLst>
        </c:ser>
        <c:dLbls>
          <c:showLegendKey val="0"/>
          <c:showVal val="0"/>
          <c:showCatName val="0"/>
          <c:showSerName val="0"/>
          <c:showPercent val="0"/>
          <c:showBubbleSize val="0"/>
        </c:dLbls>
        <c:marker val="1"/>
        <c:smooth val="0"/>
        <c:axId val="376312320"/>
        <c:axId val="376313104"/>
      </c:lineChart>
      <c:dateAx>
        <c:axId val="376312320"/>
        <c:scaling>
          <c:orientation val="minMax"/>
        </c:scaling>
        <c:delete val="1"/>
        <c:axPos val="b"/>
        <c:numFmt formatCode="ge" sourceLinked="1"/>
        <c:majorTickMark val="none"/>
        <c:minorTickMark val="none"/>
        <c:tickLblPos val="none"/>
        <c:crossAx val="376313104"/>
        <c:crosses val="autoZero"/>
        <c:auto val="1"/>
        <c:lblOffset val="100"/>
        <c:baseTimeUnit val="years"/>
      </c:dateAx>
      <c:valAx>
        <c:axId val="3763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72.290000000000006</c:v>
                </c:pt>
                <c:pt idx="1">
                  <c:v>86.61</c:v>
                </c:pt>
                <c:pt idx="2">
                  <c:v>80.709999999999994</c:v>
                </c:pt>
                <c:pt idx="3">
                  <c:v>80.430000000000007</c:v>
                </c:pt>
                <c:pt idx="4">
                  <c:v>74.86</c:v>
                </c:pt>
              </c:numCache>
            </c:numRef>
          </c:val>
          <c:extLst xmlns:c16r2="http://schemas.microsoft.com/office/drawing/2015/06/chart">
            <c:ext xmlns:c16="http://schemas.microsoft.com/office/drawing/2014/chart" uri="{C3380CC4-5D6E-409C-BE32-E72D297353CC}">
              <c16:uniqueId val="{00000000-2760-42DF-96F3-88C0137CFF38}"/>
            </c:ext>
          </c:extLst>
        </c:ser>
        <c:dLbls>
          <c:showLegendKey val="0"/>
          <c:showVal val="0"/>
          <c:showCatName val="0"/>
          <c:showSerName val="0"/>
          <c:showPercent val="0"/>
          <c:showBubbleSize val="0"/>
        </c:dLbls>
        <c:gapWidth val="150"/>
        <c:axId val="286062600"/>
        <c:axId val="28605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2760-42DF-96F3-88C0137CFF38}"/>
            </c:ext>
          </c:extLst>
        </c:ser>
        <c:dLbls>
          <c:showLegendKey val="0"/>
          <c:showVal val="0"/>
          <c:showCatName val="0"/>
          <c:showSerName val="0"/>
          <c:showPercent val="0"/>
          <c:showBubbleSize val="0"/>
        </c:dLbls>
        <c:marker val="1"/>
        <c:smooth val="0"/>
        <c:axId val="286062600"/>
        <c:axId val="286058680"/>
      </c:lineChart>
      <c:dateAx>
        <c:axId val="286062600"/>
        <c:scaling>
          <c:orientation val="minMax"/>
        </c:scaling>
        <c:delete val="1"/>
        <c:axPos val="b"/>
        <c:numFmt formatCode="ge" sourceLinked="1"/>
        <c:majorTickMark val="none"/>
        <c:minorTickMark val="none"/>
        <c:tickLblPos val="none"/>
        <c:crossAx val="286058680"/>
        <c:crosses val="autoZero"/>
        <c:auto val="1"/>
        <c:lblOffset val="100"/>
        <c:baseTimeUnit val="years"/>
      </c:dateAx>
      <c:valAx>
        <c:axId val="28605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6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106.75</c:v>
                </c:pt>
                <c:pt idx="1">
                  <c:v>110.18</c:v>
                </c:pt>
                <c:pt idx="2">
                  <c:v>124.3</c:v>
                </c:pt>
                <c:pt idx="3">
                  <c:v>125.65</c:v>
                </c:pt>
                <c:pt idx="4">
                  <c:v>117.91</c:v>
                </c:pt>
              </c:numCache>
            </c:numRef>
          </c:val>
          <c:extLst xmlns:c16r2="http://schemas.microsoft.com/office/drawing/2015/06/chart">
            <c:ext xmlns:c16="http://schemas.microsoft.com/office/drawing/2014/chart" uri="{C3380CC4-5D6E-409C-BE32-E72D297353CC}">
              <c16:uniqueId val="{00000000-CA9A-4F94-90B6-14853BFBF5E1}"/>
            </c:ext>
          </c:extLst>
        </c:ser>
        <c:dLbls>
          <c:showLegendKey val="0"/>
          <c:showVal val="0"/>
          <c:showCatName val="0"/>
          <c:showSerName val="0"/>
          <c:showPercent val="0"/>
          <c:showBubbleSize val="0"/>
        </c:dLbls>
        <c:gapWidth val="150"/>
        <c:axId val="286064560"/>
        <c:axId val="2860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CA9A-4F94-90B6-14853BFBF5E1}"/>
            </c:ext>
          </c:extLst>
        </c:ser>
        <c:dLbls>
          <c:showLegendKey val="0"/>
          <c:showVal val="0"/>
          <c:showCatName val="0"/>
          <c:showSerName val="0"/>
          <c:showPercent val="0"/>
          <c:showBubbleSize val="0"/>
        </c:dLbls>
        <c:marker val="1"/>
        <c:smooth val="0"/>
        <c:axId val="286064560"/>
        <c:axId val="286063776"/>
      </c:lineChart>
      <c:dateAx>
        <c:axId val="286064560"/>
        <c:scaling>
          <c:orientation val="minMax"/>
        </c:scaling>
        <c:delete val="1"/>
        <c:axPos val="b"/>
        <c:numFmt formatCode="ge" sourceLinked="1"/>
        <c:majorTickMark val="none"/>
        <c:minorTickMark val="none"/>
        <c:tickLblPos val="none"/>
        <c:crossAx val="286063776"/>
        <c:crosses val="autoZero"/>
        <c:auto val="1"/>
        <c:lblOffset val="100"/>
        <c:baseTimeUnit val="years"/>
      </c:dateAx>
      <c:valAx>
        <c:axId val="2860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6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38.24</c:v>
                </c:pt>
                <c:pt idx="1">
                  <c:v>39.29</c:v>
                </c:pt>
                <c:pt idx="2">
                  <c:v>40.68</c:v>
                </c:pt>
                <c:pt idx="3">
                  <c:v>41.95</c:v>
                </c:pt>
                <c:pt idx="4">
                  <c:v>43.42</c:v>
                </c:pt>
              </c:numCache>
            </c:numRef>
          </c:val>
          <c:extLst xmlns:c16r2="http://schemas.microsoft.com/office/drawing/2015/06/chart">
            <c:ext xmlns:c16="http://schemas.microsoft.com/office/drawing/2014/chart" uri="{C3380CC4-5D6E-409C-BE32-E72D297353CC}">
              <c16:uniqueId val="{00000000-F2AF-435E-86B0-38C7C54E75F6}"/>
            </c:ext>
          </c:extLst>
        </c:ser>
        <c:dLbls>
          <c:showLegendKey val="0"/>
          <c:showVal val="0"/>
          <c:showCatName val="0"/>
          <c:showSerName val="0"/>
          <c:showPercent val="0"/>
          <c:showBubbleSize val="0"/>
        </c:dLbls>
        <c:gapWidth val="150"/>
        <c:axId val="286060640"/>
        <c:axId val="28606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F2AF-435E-86B0-38C7C54E75F6}"/>
            </c:ext>
          </c:extLst>
        </c:ser>
        <c:dLbls>
          <c:showLegendKey val="0"/>
          <c:showVal val="0"/>
          <c:showCatName val="0"/>
          <c:showSerName val="0"/>
          <c:showPercent val="0"/>
          <c:showBubbleSize val="0"/>
        </c:dLbls>
        <c:marker val="1"/>
        <c:smooth val="0"/>
        <c:axId val="286060640"/>
        <c:axId val="286061032"/>
      </c:lineChart>
      <c:dateAx>
        <c:axId val="286060640"/>
        <c:scaling>
          <c:orientation val="minMax"/>
        </c:scaling>
        <c:delete val="1"/>
        <c:axPos val="b"/>
        <c:numFmt formatCode="ge" sourceLinked="1"/>
        <c:majorTickMark val="none"/>
        <c:minorTickMark val="none"/>
        <c:tickLblPos val="none"/>
        <c:crossAx val="286061032"/>
        <c:crosses val="autoZero"/>
        <c:auto val="1"/>
        <c:lblOffset val="100"/>
        <c:baseTimeUnit val="years"/>
      </c:dateAx>
      <c:valAx>
        <c:axId val="28606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6.79</c:v>
                </c:pt>
                <c:pt idx="1">
                  <c:v>7.14</c:v>
                </c:pt>
                <c:pt idx="2">
                  <c:v>6.46</c:v>
                </c:pt>
                <c:pt idx="3" formatCode="#,##0.00;&quot;△&quot;#,##0.00">
                  <c:v>0</c:v>
                </c:pt>
                <c:pt idx="4">
                  <c:v>72.180000000000007</c:v>
                </c:pt>
              </c:numCache>
            </c:numRef>
          </c:val>
          <c:extLst xmlns:c16r2="http://schemas.microsoft.com/office/drawing/2015/06/chart">
            <c:ext xmlns:c16="http://schemas.microsoft.com/office/drawing/2014/chart" uri="{C3380CC4-5D6E-409C-BE32-E72D297353CC}">
              <c16:uniqueId val="{00000000-E2CB-49CF-A4C1-119EAB79846F}"/>
            </c:ext>
          </c:extLst>
        </c:ser>
        <c:dLbls>
          <c:showLegendKey val="0"/>
          <c:showVal val="0"/>
          <c:showCatName val="0"/>
          <c:showSerName val="0"/>
          <c:showPercent val="0"/>
          <c:showBubbleSize val="0"/>
        </c:dLbls>
        <c:gapWidth val="150"/>
        <c:axId val="286059464"/>
        <c:axId val="28606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E2CB-49CF-A4C1-119EAB79846F}"/>
            </c:ext>
          </c:extLst>
        </c:ser>
        <c:dLbls>
          <c:showLegendKey val="0"/>
          <c:showVal val="0"/>
          <c:showCatName val="0"/>
          <c:showSerName val="0"/>
          <c:showPercent val="0"/>
          <c:showBubbleSize val="0"/>
        </c:dLbls>
        <c:marker val="1"/>
        <c:smooth val="0"/>
        <c:axId val="286059464"/>
        <c:axId val="286063384"/>
      </c:lineChart>
      <c:dateAx>
        <c:axId val="286059464"/>
        <c:scaling>
          <c:orientation val="minMax"/>
        </c:scaling>
        <c:delete val="1"/>
        <c:axPos val="b"/>
        <c:numFmt formatCode="ge" sourceLinked="1"/>
        <c:majorTickMark val="none"/>
        <c:minorTickMark val="none"/>
        <c:tickLblPos val="none"/>
        <c:crossAx val="286063384"/>
        <c:crosses val="autoZero"/>
        <c:auto val="1"/>
        <c:lblOffset val="100"/>
        <c:baseTimeUnit val="years"/>
      </c:dateAx>
      <c:valAx>
        <c:axId val="28606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8B-42B4-8467-5FAA656136C7}"/>
            </c:ext>
          </c:extLst>
        </c:ser>
        <c:dLbls>
          <c:showLegendKey val="0"/>
          <c:showVal val="0"/>
          <c:showCatName val="0"/>
          <c:showSerName val="0"/>
          <c:showPercent val="0"/>
          <c:showBubbleSize val="0"/>
        </c:dLbls>
        <c:gapWidth val="150"/>
        <c:axId val="286061816"/>
        <c:axId val="28606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E98B-42B4-8467-5FAA656136C7}"/>
            </c:ext>
          </c:extLst>
        </c:ser>
        <c:dLbls>
          <c:showLegendKey val="0"/>
          <c:showVal val="0"/>
          <c:showCatName val="0"/>
          <c:showSerName val="0"/>
          <c:showPercent val="0"/>
          <c:showBubbleSize val="0"/>
        </c:dLbls>
        <c:marker val="1"/>
        <c:smooth val="0"/>
        <c:axId val="286061816"/>
        <c:axId val="286062992"/>
      </c:lineChart>
      <c:dateAx>
        <c:axId val="286061816"/>
        <c:scaling>
          <c:orientation val="minMax"/>
        </c:scaling>
        <c:delete val="1"/>
        <c:axPos val="b"/>
        <c:numFmt formatCode="ge" sourceLinked="1"/>
        <c:majorTickMark val="none"/>
        <c:minorTickMark val="none"/>
        <c:tickLblPos val="none"/>
        <c:crossAx val="286062992"/>
        <c:crosses val="autoZero"/>
        <c:auto val="1"/>
        <c:lblOffset val="100"/>
        <c:baseTimeUnit val="years"/>
      </c:dateAx>
      <c:valAx>
        <c:axId val="28606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6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149.94999999999999</c:v>
                </c:pt>
                <c:pt idx="1">
                  <c:v>143.65</c:v>
                </c:pt>
                <c:pt idx="2">
                  <c:v>167.46</c:v>
                </c:pt>
                <c:pt idx="3">
                  <c:v>181.34</c:v>
                </c:pt>
                <c:pt idx="4">
                  <c:v>229.35</c:v>
                </c:pt>
              </c:numCache>
            </c:numRef>
          </c:val>
          <c:extLst xmlns:c16r2="http://schemas.microsoft.com/office/drawing/2015/06/chart">
            <c:ext xmlns:c16="http://schemas.microsoft.com/office/drawing/2014/chart" uri="{C3380CC4-5D6E-409C-BE32-E72D297353CC}">
              <c16:uniqueId val="{00000000-AC32-42E8-A4F4-EEDDBF888F2E}"/>
            </c:ext>
          </c:extLst>
        </c:ser>
        <c:dLbls>
          <c:showLegendKey val="0"/>
          <c:showVal val="0"/>
          <c:showCatName val="0"/>
          <c:showSerName val="0"/>
          <c:showPercent val="0"/>
          <c:showBubbleSize val="0"/>
        </c:dLbls>
        <c:gapWidth val="150"/>
        <c:axId val="376314280"/>
        <c:axId val="3763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AC32-42E8-A4F4-EEDDBF888F2E}"/>
            </c:ext>
          </c:extLst>
        </c:ser>
        <c:dLbls>
          <c:showLegendKey val="0"/>
          <c:showVal val="0"/>
          <c:showCatName val="0"/>
          <c:showSerName val="0"/>
          <c:showPercent val="0"/>
          <c:showBubbleSize val="0"/>
        </c:dLbls>
        <c:marker val="1"/>
        <c:smooth val="0"/>
        <c:axId val="376314280"/>
        <c:axId val="376312712"/>
      </c:lineChart>
      <c:dateAx>
        <c:axId val="376314280"/>
        <c:scaling>
          <c:orientation val="minMax"/>
        </c:scaling>
        <c:delete val="1"/>
        <c:axPos val="b"/>
        <c:numFmt formatCode="ge" sourceLinked="1"/>
        <c:majorTickMark val="none"/>
        <c:minorTickMark val="none"/>
        <c:tickLblPos val="none"/>
        <c:crossAx val="376312712"/>
        <c:crosses val="autoZero"/>
        <c:auto val="1"/>
        <c:lblOffset val="100"/>
        <c:baseTimeUnit val="years"/>
      </c:dateAx>
      <c:valAx>
        <c:axId val="376312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31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712</c:v>
                </c:pt>
                <c:pt idx="1">
                  <c:v>629.88</c:v>
                </c:pt>
                <c:pt idx="2">
                  <c:v>556.35</c:v>
                </c:pt>
                <c:pt idx="3">
                  <c:v>526.92999999999995</c:v>
                </c:pt>
                <c:pt idx="4">
                  <c:v>516.4</c:v>
                </c:pt>
              </c:numCache>
            </c:numRef>
          </c:val>
          <c:extLst xmlns:c16r2="http://schemas.microsoft.com/office/drawing/2015/06/chart">
            <c:ext xmlns:c16="http://schemas.microsoft.com/office/drawing/2014/chart" uri="{C3380CC4-5D6E-409C-BE32-E72D297353CC}">
              <c16:uniqueId val="{00000000-13D6-47E8-9C09-354065400986}"/>
            </c:ext>
          </c:extLst>
        </c:ser>
        <c:dLbls>
          <c:showLegendKey val="0"/>
          <c:showVal val="0"/>
          <c:showCatName val="0"/>
          <c:showSerName val="0"/>
          <c:showPercent val="0"/>
          <c:showBubbleSize val="0"/>
        </c:dLbls>
        <c:gapWidth val="150"/>
        <c:axId val="376314672"/>
        <c:axId val="3763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13D6-47E8-9C09-354065400986}"/>
            </c:ext>
          </c:extLst>
        </c:ser>
        <c:dLbls>
          <c:showLegendKey val="0"/>
          <c:showVal val="0"/>
          <c:showCatName val="0"/>
          <c:showSerName val="0"/>
          <c:showPercent val="0"/>
          <c:showBubbleSize val="0"/>
        </c:dLbls>
        <c:marker val="1"/>
        <c:smooth val="0"/>
        <c:axId val="376314672"/>
        <c:axId val="376309184"/>
      </c:lineChart>
      <c:dateAx>
        <c:axId val="376314672"/>
        <c:scaling>
          <c:orientation val="minMax"/>
        </c:scaling>
        <c:delete val="1"/>
        <c:axPos val="b"/>
        <c:numFmt formatCode="ge" sourceLinked="1"/>
        <c:majorTickMark val="none"/>
        <c:minorTickMark val="none"/>
        <c:tickLblPos val="none"/>
        <c:crossAx val="376309184"/>
        <c:crosses val="autoZero"/>
        <c:auto val="1"/>
        <c:lblOffset val="100"/>
        <c:baseTimeUnit val="years"/>
      </c:dateAx>
      <c:valAx>
        <c:axId val="37630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3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103.8</c:v>
                </c:pt>
                <c:pt idx="1">
                  <c:v>109.05</c:v>
                </c:pt>
                <c:pt idx="2">
                  <c:v>125.07</c:v>
                </c:pt>
                <c:pt idx="3">
                  <c:v>126.88</c:v>
                </c:pt>
                <c:pt idx="4">
                  <c:v>117.33</c:v>
                </c:pt>
              </c:numCache>
            </c:numRef>
          </c:val>
          <c:extLst xmlns:c16r2="http://schemas.microsoft.com/office/drawing/2015/06/chart">
            <c:ext xmlns:c16="http://schemas.microsoft.com/office/drawing/2014/chart" uri="{C3380CC4-5D6E-409C-BE32-E72D297353CC}">
              <c16:uniqueId val="{00000000-BE69-4A7A-9959-F6ED02F7E20D}"/>
            </c:ext>
          </c:extLst>
        </c:ser>
        <c:dLbls>
          <c:showLegendKey val="0"/>
          <c:showVal val="0"/>
          <c:showCatName val="0"/>
          <c:showSerName val="0"/>
          <c:showPercent val="0"/>
          <c:showBubbleSize val="0"/>
        </c:dLbls>
        <c:gapWidth val="150"/>
        <c:axId val="376316240"/>
        <c:axId val="37631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BE69-4A7A-9959-F6ED02F7E20D}"/>
            </c:ext>
          </c:extLst>
        </c:ser>
        <c:dLbls>
          <c:showLegendKey val="0"/>
          <c:showVal val="0"/>
          <c:showCatName val="0"/>
          <c:showSerName val="0"/>
          <c:showPercent val="0"/>
          <c:showBubbleSize val="0"/>
        </c:dLbls>
        <c:marker val="1"/>
        <c:smooth val="0"/>
        <c:axId val="376316240"/>
        <c:axId val="376316632"/>
      </c:lineChart>
      <c:dateAx>
        <c:axId val="376316240"/>
        <c:scaling>
          <c:orientation val="minMax"/>
        </c:scaling>
        <c:delete val="1"/>
        <c:axPos val="b"/>
        <c:numFmt formatCode="ge" sourceLinked="1"/>
        <c:majorTickMark val="none"/>
        <c:minorTickMark val="none"/>
        <c:tickLblPos val="none"/>
        <c:crossAx val="376316632"/>
        <c:crosses val="autoZero"/>
        <c:auto val="1"/>
        <c:lblOffset val="100"/>
        <c:baseTimeUnit val="years"/>
      </c:dateAx>
      <c:valAx>
        <c:axId val="37631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1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144.27000000000001</c:v>
                </c:pt>
                <c:pt idx="1">
                  <c:v>150.93</c:v>
                </c:pt>
                <c:pt idx="2">
                  <c:v>143.68</c:v>
                </c:pt>
                <c:pt idx="3">
                  <c:v>141.61000000000001</c:v>
                </c:pt>
                <c:pt idx="4">
                  <c:v>153.41</c:v>
                </c:pt>
              </c:numCache>
            </c:numRef>
          </c:val>
          <c:extLst xmlns:c16r2="http://schemas.microsoft.com/office/drawing/2015/06/chart">
            <c:ext xmlns:c16="http://schemas.microsoft.com/office/drawing/2014/chart" uri="{C3380CC4-5D6E-409C-BE32-E72D297353CC}">
              <c16:uniqueId val="{00000000-AAFB-4479-9270-270D6AF1D174}"/>
            </c:ext>
          </c:extLst>
        </c:ser>
        <c:dLbls>
          <c:showLegendKey val="0"/>
          <c:showVal val="0"/>
          <c:showCatName val="0"/>
          <c:showSerName val="0"/>
          <c:showPercent val="0"/>
          <c:showBubbleSize val="0"/>
        </c:dLbls>
        <c:gapWidth val="150"/>
        <c:axId val="376310360"/>
        <c:axId val="3763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AAFB-4479-9270-270D6AF1D174}"/>
            </c:ext>
          </c:extLst>
        </c:ser>
        <c:dLbls>
          <c:showLegendKey val="0"/>
          <c:showVal val="0"/>
          <c:showCatName val="0"/>
          <c:showSerName val="0"/>
          <c:showPercent val="0"/>
          <c:showBubbleSize val="0"/>
        </c:dLbls>
        <c:marker val="1"/>
        <c:smooth val="0"/>
        <c:axId val="376310360"/>
        <c:axId val="376310752"/>
      </c:lineChart>
      <c:dateAx>
        <c:axId val="376310360"/>
        <c:scaling>
          <c:orientation val="minMax"/>
        </c:scaling>
        <c:delete val="1"/>
        <c:axPos val="b"/>
        <c:numFmt formatCode="ge" sourceLinked="1"/>
        <c:majorTickMark val="none"/>
        <c:minorTickMark val="none"/>
        <c:tickLblPos val="none"/>
        <c:crossAx val="376310752"/>
        <c:crosses val="autoZero"/>
        <c:auto val="1"/>
        <c:lblOffset val="100"/>
        <c:baseTimeUnit val="years"/>
      </c:dateAx>
      <c:valAx>
        <c:axId val="3763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1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琴浦町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17509</v>
      </c>
      <c r="AM8" s="70"/>
      <c r="AN8" s="70"/>
      <c r="AO8" s="70"/>
      <c r="AP8" s="70"/>
      <c r="AQ8" s="70"/>
      <c r="AR8" s="70"/>
      <c r="AS8" s="70"/>
      <c r="AT8" s="66">
        <f>データ!$S$6</f>
        <v>139.97</v>
      </c>
      <c r="AU8" s="67"/>
      <c r="AV8" s="67"/>
      <c r="AW8" s="67"/>
      <c r="AX8" s="67"/>
      <c r="AY8" s="67"/>
      <c r="AZ8" s="67"/>
      <c r="BA8" s="67"/>
      <c r="BB8" s="69">
        <f>データ!$T$6</f>
        <v>125.09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63.01</v>
      </c>
      <c r="J10" s="67"/>
      <c r="K10" s="67"/>
      <c r="L10" s="67"/>
      <c r="M10" s="67"/>
      <c r="N10" s="67"/>
      <c r="O10" s="68"/>
      <c r="P10" s="69">
        <f>データ!$P$6</f>
        <v>91.27</v>
      </c>
      <c r="Q10" s="69"/>
      <c r="R10" s="69"/>
      <c r="S10" s="69"/>
      <c r="T10" s="69"/>
      <c r="U10" s="69"/>
      <c r="V10" s="69"/>
      <c r="W10" s="70">
        <f>データ!$Q$6</f>
        <v>3513</v>
      </c>
      <c r="X10" s="70"/>
      <c r="Y10" s="70"/>
      <c r="Z10" s="70"/>
      <c r="AA10" s="70"/>
      <c r="AB10" s="70"/>
      <c r="AC10" s="70"/>
      <c r="AD10" s="2"/>
      <c r="AE10" s="2"/>
      <c r="AF10" s="2"/>
      <c r="AG10" s="2"/>
      <c r="AH10" s="4"/>
      <c r="AI10" s="4"/>
      <c r="AJ10" s="4"/>
      <c r="AK10" s="4"/>
      <c r="AL10" s="70">
        <f>データ!$U$6</f>
        <v>15874</v>
      </c>
      <c r="AM10" s="70"/>
      <c r="AN10" s="70"/>
      <c r="AO10" s="70"/>
      <c r="AP10" s="70"/>
      <c r="AQ10" s="70"/>
      <c r="AR10" s="70"/>
      <c r="AS10" s="70"/>
      <c r="AT10" s="66">
        <f>データ!$V$6</f>
        <v>13.42</v>
      </c>
      <c r="AU10" s="67"/>
      <c r="AV10" s="67"/>
      <c r="AW10" s="67"/>
      <c r="AX10" s="67"/>
      <c r="AY10" s="67"/>
      <c r="AZ10" s="67"/>
      <c r="BA10" s="67"/>
      <c r="BB10" s="69">
        <f>データ!$W$6</f>
        <v>1182.8599999999999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wL7GACI1P5Uqvku22ndJ4X7FXolCILmtY0PZYGOhGHB9g7Gb4zmHWi/1AgpWx5w5ncDHlUVw9GxQLb5aF5MHg==" saltValue="EZx08NlT6Uzd43Bs9+ys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313718</v>
      </c>
      <c r="D6" s="34">
        <f t="shared" si="3"/>
        <v>46</v>
      </c>
      <c r="E6" s="34">
        <f t="shared" si="3"/>
        <v>1</v>
      </c>
      <c r="F6" s="34">
        <f t="shared" si="3"/>
        <v>0</v>
      </c>
      <c r="G6" s="34">
        <f t="shared" si="3"/>
        <v>1</v>
      </c>
      <c r="H6" s="34" t="str">
        <f t="shared" si="3"/>
        <v>鳥取県　琴浦町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63.01</v>
      </c>
      <c r="P6" s="35">
        <f t="shared" si="3"/>
        <v>91.27</v>
      </c>
      <c r="Q6" s="35">
        <f t="shared" si="3"/>
        <v>3513</v>
      </c>
      <c r="R6" s="35">
        <f t="shared" si="3"/>
        <v>17509</v>
      </c>
      <c r="S6" s="35">
        <f t="shared" si="3"/>
        <v>139.97</v>
      </c>
      <c r="T6" s="35">
        <f t="shared" si="3"/>
        <v>125.09</v>
      </c>
      <c r="U6" s="35">
        <f t="shared" si="3"/>
        <v>15874</v>
      </c>
      <c r="V6" s="35">
        <f t="shared" si="3"/>
        <v>13.42</v>
      </c>
      <c r="W6" s="35">
        <f t="shared" si="3"/>
        <v>1182.8599999999999</v>
      </c>
      <c r="X6" s="36">
        <f>IF(X7="",NA(),X7)</f>
        <v>106.75</v>
      </c>
      <c r="Y6" s="36">
        <f t="shared" ref="Y6:AG6" si="4">IF(Y7="",NA(),Y7)</f>
        <v>110.18</v>
      </c>
      <c r="Z6" s="36">
        <f t="shared" si="4"/>
        <v>124.3</v>
      </c>
      <c r="AA6" s="36">
        <f t="shared" si="4"/>
        <v>125.65</v>
      </c>
      <c r="AB6" s="36">
        <f t="shared" si="4"/>
        <v>117.91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149.94999999999999</v>
      </c>
      <c r="AU6" s="36">
        <f t="shared" ref="AU6:BC6" si="6">IF(AU7="",NA(),AU7)</f>
        <v>143.65</v>
      </c>
      <c r="AV6" s="36">
        <f t="shared" si="6"/>
        <v>167.46</v>
      </c>
      <c r="AW6" s="36">
        <f t="shared" si="6"/>
        <v>181.34</v>
      </c>
      <c r="AX6" s="36">
        <f t="shared" si="6"/>
        <v>229.35</v>
      </c>
      <c r="AY6" s="36">
        <f t="shared" si="6"/>
        <v>381.53</v>
      </c>
      <c r="AZ6" s="36">
        <f t="shared" si="6"/>
        <v>391.54</v>
      </c>
      <c r="BA6" s="36">
        <f t="shared" si="6"/>
        <v>384.34</v>
      </c>
      <c r="BB6" s="36">
        <f t="shared" si="6"/>
        <v>359.47</v>
      </c>
      <c r="BC6" s="36">
        <f t="shared" si="6"/>
        <v>369.69</v>
      </c>
      <c r="BD6" s="35" t="str">
        <f>IF(BD7="","",IF(BD7="-","【-】","【"&amp;SUBSTITUTE(TEXT(BD7,"#,##0.00"),"-","△")&amp;"】"))</f>
        <v>【261.93】</v>
      </c>
      <c r="BE6" s="36">
        <f>IF(BE7="",NA(),BE7)</f>
        <v>712</v>
      </c>
      <c r="BF6" s="36">
        <f t="shared" ref="BF6:BN6" si="7">IF(BF7="",NA(),BF7)</f>
        <v>629.88</v>
      </c>
      <c r="BG6" s="36">
        <f t="shared" si="7"/>
        <v>556.35</v>
      </c>
      <c r="BH6" s="36">
        <f t="shared" si="7"/>
        <v>526.92999999999995</v>
      </c>
      <c r="BI6" s="36">
        <f t="shared" si="7"/>
        <v>516.4</v>
      </c>
      <c r="BJ6" s="36">
        <f t="shared" si="7"/>
        <v>393.27</v>
      </c>
      <c r="BK6" s="36">
        <f t="shared" si="7"/>
        <v>386.97</v>
      </c>
      <c r="BL6" s="36">
        <f t="shared" si="7"/>
        <v>380.58</v>
      </c>
      <c r="BM6" s="36">
        <f t="shared" si="7"/>
        <v>401.79</v>
      </c>
      <c r="BN6" s="36">
        <f t="shared" si="7"/>
        <v>402.99</v>
      </c>
      <c r="BO6" s="35" t="str">
        <f>IF(BO7="","",IF(BO7="-","【-】","【"&amp;SUBSTITUTE(TEXT(BO7,"#,##0.00"),"-","△")&amp;"】"))</f>
        <v>【270.46】</v>
      </c>
      <c r="BP6" s="36">
        <f>IF(BP7="",NA(),BP7)</f>
        <v>103.8</v>
      </c>
      <c r="BQ6" s="36">
        <f t="shared" ref="BQ6:BY6" si="8">IF(BQ7="",NA(),BQ7)</f>
        <v>109.05</v>
      </c>
      <c r="BR6" s="36">
        <f t="shared" si="8"/>
        <v>125.07</v>
      </c>
      <c r="BS6" s="36">
        <f t="shared" si="8"/>
        <v>126.88</v>
      </c>
      <c r="BT6" s="36">
        <f t="shared" si="8"/>
        <v>117.33</v>
      </c>
      <c r="BU6" s="36">
        <f t="shared" si="8"/>
        <v>100.47</v>
      </c>
      <c r="BV6" s="36">
        <f t="shared" si="8"/>
        <v>101.72</v>
      </c>
      <c r="BW6" s="36">
        <f t="shared" si="8"/>
        <v>102.38</v>
      </c>
      <c r="BX6" s="36">
        <f t="shared" si="8"/>
        <v>100.12</v>
      </c>
      <c r="BY6" s="36">
        <f t="shared" si="8"/>
        <v>98.66</v>
      </c>
      <c r="BZ6" s="35" t="str">
        <f>IF(BZ7="","",IF(BZ7="-","【-】","【"&amp;SUBSTITUTE(TEXT(BZ7,"#,##0.00"),"-","△")&amp;"】"))</f>
        <v>【103.91】</v>
      </c>
      <c r="CA6" s="36">
        <f>IF(CA7="",NA(),CA7)</f>
        <v>144.27000000000001</v>
      </c>
      <c r="CB6" s="36">
        <f t="shared" ref="CB6:CJ6" si="9">IF(CB7="",NA(),CB7)</f>
        <v>150.93</v>
      </c>
      <c r="CC6" s="36">
        <f t="shared" si="9"/>
        <v>143.68</v>
      </c>
      <c r="CD6" s="36">
        <f t="shared" si="9"/>
        <v>141.61000000000001</v>
      </c>
      <c r="CE6" s="36">
        <f t="shared" si="9"/>
        <v>153.41</v>
      </c>
      <c r="CF6" s="36">
        <f t="shared" si="9"/>
        <v>169.82</v>
      </c>
      <c r="CG6" s="36">
        <f t="shared" si="9"/>
        <v>168.2</v>
      </c>
      <c r="CH6" s="36">
        <f t="shared" si="9"/>
        <v>168.67</v>
      </c>
      <c r="CI6" s="36">
        <f t="shared" si="9"/>
        <v>174.97</v>
      </c>
      <c r="CJ6" s="36">
        <f t="shared" si="9"/>
        <v>178.59</v>
      </c>
      <c r="CK6" s="35" t="str">
        <f>IF(CK7="","",IF(CK7="-","【-】","【"&amp;SUBSTITUTE(TEXT(CK7,"#,##0.00"),"-","△")&amp;"】"))</f>
        <v>【167.11】</v>
      </c>
      <c r="CL6" s="36">
        <f>IF(CL7="",NA(),CL7)</f>
        <v>51.13</v>
      </c>
      <c r="CM6" s="36">
        <f t="shared" ref="CM6:CU6" si="10">IF(CM7="",NA(),CM7)</f>
        <v>27.15</v>
      </c>
      <c r="CN6" s="36">
        <f t="shared" si="10"/>
        <v>29.3</v>
      </c>
      <c r="CO6" s="36">
        <f t="shared" si="10"/>
        <v>29.5</v>
      </c>
      <c r="CP6" s="36">
        <f t="shared" si="10"/>
        <v>30.77</v>
      </c>
      <c r="CQ6" s="36">
        <f t="shared" si="10"/>
        <v>55.13</v>
      </c>
      <c r="CR6" s="36">
        <f t="shared" si="10"/>
        <v>54.77</v>
      </c>
      <c r="CS6" s="36">
        <f t="shared" si="10"/>
        <v>54.92</v>
      </c>
      <c r="CT6" s="36">
        <f t="shared" si="10"/>
        <v>55.63</v>
      </c>
      <c r="CU6" s="36">
        <f t="shared" si="10"/>
        <v>55.03</v>
      </c>
      <c r="CV6" s="35" t="str">
        <f>IF(CV7="","",IF(CV7="-","【-】","【"&amp;SUBSTITUTE(TEXT(CV7,"#,##0.00"),"-","△")&amp;"】"))</f>
        <v>【60.27】</v>
      </c>
      <c r="CW6" s="36">
        <f>IF(CW7="",NA(),CW7)</f>
        <v>72.290000000000006</v>
      </c>
      <c r="CX6" s="36">
        <f t="shared" ref="CX6:DF6" si="11">IF(CX7="",NA(),CX7)</f>
        <v>86.61</v>
      </c>
      <c r="CY6" s="36">
        <f t="shared" si="11"/>
        <v>80.709999999999994</v>
      </c>
      <c r="CZ6" s="36">
        <f t="shared" si="11"/>
        <v>80.430000000000007</v>
      </c>
      <c r="DA6" s="36">
        <f t="shared" si="11"/>
        <v>74.86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38.24</v>
      </c>
      <c r="DI6" s="36">
        <f t="shared" ref="DI6:DQ6" si="12">IF(DI7="",NA(),DI7)</f>
        <v>39.29</v>
      </c>
      <c r="DJ6" s="36">
        <f t="shared" si="12"/>
        <v>40.68</v>
      </c>
      <c r="DK6" s="36">
        <f t="shared" si="12"/>
        <v>41.95</v>
      </c>
      <c r="DL6" s="36">
        <f t="shared" si="12"/>
        <v>43.42</v>
      </c>
      <c r="DM6" s="36">
        <f t="shared" si="12"/>
        <v>46.66</v>
      </c>
      <c r="DN6" s="36">
        <f t="shared" si="12"/>
        <v>47.46</v>
      </c>
      <c r="DO6" s="36">
        <f t="shared" si="12"/>
        <v>48.49</v>
      </c>
      <c r="DP6" s="36">
        <f t="shared" si="12"/>
        <v>48.05</v>
      </c>
      <c r="DQ6" s="36">
        <f t="shared" si="12"/>
        <v>48.87</v>
      </c>
      <c r="DR6" s="35" t="str">
        <f>IF(DR7="","",IF(DR7="-","【-】","【"&amp;SUBSTITUTE(TEXT(DR7,"#,##0.00"),"-","△")&amp;"】"))</f>
        <v>【48.85】</v>
      </c>
      <c r="DS6" s="36">
        <f>IF(DS7="",NA(),DS7)</f>
        <v>6.79</v>
      </c>
      <c r="DT6" s="36">
        <f t="shared" ref="DT6:EB6" si="13">IF(DT7="",NA(),DT7)</f>
        <v>7.14</v>
      </c>
      <c r="DU6" s="36">
        <f t="shared" si="13"/>
        <v>6.46</v>
      </c>
      <c r="DV6" s="35">
        <f t="shared" si="13"/>
        <v>0</v>
      </c>
      <c r="DW6" s="36">
        <f t="shared" si="13"/>
        <v>72.180000000000007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2.69</v>
      </c>
      <c r="EE6" s="36">
        <f t="shared" ref="EE6:EM6" si="14">IF(EE7="",NA(),EE7)</f>
        <v>1.46</v>
      </c>
      <c r="EF6" s="36">
        <f t="shared" si="14"/>
        <v>1.18</v>
      </c>
      <c r="EG6" s="36">
        <f t="shared" si="14"/>
        <v>2.0099999999999998</v>
      </c>
      <c r="EH6" s="36">
        <f t="shared" si="14"/>
        <v>0.81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313718</v>
      </c>
      <c r="D7" s="38">
        <v>46</v>
      </c>
      <c r="E7" s="38">
        <v>1</v>
      </c>
      <c r="F7" s="38">
        <v>0</v>
      </c>
      <c r="G7" s="38">
        <v>1</v>
      </c>
      <c r="H7" s="38" t="s">
        <v>93</v>
      </c>
      <c r="I7" s="38" t="s">
        <v>94</v>
      </c>
      <c r="J7" s="38" t="s">
        <v>95</v>
      </c>
      <c r="K7" s="38" t="s">
        <v>96</v>
      </c>
      <c r="L7" s="38" t="s">
        <v>97</v>
      </c>
      <c r="M7" s="38" t="s">
        <v>98</v>
      </c>
      <c r="N7" s="39" t="s">
        <v>99</v>
      </c>
      <c r="O7" s="39">
        <v>63.01</v>
      </c>
      <c r="P7" s="39">
        <v>91.27</v>
      </c>
      <c r="Q7" s="39">
        <v>3513</v>
      </c>
      <c r="R7" s="39">
        <v>17509</v>
      </c>
      <c r="S7" s="39">
        <v>139.97</v>
      </c>
      <c r="T7" s="39">
        <v>125.09</v>
      </c>
      <c r="U7" s="39">
        <v>15874</v>
      </c>
      <c r="V7" s="39">
        <v>13.42</v>
      </c>
      <c r="W7" s="39">
        <v>1182.8599999999999</v>
      </c>
      <c r="X7" s="39">
        <v>106.75</v>
      </c>
      <c r="Y7" s="39">
        <v>110.18</v>
      </c>
      <c r="Z7" s="39">
        <v>124.3</v>
      </c>
      <c r="AA7" s="39">
        <v>125.65</v>
      </c>
      <c r="AB7" s="39">
        <v>117.91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149.94999999999999</v>
      </c>
      <c r="AU7" s="39">
        <v>143.65</v>
      </c>
      <c r="AV7" s="39">
        <v>167.46</v>
      </c>
      <c r="AW7" s="39">
        <v>181.34</v>
      </c>
      <c r="AX7" s="39">
        <v>229.35</v>
      </c>
      <c r="AY7" s="39">
        <v>381.53</v>
      </c>
      <c r="AZ7" s="39">
        <v>391.54</v>
      </c>
      <c r="BA7" s="39">
        <v>384.34</v>
      </c>
      <c r="BB7" s="39">
        <v>359.47</v>
      </c>
      <c r="BC7" s="39">
        <v>369.69</v>
      </c>
      <c r="BD7" s="39">
        <v>261.93</v>
      </c>
      <c r="BE7" s="39">
        <v>712</v>
      </c>
      <c r="BF7" s="39">
        <v>629.88</v>
      </c>
      <c r="BG7" s="39">
        <v>556.35</v>
      </c>
      <c r="BH7" s="39">
        <v>526.92999999999995</v>
      </c>
      <c r="BI7" s="39">
        <v>516.4</v>
      </c>
      <c r="BJ7" s="39">
        <v>393.27</v>
      </c>
      <c r="BK7" s="39">
        <v>386.97</v>
      </c>
      <c r="BL7" s="39">
        <v>380.58</v>
      </c>
      <c r="BM7" s="39">
        <v>401.79</v>
      </c>
      <c r="BN7" s="39">
        <v>402.99</v>
      </c>
      <c r="BO7" s="39">
        <v>270.45999999999998</v>
      </c>
      <c r="BP7" s="39">
        <v>103.8</v>
      </c>
      <c r="BQ7" s="39">
        <v>109.05</v>
      </c>
      <c r="BR7" s="39">
        <v>125.07</v>
      </c>
      <c r="BS7" s="39">
        <v>126.88</v>
      </c>
      <c r="BT7" s="39">
        <v>117.33</v>
      </c>
      <c r="BU7" s="39">
        <v>100.47</v>
      </c>
      <c r="BV7" s="39">
        <v>101.72</v>
      </c>
      <c r="BW7" s="39">
        <v>102.38</v>
      </c>
      <c r="BX7" s="39">
        <v>100.12</v>
      </c>
      <c r="BY7" s="39">
        <v>98.66</v>
      </c>
      <c r="BZ7" s="39">
        <v>103.91</v>
      </c>
      <c r="CA7" s="39">
        <v>144.27000000000001</v>
      </c>
      <c r="CB7" s="39">
        <v>150.93</v>
      </c>
      <c r="CC7" s="39">
        <v>143.68</v>
      </c>
      <c r="CD7" s="39">
        <v>141.61000000000001</v>
      </c>
      <c r="CE7" s="39">
        <v>153.41</v>
      </c>
      <c r="CF7" s="39">
        <v>169.82</v>
      </c>
      <c r="CG7" s="39">
        <v>168.2</v>
      </c>
      <c r="CH7" s="39">
        <v>168.67</v>
      </c>
      <c r="CI7" s="39">
        <v>174.97</v>
      </c>
      <c r="CJ7" s="39">
        <v>178.59</v>
      </c>
      <c r="CK7" s="39">
        <v>167.11</v>
      </c>
      <c r="CL7" s="39">
        <v>51.13</v>
      </c>
      <c r="CM7" s="39">
        <v>27.15</v>
      </c>
      <c r="CN7" s="39">
        <v>29.3</v>
      </c>
      <c r="CO7" s="39">
        <v>29.5</v>
      </c>
      <c r="CP7" s="39">
        <v>30.77</v>
      </c>
      <c r="CQ7" s="39">
        <v>55.13</v>
      </c>
      <c r="CR7" s="39">
        <v>54.77</v>
      </c>
      <c r="CS7" s="39">
        <v>54.92</v>
      </c>
      <c r="CT7" s="39">
        <v>55.63</v>
      </c>
      <c r="CU7" s="39">
        <v>55.03</v>
      </c>
      <c r="CV7" s="39">
        <v>60.27</v>
      </c>
      <c r="CW7" s="39">
        <v>72.290000000000006</v>
      </c>
      <c r="CX7" s="39">
        <v>86.61</v>
      </c>
      <c r="CY7" s="39">
        <v>80.709999999999994</v>
      </c>
      <c r="CZ7" s="39">
        <v>80.430000000000007</v>
      </c>
      <c r="DA7" s="39">
        <v>74.86</v>
      </c>
      <c r="DB7" s="39">
        <v>83</v>
      </c>
      <c r="DC7" s="39">
        <v>82.89</v>
      </c>
      <c r="DD7" s="39">
        <v>82.66</v>
      </c>
      <c r="DE7" s="39">
        <v>82.04</v>
      </c>
      <c r="DF7" s="39">
        <v>81.900000000000006</v>
      </c>
      <c r="DG7" s="39">
        <v>89.92</v>
      </c>
      <c r="DH7" s="39">
        <v>38.24</v>
      </c>
      <c r="DI7" s="39">
        <v>39.29</v>
      </c>
      <c r="DJ7" s="39">
        <v>40.68</v>
      </c>
      <c r="DK7" s="39">
        <v>41.95</v>
      </c>
      <c r="DL7" s="39">
        <v>43.42</v>
      </c>
      <c r="DM7" s="39">
        <v>46.66</v>
      </c>
      <c r="DN7" s="39">
        <v>47.46</v>
      </c>
      <c r="DO7" s="39">
        <v>48.49</v>
      </c>
      <c r="DP7" s="39">
        <v>48.05</v>
      </c>
      <c r="DQ7" s="39">
        <v>48.87</v>
      </c>
      <c r="DR7" s="39">
        <v>48.85</v>
      </c>
      <c r="DS7" s="39">
        <v>6.79</v>
      </c>
      <c r="DT7" s="39">
        <v>7.14</v>
      </c>
      <c r="DU7" s="39">
        <v>6.46</v>
      </c>
      <c r="DV7" s="39">
        <v>0</v>
      </c>
      <c r="DW7" s="39">
        <v>72.180000000000007</v>
      </c>
      <c r="DX7" s="39">
        <v>9.85</v>
      </c>
      <c r="DY7" s="39">
        <v>9.7100000000000009</v>
      </c>
      <c r="DZ7" s="39">
        <v>12.79</v>
      </c>
      <c r="EA7" s="39">
        <v>13.39</v>
      </c>
      <c r="EB7" s="39">
        <v>14.85</v>
      </c>
      <c r="EC7" s="39">
        <v>17.8</v>
      </c>
      <c r="ED7" s="39">
        <v>2.69</v>
      </c>
      <c r="EE7" s="39">
        <v>1.46</v>
      </c>
      <c r="EF7" s="39">
        <v>1.18</v>
      </c>
      <c r="EG7" s="39">
        <v>2.0099999999999998</v>
      </c>
      <c r="EH7" s="39">
        <v>0.81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2020-02-12T01:41:42Z</cp:lastPrinted>
  <dcterms:created xsi:type="dcterms:W3CDTF">2019-12-05T04:24:00Z</dcterms:created>
  <dcterms:modified xsi:type="dcterms:W3CDTF">2020-02-12T04:53:23Z</dcterms:modified>
  <cp:category/>
</cp:coreProperties>
</file>