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8_八頭町\"/>
    </mc:Choice>
  </mc:AlternateContent>
  <workbookProtection workbookAlgorithmName="SHA-512" workbookHashValue="rkdZ9v9lgJWWAxb/NObb/dX8eA61YNfq1gMEm6RYrKxL7zb6E9jY86AOip2g1EMzV7twnHrAQy4j3h6kX3VNfg==" workbookSaltValue="FgrFaZy1Ub/LHuU0qy6aoA==" workbookSpinCount="100000" lockStructure="1"/>
  <bookViews>
    <workbookView xWindow="0" yWindow="0" windowWidth="12180" windowHeight="1162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<sst xmlns="http://schemas.openxmlformats.org/spreadsheetml/2006/main" count="228" uniqueCount="114">
  <si>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</si>
  <si>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</si>
  <si>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</si>
  <si>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</si>
  <si>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</si>
  <si>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</si>
  <si>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</si>
  <si>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</si>
  <si>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</si>
  <si>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</si>
  <si>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</si>
  <si>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</si>
  <si>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</si>
  <si>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</si>
  <si>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</si>
  <si>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</si>
  <si>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</si>
  <si>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</si>
  <si>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</si>
  <si>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</si>
  <si>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</si>
  <si>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</si>
  <si>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</si>
  <si>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</si>
  <si>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</si>
  <si>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</si>
  <si>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</si>
  <si>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</si>
  <si>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</si>
  <si>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</si>
  <si>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</si>
  <si>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</si>
  <si>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</si>
  <si>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</si>
  <si>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</si>
  <si>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</si>
  <si>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</si>
  <si>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</si>
  <si>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</si>
  <si>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</si>
  <si>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</si>
  <si>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</si>
  <si>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</si>
  <si>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</si>
  <si>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</si>
  <si>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</si>
  <si>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</si>
  <si>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</si>
  <si>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</si>
  <si>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</si>
  <si>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</si>
  <si>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</si>
  <si>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</si>
  <si>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</si>
  <si>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</si>
  <si>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</si>
  <si>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</si>
  <si>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</si>
  <si>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</si>
  <si>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</si>
  <si>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</si>
  <si>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</si>
  <si>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</si>
  <si>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</si>
  <si>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</si>
  <si>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</si>
  <si>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</si>
  <si>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</si>
  <si>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</si>
  <si>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</si>
  <si>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</si>
  <si>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</si>
  <si>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</si>
  <si>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</si>
  <si>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</si>
  <si>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</si>
  <si>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</si>
  <si>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</si>
  <si>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</si>
  <si>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</si>
  <si>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</si>
  <si>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</si>
  <si>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</si>
  <si>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</si>
  <si>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</si>
  <si>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</si>
  <si>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</si>
  <si>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</si>
  <si>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</si>
  <si>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</si>
  <si>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</si>
  <si>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</si>
  <si>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</si>
  <si>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</si>
  <si>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</si>
  <si>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</si>
  <si>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</si>
  <si>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</si>
  <si>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</si>
  <si>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</si>
  <si>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</si>
  <si>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</si>
  <si>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</si>
  <si>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</si>
  <si>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</si>
  <si>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</si>
  <si>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</si>
  <si>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</si>
  <si>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</si>
  <si>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</si>
  <si>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</si>
  <si>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下水道事業開始以後、耐用年数を迎えておらず、これまで緊急的に更新する必要がなかったため、管渠改善率は0で推移している。当該処理区（小規模集合排水）の処理施設は非常に小規模なものであり、当面は軽微な修繕等により維持することが可能であるが、適切かつ計画的な維持管理を行い、施設を適正な状況で維持していく必要がある。</t>
    <rPh sb="9" eb="11">
      <t>ゲスイ</t>
    </rPh>
    <rPh sb="11" eb="12">
      <t>ドウ</t>
    </rPh>
    <rPh sb="24" eb="25">
      <t>ムカ</t>
    </rPh>
    <rPh sb="68" eb="70">
      <t>トウガイ</t>
    </rPh>
    <rPh sb="70" eb="72">
      <t>ショリ</t>
    </rPh>
    <rPh sb="72" eb="73">
      <t>ク</t>
    </rPh>
    <rPh sb="74" eb="77">
      <t>ショウキボ</t>
    </rPh>
    <rPh sb="77" eb="79">
      <t>シュウゴウ</t>
    </rPh>
    <rPh sb="79" eb="81">
      <t>ハイスイ</t>
    </rPh>
    <rPh sb="88" eb="90">
      <t>ヒジョウ</t>
    </rPh>
    <rPh sb="113" eb="115">
      <t>イジ</t>
    </rPh>
    <rPh sb="127" eb="129">
      <t>テキセツ</t>
    </rPh>
    <rPh sb="143" eb="145">
      <t>シセツ</t>
    </rPh>
    <rPh sb="146" eb="148">
      <t>テキセイ</t>
    </rPh>
    <rPh sb="149" eb="151">
      <t>ジョウキョウ</t>
    </rPh>
    <rPh sb="152" eb="154">
      <t>イジ</t>
    </rPh>
    <rPh sb="158" eb="160">
      <t>ヒツヨウ</t>
    </rPh>
    <phoneticPr fontId="4"/>
  </si>
  <si>
    <t>　処理区域や施設規模の小ささからみて、今後の大幅な維持管理費の抑制は難しいと考えるが、人口減少による料金収入の減少は避けられない状態にあるため、他の下水道事業と併せて、運営審議会の答申に沿って料金の見直し等の対策を進めていくことが必要である。
　今後、施設更新に伴う多額の費用発生の見込みは無いとものの、適切な施設の維持管理を行いながら、経営の健全化を図らなければならない。</t>
    <rPh sb="1" eb="3">
      <t>ショリ</t>
    </rPh>
    <rPh sb="3" eb="5">
      <t>クイキ</t>
    </rPh>
    <rPh sb="6" eb="8">
      <t>シセツ</t>
    </rPh>
    <rPh sb="8" eb="10">
      <t>キボ</t>
    </rPh>
    <rPh sb="11" eb="12">
      <t>チイ</t>
    </rPh>
    <rPh sb="19" eb="21">
      <t>コンゴ</t>
    </rPh>
    <phoneticPr fontId="4"/>
  </si>
  <si>
    <t>●本事業は処理区域が非常に小さいため、人口変動も少なく料金収入はほぼ横ばい、維持管理費も事業規模の小ささを考慮すれば基本的にはほぼ横ばいで推移しているが、H30は修繕料が減少したことから収益的収支比率は前年度比で7.94ポイント増加することとなった。事業規模が小さい本処理区においては、維持管理費の大幅な削減を見込むのは困難であり、今後、支払利息・地方債償還金は横ばいで推移し、人口減少で料金収入は減少傾向となるため、収益的収支比率は僅かながら減少していくものと考えられる。●企業債残高対事業規模比率は、既発債の着実な償還により減少傾向にあるものの、類似団体と比較してH30で986.17ポイントも上回っているため、事業規模の面から見て経営状況の健全性は低いと言える。今後、地方債残高は着実に減少していく見込みではあるものの、人口減少による料金収入の減少が見込まれるため、事業規模に沿った健全性を確保するためにも、令和元年度上下水道運営審議会の答申に基づく料金の引上げなど、比率の改善に向けた対策を行っていく。●経費回収率については、前年度比で39.6ポイントの増加となり、類似団体と比較してH30で31.54ポイント上回ってはいるものの、修繕料の減少という単年度的要素による数値の改善であるため、健全性が高いとは言えない状況である。事業規模から見て、今後の維持管理費のさらなる抑制は困難であるため、料金の引上げ等により健全性の向上を図る必要がある。●汚水処理原価については、近年減少傾向にあり、H30は前年度比で329.1円減少し、類似団体と比較して299.47円下回った。しかし、経費回収率と同様に、修繕料の減少という単年度的要素による数値の改善であるため、処理費用の効率性が高いとは言えない状況である。支払利息・地方債償還金も今後横ばいで推移するとともに、事業規模から見てさらなる維持管理費の削減は難しく、地理的要因等により他処理区との統合も不可能であるため、汚水処理原価の抑制は困難な課題である。●施設利用率については、H30は類似団体と比較して0.37ポイント上回ったものの、本町の数値が上昇したものではないため、施設の効率性が向上しているわけではない。水洗化率はすでに高い水準にあることから利用率向上の要素は少なく、隣接する他処理区との統合についても困難であるため、効率性の向上は困難な課題である。</t>
    <rPh sb="1" eb="2">
      <t>ホン</t>
    </rPh>
    <rPh sb="2" eb="4">
      <t>ジギョウ</t>
    </rPh>
    <rPh sb="5" eb="7">
      <t>ショリ</t>
    </rPh>
    <rPh sb="7" eb="9">
      <t>クイキ</t>
    </rPh>
    <rPh sb="10" eb="12">
      <t>ヒジョウ</t>
    </rPh>
    <rPh sb="13" eb="14">
      <t>チイ</t>
    </rPh>
    <rPh sb="58" eb="60">
      <t>キホン</t>
    </rPh>
    <rPh sb="60" eb="61">
      <t>テキ</t>
    </rPh>
    <rPh sb="81" eb="83">
      <t>シュウゼン</t>
    </rPh>
    <rPh sb="83" eb="84">
      <t>リョウ</t>
    </rPh>
    <rPh sb="85" eb="87">
      <t>ゲンショウ</t>
    </rPh>
    <rPh sb="101" eb="105">
      <t>ゼンネンドヒ</t>
    </rPh>
    <rPh sb="114" eb="116">
      <t>ゾウカ</t>
    </rPh>
    <rPh sb="169" eb="171">
      <t>シハラ</t>
    </rPh>
    <rPh sb="171" eb="173">
      <t>リソク</t>
    </rPh>
    <rPh sb="179" eb="180">
      <t>キン</t>
    </rPh>
    <rPh sb="181" eb="182">
      <t>ヨコ</t>
    </rPh>
    <rPh sb="185" eb="187">
      <t>スイイ</t>
    </rPh>
    <rPh sb="201" eb="203">
      <t>ケイコウ</t>
    </rPh>
    <rPh sb="209" eb="212">
      <t>シュウエキテキ</t>
    </rPh>
    <rPh sb="217" eb="218">
      <t>ワズ</t>
    </rPh>
    <rPh sb="256" eb="258">
      <t>チャクジツ</t>
    </rPh>
    <rPh sb="259" eb="261">
      <t>ショウカン</t>
    </rPh>
    <rPh sb="391" eb="392">
      <t>ソ</t>
    </rPh>
    <rPh sb="467" eb="470">
      <t>ゼンネンド</t>
    </rPh>
    <rPh sb="470" eb="471">
      <t>ヒ</t>
    </rPh>
    <rPh sb="481" eb="483">
      <t>ゾウカ</t>
    </rPh>
    <rPh sb="520" eb="522">
      <t>シュウゼン</t>
    </rPh>
    <rPh sb="522" eb="523">
      <t>リョウ</t>
    </rPh>
    <rPh sb="524" eb="526">
      <t>ゲンショウ</t>
    </rPh>
    <rPh sb="529" eb="532">
      <t>タンネンド</t>
    </rPh>
    <rPh sb="532" eb="533">
      <t>テキ</t>
    </rPh>
    <rPh sb="533" eb="535">
      <t>ヨウソ</t>
    </rPh>
    <rPh sb="538" eb="540">
      <t>スウチ</t>
    </rPh>
    <rPh sb="541" eb="543">
      <t>カイゼン</t>
    </rPh>
    <rPh sb="553" eb="554">
      <t>タカ</t>
    </rPh>
    <rPh sb="557" eb="558">
      <t>イ</t>
    </rPh>
    <rPh sb="561" eb="563">
      <t>ジョウキョウ</t>
    </rPh>
    <rPh sb="576" eb="578">
      <t>コンゴ</t>
    </rPh>
    <rPh sb="603" eb="605">
      <t>ヒキア</t>
    </rPh>
    <rPh sb="638" eb="640">
      <t>キンネン</t>
    </rPh>
    <rPh sb="640" eb="644">
      <t>ゲンショウケイコウ</t>
    </rPh>
    <rPh sb="652" eb="656">
      <t>ゼンネンドヒ</t>
    </rPh>
    <rPh sb="662" eb="663">
      <t>エン</t>
    </rPh>
    <rPh sb="663" eb="665">
      <t>ゲンショウ</t>
    </rPh>
    <rPh sb="682" eb="683">
      <t>エン</t>
    </rPh>
    <rPh sb="683" eb="685">
      <t>シタマワ</t>
    </rPh>
    <rPh sb="692" eb="694">
      <t>ケイヒ</t>
    </rPh>
    <rPh sb="694" eb="696">
      <t>カイシュウ</t>
    </rPh>
    <rPh sb="696" eb="697">
      <t>リツ</t>
    </rPh>
    <rPh sb="698" eb="700">
      <t>ドウヨウ</t>
    </rPh>
    <rPh sb="740" eb="741">
      <t>タカ</t>
    </rPh>
    <rPh sb="744" eb="745">
      <t>イ</t>
    </rPh>
    <rPh sb="748" eb="750">
      <t>ジョウキョウ</t>
    </rPh>
    <rPh sb="754" eb="756">
      <t>シハラ</t>
    </rPh>
    <rPh sb="756" eb="758">
      <t>リソク</t>
    </rPh>
    <rPh sb="759" eb="762">
      <t>チホウサイ</t>
    </rPh>
    <rPh sb="762" eb="765">
      <t>ショウカンキン</t>
    </rPh>
    <rPh sb="766" eb="768">
      <t>コンゴ</t>
    </rPh>
    <rPh sb="768" eb="769">
      <t>ヨコ</t>
    </rPh>
    <rPh sb="772" eb="774">
      <t>スイイ</t>
    </rPh>
    <rPh sb="824" eb="827">
      <t>フカノウ</t>
    </rPh>
    <rPh sb="833" eb="835">
      <t>オスイ</t>
    </rPh>
    <rPh sb="835" eb="837">
      <t>ショリ</t>
    </rPh>
    <rPh sb="837" eb="839">
      <t>ゲンカ</t>
    </rPh>
    <rPh sb="840" eb="842">
      <t>ヨクセイ</t>
    </rPh>
    <rPh sb="843" eb="845">
      <t>コンナン</t>
    </rPh>
    <rPh sb="846" eb="848">
      <t>カダイ</t>
    </rPh>
    <rPh sb="885" eb="886">
      <t>ウワ</t>
    </rPh>
    <rPh sb="899" eb="901">
      <t>ジョウショウ</t>
    </rPh>
    <rPh sb="919" eb="921">
      <t>コウジョウ</t>
    </rPh>
    <rPh sb="981" eb="983">
      <t>コンナン</t>
    </rPh>
    <rPh sb="996" eb="998">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</si>
</sst>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52-4A25-B571-EC1E31C4A60E}"/>
            </c:ext>
          </c:extLst>
        </c:ser>
        <c:dLbls>
          <c:showLegendKey val="0"/>
          <c:showVal val="0"/>
          <c:showCatName val="0"/>
          <c:showSerName val="0"/>
          <c:showPercent val="0"/>
          <c:showBubbleSize val="0"/>
        </c:dLbls>
        <c:gapWidth val="150"/>
        <c:axId val="323500736"/>
        <c:axId val="32350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C52-4A25-B571-EC1E31C4A60E}"/>
            </c:ext>
          </c:extLst>
        </c:ser>
        <c:dLbls>
          <c:showLegendKey val="0"/>
          <c:showVal val="0"/>
          <c:showCatName val="0"/>
          <c:showSerName val="0"/>
          <c:showPercent val="0"/>
          <c:showBubbleSize val="0"/>
        </c:dLbls>
        <c:marker val="1"/>
        <c:smooth val="0"/>
        <c:axId val="323500736"/>
        <c:axId val="323501912"/>
      </c:lineChart>
      <c:dateAx>
        <c:axId val="323500736"/>
        <c:scaling>
          <c:orientation val="minMax"/>
        </c:scaling>
        <c:delete val="1"/>
        <c:axPos val="b"/>
        <c:numFmt formatCode="ge" sourceLinked="1"/>
        <c:majorTickMark val="none"/>
        <c:minorTickMark val="none"/>
        <c:tickLblPos val="none"/>
        <c:crossAx val="323501912"/>
        <c:crosses val="autoZero"/>
        <c:auto val="1"/>
        <c:lblOffset val="100"/>
        <c:baseTimeUnit val="years"/>
      </c:dateAx>
      <c:valAx>
        <c:axId val="32350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35.71</c:v>
                </c:pt>
                <c:pt idx="1">
                  <c:v>35.71</c:v>
                </c:pt>
                <c:pt idx="2">
                  <c:v>35.71</c:v>
                </c:pt>
                <c:pt idx="3">
                  <c:v>35.71</c:v>
                </c:pt>
                <c:pt idx="4">
                  <c:v>35.71</c:v>
                </c:pt>
              </c:numCache>
            </c:numRef>
          </c:val>
          <c:extLst xmlns:c16r2="http://schemas.microsoft.com/office/drawing/2015/06/chart">
            <c:ext xmlns:c16="http://schemas.microsoft.com/office/drawing/2014/chart" uri="{C3380CC4-5D6E-409C-BE32-E72D297353CC}">
              <c16:uniqueId val="{00000000-1C03-49AC-9AA4-C36C1F81D3E1}"/>
            </c:ext>
          </c:extLst>
        </c:ser>
        <c:dLbls>
          <c:showLegendKey val="0"/>
          <c:showVal val="0"/>
          <c:showCatName val="0"/>
          <c:showSerName val="0"/>
          <c:showPercent val="0"/>
          <c:showBubbleSize val="0"/>
        </c:dLbls>
        <c:gapWidth val="150"/>
        <c:axId val="378151800"/>
        <c:axId val="37815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35.340000000000003</c:v>
                </c:pt>
              </c:numCache>
            </c:numRef>
          </c:val>
          <c:smooth val="0"/>
          <c:extLst xmlns:c16r2="http://schemas.microsoft.com/office/drawing/2015/06/chart">
            <c:ext xmlns:c16="http://schemas.microsoft.com/office/drawing/2014/chart" uri="{C3380CC4-5D6E-409C-BE32-E72D297353CC}">
              <c16:uniqueId val="{00000001-1C03-49AC-9AA4-C36C1F81D3E1}"/>
            </c:ext>
          </c:extLst>
        </c:ser>
        <c:dLbls>
          <c:showLegendKey val="0"/>
          <c:showVal val="0"/>
          <c:showCatName val="0"/>
          <c:showSerName val="0"/>
          <c:showPercent val="0"/>
          <c:showBubbleSize val="0"/>
        </c:dLbls>
        <c:marker val="1"/>
        <c:smooth val="0"/>
        <c:axId val="378151800"/>
        <c:axId val="378152584"/>
      </c:lineChart>
      <c:dateAx>
        <c:axId val="378151800"/>
        <c:scaling>
          <c:orientation val="minMax"/>
        </c:scaling>
        <c:delete val="1"/>
        <c:axPos val="b"/>
        <c:numFmt formatCode="ge" sourceLinked="1"/>
        <c:majorTickMark val="none"/>
        <c:minorTickMark val="none"/>
        <c:tickLblPos val="none"/>
        <c:crossAx val="378152584"/>
        <c:crosses val="autoZero"/>
        <c:auto val="1"/>
        <c:lblOffset val="100"/>
        <c:baseTimeUnit val="years"/>
      </c:dateAx>
      <c:valAx>
        <c:axId val="37815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5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c:v>
                </c:pt>
                <c:pt idx="1">
                  <c:v>84.21</c:v>
                </c:pt>
                <c:pt idx="2">
                  <c:v>88.89</c:v>
                </c:pt>
                <c:pt idx="3">
                  <c:v>88.89</c:v>
                </c:pt>
                <c:pt idx="4">
                  <c:v>88.89</c:v>
                </c:pt>
              </c:numCache>
            </c:numRef>
          </c:val>
          <c:extLst xmlns:c16r2="http://schemas.microsoft.com/office/drawing/2015/06/chart">
            <c:ext xmlns:c16="http://schemas.microsoft.com/office/drawing/2014/chart" uri="{C3380CC4-5D6E-409C-BE32-E72D297353CC}">
              <c16:uniqueId val="{00000000-6169-4A40-BB44-94A5C1046314}"/>
            </c:ext>
          </c:extLst>
        </c:ser>
        <c:dLbls>
          <c:showLegendKey val="0"/>
          <c:showVal val="0"/>
          <c:showCatName val="0"/>
          <c:showSerName val="0"/>
          <c:showPercent val="0"/>
          <c:showBubbleSize val="0"/>
        </c:dLbls>
        <c:gapWidth val="150"/>
        <c:axId val="378326424"/>
        <c:axId val="37833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91.52</c:v>
                </c:pt>
              </c:numCache>
            </c:numRef>
          </c:val>
          <c:smooth val="0"/>
          <c:extLst xmlns:c16r2="http://schemas.microsoft.com/office/drawing/2015/06/chart">
            <c:ext xmlns:c16="http://schemas.microsoft.com/office/drawing/2014/chart" uri="{C3380CC4-5D6E-409C-BE32-E72D297353CC}">
              <c16:uniqueId val="{00000001-6169-4A40-BB44-94A5C1046314}"/>
            </c:ext>
          </c:extLst>
        </c:ser>
        <c:dLbls>
          <c:showLegendKey val="0"/>
          <c:showVal val="0"/>
          <c:showCatName val="0"/>
          <c:showSerName val="0"/>
          <c:showPercent val="0"/>
          <c:showBubbleSize val="0"/>
        </c:dLbls>
        <c:marker val="1"/>
        <c:smooth val="0"/>
        <c:axId val="378326424"/>
        <c:axId val="378330344"/>
      </c:lineChart>
      <c:dateAx>
        <c:axId val="378326424"/>
        <c:scaling>
          <c:orientation val="minMax"/>
        </c:scaling>
        <c:delete val="1"/>
        <c:axPos val="b"/>
        <c:numFmt formatCode="ge" sourceLinked="1"/>
        <c:majorTickMark val="none"/>
        <c:minorTickMark val="none"/>
        <c:tickLblPos val="none"/>
        <c:crossAx val="378330344"/>
        <c:crosses val="autoZero"/>
        <c:auto val="1"/>
        <c:lblOffset val="100"/>
        <c:baseTimeUnit val="years"/>
      </c:dateAx>
      <c:valAx>
        <c:axId val="37833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65.94</c:v>
                </c:pt>
                <c:pt idx="1">
                  <c:v>47.63</c:v>
                </c:pt>
                <c:pt idx="2">
                  <c:v>59.58</c:v>
                </c:pt>
                <c:pt idx="3">
                  <c:v>51.89</c:v>
                </c:pt>
                <c:pt idx="4">
                  <c:v>59.83</c:v>
                </c:pt>
              </c:numCache>
            </c:numRef>
          </c:val>
          <c:extLst xmlns:c16r2="http://schemas.microsoft.com/office/drawing/2015/06/chart">
            <c:ext xmlns:c16="http://schemas.microsoft.com/office/drawing/2014/chart" uri="{C3380CC4-5D6E-409C-BE32-E72D297353CC}">
              <c16:uniqueId val="{00000000-A1B8-41EC-A0D6-8D4B647968F0}"/>
            </c:ext>
          </c:extLst>
        </c:ser>
        <c:dLbls>
          <c:showLegendKey val="0"/>
          <c:showVal val="0"/>
          <c:showCatName val="0"/>
          <c:showSerName val="0"/>
          <c:showPercent val="0"/>
          <c:showBubbleSize val="0"/>
        </c:dLbls>
        <c:gapWidth val="150"/>
        <c:axId val="323501520"/>
        <c:axId val="3783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B8-41EC-A0D6-8D4B647968F0}"/>
            </c:ext>
          </c:extLst>
        </c:ser>
        <c:dLbls>
          <c:showLegendKey val="0"/>
          <c:showVal val="0"/>
          <c:showCatName val="0"/>
          <c:showSerName val="0"/>
          <c:showPercent val="0"/>
          <c:showBubbleSize val="0"/>
        </c:dLbls>
        <c:marker val="1"/>
        <c:smooth val="0"/>
        <c:axId val="323501520"/>
        <c:axId val="378325248"/>
      </c:lineChart>
      <c:dateAx>
        <c:axId val="323501520"/>
        <c:scaling>
          <c:orientation val="minMax"/>
        </c:scaling>
        <c:delete val="1"/>
        <c:axPos val="b"/>
        <c:numFmt formatCode="ge" sourceLinked="1"/>
        <c:majorTickMark val="none"/>
        <c:minorTickMark val="none"/>
        <c:tickLblPos val="none"/>
        <c:crossAx val="378325248"/>
        <c:crosses val="autoZero"/>
        <c:auto val="1"/>
        <c:lblOffset val="100"/>
        <c:baseTimeUnit val="years"/>
      </c:dateAx>
      <c:valAx>
        <c:axId val="3783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0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76-4D1A-938B-9A8C451B06C4}"/>
            </c:ext>
          </c:extLst>
        </c:ser>
        <c:dLbls>
          <c:showLegendKey val="0"/>
          <c:showVal val="0"/>
          <c:showCatName val="0"/>
          <c:showSerName val="0"/>
          <c:showPercent val="0"/>
          <c:showBubbleSize val="0"/>
        </c:dLbls>
        <c:gapWidth val="150"/>
        <c:axId val="378326032"/>
        <c:axId val="37832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76-4D1A-938B-9A8C451B06C4}"/>
            </c:ext>
          </c:extLst>
        </c:ser>
        <c:dLbls>
          <c:showLegendKey val="0"/>
          <c:showVal val="0"/>
          <c:showCatName val="0"/>
          <c:showSerName val="0"/>
          <c:showPercent val="0"/>
          <c:showBubbleSize val="0"/>
        </c:dLbls>
        <c:marker val="1"/>
        <c:smooth val="0"/>
        <c:axId val="378326032"/>
        <c:axId val="378329168"/>
      </c:lineChart>
      <c:dateAx>
        <c:axId val="378326032"/>
        <c:scaling>
          <c:orientation val="minMax"/>
        </c:scaling>
        <c:delete val="1"/>
        <c:axPos val="b"/>
        <c:numFmt formatCode="ge" sourceLinked="1"/>
        <c:majorTickMark val="none"/>
        <c:minorTickMark val="none"/>
        <c:tickLblPos val="none"/>
        <c:crossAx val="378329168"/>
        <c:crosses val="autoZero"/>
        <c:auto val="1"/>
        <c:lblOffset val="100"/>
        <c:baseTimeUnit val="years"/>
      </c:dateAx>
      <c:valAx>
        <c:axId val="37832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2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1D-42C7-B2E5-06AD6C17EAA7}"/>
            </c:ext>
          </c:extLst>
        </c:ser>
        <c:dLbls>
          <c:showLegendKey val="0"/>
          <c:showVal val="0"/>
          <c:showCatName val="0"/>
          <c:showSerName val="0"/>
          <c:showPercent val="0"/>
          <c:showBubbleSize val="0"/>
        </c:dLbls>
        <c:gapWidth val="150"/>
        <c:axId val="378329560"/>
        <c:axId val="37833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1D-42C7-B2E5-06AD6C17EAA7}"/>
            </c:ext>
          </c:extLst>
        </c:ser>
        <c:dLbls>
          <c:showLegendKey val="0"/>
          <c:showVal val="0"/>
          <c:showCatName val="0"/>
          <c:showSerName val="0"/>
          <c:showPercent val="0"/>
          <c:showBubbleSize val="0"/>
        </c:dLbls>
        <c:marker val="1"/>
        <c:smooth val="0"/>
        <c:axId val="378329560"/>
        <c:axId val="378331128"/>
      </c:lineChart>
      <c:dateAx>
        <c:axId val="378329560"/>
        <c:scaling>
          <c:orientation val="minMax"/>
        </c:scaling>
        <c:delete val="1"/>
        <c:axPos val="b"/>
        <c:numFmt formatCode="ge" sourceLinked="1"/>
        <c:majorTickMark val="none"/>
        <c:minorTickMark val="none"/>
        <c:tickLblPos val="none"/>
        <c:crossAx val="378331128"/>
        <c:crosses val="autoZero"/>
        <c:auto val="1"/>
        <c:lblOffset val="100"/>
        <c:baseTimeUnit val="years"/>
      </c:dateAx>
      <c:valAx>
        <c:axId val="37833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2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42-4396-9FB3-709ECB7C1DD2}"/>
            </c:ext>
          </c:extLst>
        </c:ser>
        <c:dLbls>
          <c:showLegendKey val="0"/>
          <c:showVal val="0"/>
          <c:showCatName val="0"/>
          <c:showSerName val="0"/>
          <c:showPercent val="0"/>
          <c:showBubbleSize val="0"/>
        </c:dLbls>
        <c:gapWidth val="150"/>
        <c:axId val="378331520"/>
        <c:axId val="37832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42-4396-9FB3-709ECB7C1DD2}"/>
            </c:ext>
          </c:extLst>
        </c:ser>
        <c:dLbls>
          <c:showLegendKey val="0"/>
          <c:showVal val="0"/>
          <c:showCatName val="0"/>
          <c:showSerName val="0"/>
          <c:showPercent val="0"/>
          <c:showBubbleSize val="0"/>
        </c:dLbls>
        <c:marker val="1"/>
        <c:smooth val="0"/>
        <c:axId val="378331520"/>
        <c:axId val="378327600"/>
      </c:lineChart>
      <c:dateAx>
        <c:axId val="378331520"/>
        <c:scaling>
          <c:orientation val="minMax"/>
        </c:scaling>
        <c:delete val="1"/>
        <c:axPos val="b"/>
        <c:numFmt formatCode="ge" sourceLinked="1"/>
        <c:majorTickMark val="none"/>
        <c:minorTickMark val="none"/>
        <c:tickLblPos val="none"/>
        <c:crossAx val="378327600"/>
        <c:crosses val="autoZero"/>
        <c:auto val="1"/>
        <c:lblOffset val="100"/>
        <c:baseTimeUnit val="years"/>
      </c:dateAx>
      <c:valAx>
        <c:axId val="37832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0B-47F4-AD37-F63E8E99874A}"/>
            </c:ext>
          </c:extLst>
        </c:ser>
        <c:dLbls>
          <c:showLegendKey val="0"/>
          <c:showVal val="0"/>
          <c:showCatName val="0"/>
          <c:showSerName val="0"/>
          <c:showPercent val="0"/>
          <c:showBubbleSize val="0"/>
        </c:dLbls>
        <c:gapWidth val="150"/>
        <c:axId val="378156504"/>
        <c:axId val="37815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0B-47F4-AD37-F63E8E99874A}"/>
            </c:ext>
          </c:extLst>
        </c:ser>
        <c:dLbls>
          <c:showLegendKey val="0"/>
          <c:showVal val="0"/>
          <c:showCatName val="0"/>
          <c:showSerName val="0"/>
          <c:showPercent val="0"/>
          <c:showBubbleSize val="0"/>
        </c:dLbls>
        <c:marker val="1"/>
        <c:smooth val="0"/>
        <c:axId val="378156504"/>
        <c:axId val="378156112"/>
      </c:lineChart>
      <c:dateAx>
        <c:axId val="378156504"/>
        <c:scaling>
          <c:orientation val="minMax"/>
        </c:scaling>
        <c:delete val="1"/>
        <c:axPos val="b"/>
        <c:numFmt formatCode="ge" sourceLinked="1"/>
        <c:majorTickMark val="none"/>
        <c:minorTickMark val="none"/>
        <c:tickLblPos val="none"/>
        <c:crossAx val="378156112"/>
        <c:crosses val="autoZero"/>
        <c:auto val="1"/>
        <c:lblOffset val="100"/>
        <c:baseTimeUnit val="years"/>
      </c:dateAx>
      <c:valAx>
        <c:axId val="37815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5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3757.26</c:v>
                </c:pt>
                <c:pt idx="1">
                  <c:v>3594.14</c:v>
                </c:pt>
                <c:pt idx="2">
                  <c:v>3440.68</c:v>
                </c:pt>
                <c:pt idx="3">
                  <c:v>3239.83</c:v>
                </c:pt>
                <c:pt idx="4">
                  <c:v>2824.05</c:v>
                </c:pt>
              </c:numCache>
            </c:numRef>
          </c:val>
          <c:extLst xmlns:c16r2="http://schemas.microsoft.com/office/drawing/2015/06/chart">
            <c:ext xmlns:c16="http://schemas.microsoft.com/office/drawing/2014/chart" uri="{C3380CC4-5D6E-409C-BE32-E72D297353CC}">
              <c16:uniqueId val="{00000000-1B00-40C6-A476-948F15B66FC7}"/>
            </c:ext>
          </c:extLst>
        </c:ser>
        <c:dLbls>
          <c:showLegendKey val="0"/>
          <c:showVal val="0"/>
          <c:showCatName val="0"/>
          <c:showSerName val="0"/>
          <c:showPercent val="0"/>
          <c:showBubbleSize val="0"/>
        </c:dLbls>
        <c:gapWidth val="150"/>
        <c:axId val="378155328"/>
        <c:axId val="3781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1837.88</c:v>
                </c:pt>
              </c:numCache>
            </c:numRef>
          </c:val>
          <c:smooth val="0"/>
          <c:extLst xmlns:c16r2="http://schemas.microsoft.com/office/drawing/2015/06/chart">
            <c:ext xmlns:c16="http://schemas.microsoft.com/office/drawing/2014/chart" uri="{C3380CC4-5D6E-409C-BE32-E72D297353CC}">
              <c16:uniqueId val="{00000001-1B00-40C6-A476-948F15B66FC7}"/>
            </c:ext>
          </c:extLst>
        </c:ser>
        <c:dLbls>
          <c:showLegendKey val="0"/>
          <c:showVal val="0"/>
          <c:showCatName val="0"/>
          <c:showSerName val="0"/>
          <c:showPercent val="0"/>
          <c:showBubbleSize val="0"/>
        </c:dLbls>
        <c:marker val="1"/>
        <c:smooth val="0"/>
        <c:axId val="378155328"/>
        <c:axId val="378156896"/>
      </c:lineChart>
      <c:dateAx>
        <c:axId val="378155328"/>
        <c:scaling>
          <c:orientation val="minMax"/>
        </c:scaling>
        <c:delete val="1"/>
        <c:axPos val="b"/>
        <c:numFmt formatCode="ge" sourceLinked="1"/>
        <c:majorTickMark val="none"/>
        <c:minorTickMark val="none"/>
        <c:tickLblPos val="none"/>
        <c:crossAx val="378156896"/>
        <c:crosses val="autoZero"/>
        <c:auto val="1"/>
        <c:lblOffset val="100"/>
        <c:baseTimeUnit val="years"/>
      </c:dateAx>
      <c:valAx>
        <c:axId val="3781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19.850000000000001</c:v>
                </c:pt>
                <c:pt idx="1">
                  <c:v>22.36</c:v>
                </c:pt>
                <c:pt idx="2">
                  <c:v>26.4</c:v>
                </c:pt>
                <c:pt idx="3">
                  <c:v>26.97</c:v>
                </c:pt>
                <c:pt idx="4">
                  <c:v>66.569999999999993</c:v>
                </c:pt>
              </c:numCache>
            </c:numRef>
          </c:val>
          <c:extLst xmlns:c16r2="http://schemas.microsoft.com/office/drawing/2015/06/chart">
            <c:ext xmlns:c16="http://schemas.microsoft.com/office/drawing/2014/chart" uri="{C3380CC4-5D6E-409C-BE32-E72D297353CC}">
              <c16:uniqueId val="{00000000-0467-4DB8-9B60-B559CD7837B0}"/>
            </c:ext>
          </c:extLst>
        </c:ser>
        <c:dLbls>
          <c:showLegendKey val="0"/>
          <c:showVal val="0"/>
          <c:showCatName val="0"/>
          <c:showSerName val="0"/>
          <c:showPercent val="0"/>
          <c:showBubbleSize val="0"/>
        </c:dLbls>
        <c:gapWidth val="150"/>
        <c:axId val="378158072"/>
        <c:axId val="37815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35.03</c:v>
                </c:pt>
              </c:numCache>
            </c:numRef>
          </c:val>
          <c:smooth val="0"/>
          <c:extLst xmlns:c16r2="http://schemas.microsoft.com/office/drawing/2015/06/chart">
            <c:ext xmlns:c16="http://schemas.microsoft.com/office/drawing/2014/chart" uri="{C3380CC4-5D6E-409C-BE32-E72D297353CC}">
              <c16:uniqueId val="{00000001-0467-4DB8-9B60-B559CD7837B0}"/>
            </c:ext>
          </c:extLst>
        </c:ser>
        <c:dLbls>
          <c:showLegendKey val="0"/>
          <c:showVal val="0"/>
          <c:showCatName val="0"/>
          <c:showSerName val="0"/>
          <c:showPercent val="0"/>
          <c:showBubbleSize val="0"/>
        </c:dLbls>
        <c:marker val="1"/>
        <c:smooth val="0"/>
        <c:axId val="378158072"/>
        <c:axId val="378154152"/>
      </c:lineChart>
      <c:dateAx>
        <c:axId val="378158072"/>
        <c:scaling>
          <c:orientation val="minMax"/>
        </c:scaling>
        <c:delete val="1"/>
        <c:axPos val="b"/>
        <c:numFmt formatCode="ge" sourceLinked="1"/>
        <c:majorTickMark val="none"/>
        <c:minorTickMark val="none"/>
        <c:tickLblPos val="none"/>
        <c:crossAx val="378154152"/>
        <c:crosses val="autoZero"/>
        <c:auto val="1"/>
        <c:lblOffset val="100"/>
        <c:baseTimeUnit val="years"/>
      </c:dateAx>
      <c:valAx>
        <c:axId val="37815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5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724.78</c:v>
                </c:pt>
                <c:pt idx="1">
                  <c:v>677.87</c:v>
                </c:pt>
                <c:pt idx="2">
                  <c:v>566.9</c:v>
                </c:pt>
                <c:pt idx="3">
                  <c:v>554.85</c:v>
                </c:pt>
                <c:pt idx="4">
                  <c:v>225.75</c:v>
                </c:pt>
              </c:numCache>
            </c:numRef>
          </c:val>
          <c:extLst xmlns:c16r2="http://schemas.microsoft.com/office/drawing/2015/06/chart">
            <c:ext xmlns:c16="http://schemas.microsoft.com/office/drawing/2014/chart" uri="{C3380CC4-5D6E-409C-BE32-E72D297353CC}">
              <c16:uniqueId val="{00000000-4AB7-4AA9-8C6B-8E9466011747}"/>
            </c:ext>
          </c:extLst>
        </c:ser>
        <c:dLbls>
          <c:showLegendKey val="0"/>
          <c:showVal val="0"/>
          <c:showCatName val="0"/>
          <c:showSerName val="0"/>
          <c:showPercent val="0"/>
          <c:showBubbleSize val="0"/>
        </c:dLbls>
        <c:gapWidth val="150"/>
        <c:axId val="378152976"/>
        <c:axId val="3781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525.22</c:v>
                </c:pt>
              </c:numCache>
            </c:numRef>
          </c:val>
          <c:smooth val="0"/>
          <c:extLst xmlns:c16r2="http://schemas.microsoft.com/office/drawing/2015/06/chart">
            <c:ext xmlns:c16="http://schemas.microsoft.com/office/drawing/2014/chart" uri="{C3380CC4-5D6E-409C-BE32-E72D297353CC}">
              <c16:uniqueId val="{00000001-4AB7-4AA9-8C6B-8E9466011747}"/>
            </c:ext>
          </c:extLst>
        </c:ser>
        <c:dLbls>
          <c:showLegendKey val="0"/>
          <c:showVal val="0"/>
          <c:showCatName val="0"/>
          <c:showSerName val="0"/>
          <c:showPercent val="0"/>
          <c:showBubbleSize val="0"/>
        </c:dLbls>
        <c:marker val="1"/>
        <c:smooth val="0"/>
        <c:axId val="378152976"/>
        <c:axId val="378158464"/>
      </c:lineChart>
      <c:dateAx>
        <c:axId val="378152976"/>
        <c:scaling>
          <c:orientation val="minMax"/>
        </c:scaling>
        <c:delete val="1"/>
        <c:axPos val="b"/>
        <c:numFmt formatCode="ge" sourceLinked="1"/>
        <c:majorTickMark val="none"/>
        <c:minorTickMark val="none"/>
        <c:tickLblPos val="none"/>
        <c:crossAx val="378158464"/>
        <c:crosses val="autoZero"/>
        <c:auto val="1"/>
        <c:lblOffset val="100"/>
        <c:baseTimeUnit val="years"/>
      </c:dateAx>
      <c:valAx>
        <c:axId val="378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3" sqref="E13"/>
    </sheetView>
  </sheetViews>
  <sheetFormatPr defaultColWidth="2.625" defaultRowHeight="13.5" x14ac:dyDescent="0.15"/>
  <cols>
    <col min="1" max="1" width="2.625" customWidth="1"/>
    <col min="2" max="62" width="3.75" customWidth="1"/>
    <col min="64" max="77" width="3.125" customWidth="1"/>
    <col min="78" max="78" width="5.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鳥取県　八頭町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小規模集合排水処理</v>
      </c>
      <c r="Q8" s="77"/>
      <c r="R8" s="77"/>
      <c r="S8" s="77"/>
      <c r="T8" s="77"/>
      <c r="U8" s="77"/>
      <c r="V8" s="77"/>
      <c r="W8" s="77" t="str">
        <f>データ!L6</f>
        <v>I2</v>
      </c>
      <c r="X8" s="77"/>
      <c r="Y8" s="77"/>
      <c r="Z8" s="77"/>
      <c r="AA8" s="77"/>
      <c r="AB8" s="77"/>
      <c r="AC8" s="77"/>
      <c r="AD8" s="78" t="str">
        <f>データ!$M$6</f>
        <v>非設置</v>
      </c>
      <c r="AE8" s="78"/>
      <c r="AF8" s="78"/>
      <c r="AG8" s="78"/>
      <c r="AH8" s="78"/>
      <c r="AI8" s="78"/>
      <c r="AJ8" s="78"/>
      <c r="AK8" s="3"/>
      <c r="AL8" s="74">
        <f>データ!S6</f>
        <v>17233</v>
      </c>
      <c r="AM8" s="74"/>
      <c r="AN8" s="74"/>
      <c r="AO8" s="74"/>
      <c r="AP8" s="74"/>
      <c r="AQ8" s="74"/>
      <c r="AR8" s="74"/>
      <c r="AS8" s="74"/>
      <c r="AT8" s="73">
        <f>データ!T6</f>
        <v>206.71</v>
      </c>
      <c r="AU8" s="73"/>
      <c r="AV8" s="73"/>
      <c r="AW8" s="73"/>
      <c r="AX8" s="73"/>
      <c r="AY8" s="73"/>
      <c r="AZ8" s="73"/>
      <c r="BA8" s="73"/>
      <c r="BB8" s="73">
        <f>データ!U6</f>
        <v>83.37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0.11</v>
      </c>
      <c r="Q10" s="73"/>
      <c r="R10" s="73"/>
      <c r="S10" s="73"/>
      <c r="T10" s="73"/>
      <c r="U10" s="73"/>
      <c r="V10" s="73"/>
      <c r="W10" s="73">
        <f>データ!Q6</f>
        <v>90.01</v>
      </c>
      <c r="X10" s="73"/>
      <c r="Y10" s="73"/>
      <c r="Z10" s="73"/>
      <c r="AA10" s="73"/>
      <c r="AB10" s="73"/>
      <c r="AC10" s="73"/>
      <c r="AD10" s="74">
        <f>データ!R6</f>
        <v>3620</v>
      </c>
      <c r="AE10" s="74"/>
      <c r="AF10" s="74"/>
      <c r="AG10" s="74"/>
      <c r="AH10" s="74"/>
      <c r="AI10" s="74"/>
      <c r="AJ10" s="74"/>
      <c r="AK10" s="2"/>
      <c r="AL10" s="74">
        <f>データ!V6</f>
        <v>18</v>
      </c>
      <c r="AM10" s="74"/>
      <c r="AN10" s="74"/>
      <c r="AO10" s="74"/>
      <c r="AP10" s="74"/>
      <c r="AQ10" s="74"/>
      <c r="AR10" s="74"/>
      <c r="AS10" s="74"/>
      <c r="AT10" s="73">
        <f>データ!W6</f>
        <v>0.01</v>
      </c>
      <c r="AU10" s="73"/>
      <c r="AV10" s="73"/>
      <c r="AW10" s="73"/>
      <c r="AX10" s="73"/>
      <c r="AY10" s="73"/>
      <c r="AZ10" s="73"/>
      <c r="BA10" s="73"/>
      <c r="BB10" s="73">
        <f>データ!X6</f>
        <v>1800</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33.7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33.7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33.7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32.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22.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3"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3"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3"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3"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4.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4.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4.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4.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7WBtCCBLEEOc/1lLog7adWSJElhnSF1bJcookDOeWwU/hmoaS1I2jEqzY/m4CUWE6NLAQU3Qh+AsdWNdejjhRQ==" saltValue="+bo+ey3DEYSAaWh9x1fi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59055118110236227" bottom="0.19685039370078741" header="0.19685039370078741" footer="0.19685039370078741"/>
  <pageSetup paperSize="9" scale="49"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313297</v>
      </c>
      <c r="D6" s="33">
        <f t="shared" si="3"/>
        <v>47</v>
      </c>
      <c r="E6" s="33">
        <f t="shared" si="3"/>
        <v>17</v>
      </c>
      <c r="F6" s="33">
        <f t="shared" si="3"/>
        <v>9</v>
      </c>
      <c r="G6" s="33">
        <f t="shared" si="3"/>
        <v>0</v>
      </c>
      <c r="H6" s="33" t="str">
        <f t="shared" si="3"/>
        <v>鳥取県　八頭町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0.11</v>
      </c>
      <c r="Q6" s="34">
        <f t="shared" si="3"/>
        <v>90.01</v>
      </c>
      <c r="R6" s="34">
        <f t="shared" si="3"/>
        <v>3620</v>
      </c>
      <c r="S6" s="34">
        <f t="shared" si="3"/>
        <v>17233</v>
      </c>
      <c r="T6" s="34">
        <f t="shared" si="3"/>
        <v>206.71</v>
      </c>
      <c r="U6" s="34">
        <f t="shared" si="3"/>
        <v>83.37</v>
      </c>
      <c r="V6" s="34">
        <f t="shared" si="3"/>
        <v>18</v>
      </c>
      <c r="W6" s="34">
        <f t="shared" si="3"/>
        <v>0.01</v>
      </c>
      <c r="X6" s="34">
        <f t="shared" si="3"/>
        <v>1800</v>
      </c>
      <c r="Y6" s="35">
        <f>IF(Y7="",NA(),Y7)</f>
        <v>65.94</v>
      </c>
      <c r="Z6" s="35">
        <f t="shared" ref="Z6:AH6" si="4">IF(Z7="",NA(),Z7)</f>
        <v>47.63</v>
      </c>
      <c r="AA6" s="35">
        <f t="shared" si="4"/>
        <v>59.58</v>
      </c>
      <c r="AB6" s="35">
        <f t="shared" si="4"/>
        <v>51.89</v>
      </c>
      <c r="AC6" s="35">
        <f t="shared" si="4"/>
        <v>59.83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3757.26</v>
      </c>
      <c r="BG6" s="35">
        <f t="shared" ref="BG6:BO6" si="7">IF(BG7="",NA(),BG7)</f>
        <v>3594.14</v>
      </c>
      <c r="BH6" s="35">
        <f t="shared" si="7"/>
        <v>3440.68</v>
      </c>
      <c r="BI6" s="35">
        <f t="shared" si="7"/>
        <v>3239.83</v>
      </c>
      <c r="BJ6" s="35">
        <f t="shared" si="7"/>
        <v>2824.05</v>
      </c>
      <c r="BK6" s="35">
        <f t="shared" si="7"/>
        <v>2784</v>
      </c>
      <c r="BL6" s="35">
        <f t="shared" si="7"/>
        <v>3188.44</v>
      </c>
      <c r="BM6" s="35">
        <f t="shared" si="7"/>
        <v>4170.3999999999996</v>
      </c>
      <c r="BN6" s="35">
        <f t="shared" si="7"/>
        <v>2559.94</v>
      </c>
      <c r="BO6" s="35">
        <f t="shared" si="7"/>
        <v>1837.88</v>
      </c>
      <c r="BP6" s="34" t="str">
        <f>IF(BP7="","",IF(BP7="-","【-】","【"&amp;SUBSTITUTE(TEXT(BP7,"#,##0.00"),"-","△")&amp;"】"))</f>
        <v>【1,937.22】</v>
      </c>
      <c r="BQ6" s="35">
        <f>IF(BQ7="",NA(),BQ7)</f>
        <v>19.850000000000001</v>
      </c>
      <c r="BR6" s="35">
        <f t="shared" ref="BR6:BZ6" si="8">IF(BR7="",NA(),BR7)</f>
        <v>22.36</v>
      </c>
      <c r="BS6" s="35">
        <f t="shared" si="8"/>
        <v>26.4</v>
      </c>
      <c r="BT6" s="35">
        <f t="shared" si="8"/>
        <v>26.97</v>
      </c>
      <c r="BU6" s="35">
        <f t="shared" si="8"/>
        <v>66.569999999999993</v>
      </c>
      <c r="BV6" s="35">
        <f t="shared" si="8"/>
        <v>29.21</v>
      </c>
      <c r="BW6" s="35">
        <f t="shared" si="8"/>
        <v>26.47</v>
      </c>
      <c r="BX6" s="35">
        <f t="shared" si="8"/>
        <v>32.14</v>
      </c>
      <c r="BY6" s="35">
        <f t="shared" si="8"/>
        <v>37.82</v>
      </c>
      <c r="BZ6" s="35">
        <f t="shared" si="8"/>
        <v>35.03</v>
      </c>
      <c r="CA6" s="34" t="str">
        <f>IF(CA7="","",IF(CA7="-","【-】","【"&amp;SUBSTITUTE(TEXT(CA7,"#,##0.00"),"-","△")&amp;"】"))</f>
        <v>【35.30】</v>
      </c>
      <c r="CB6" s="35">
        <f>IF(CB7="",NA(),CB7)</f>
        <v>724.78</v>
      </c>
      <c r="CC6" s="35">
        <f t="shared" ref="CC6:CK6" si="9">IF(CC7="",NA(),CC7)</f>
        <v>677.87</v>
      </c>
      <c r="CD6" s="35">
        <f t="shared" si="9"/>
        <v>566.9</v>
      </c>
      <c r="CE6" s="35">
        <f t="shared" si="9"/>
        <v>554.85</v>
      </c>
      <c r="CF6" s="35">
        <f t="shared" si="9"/>
        <v>225.75</v>
      </c>
      <c r="CG6" s="35">
        <f t="shared" si="9"/>
        <v>620.01</v>
      </c>
      <c r="CH6" s="35">
        <f t="shared" si="9"/>
        <v>688.46</v>
      </c>
      <c r="CI6" s="35">
        <f t="shared" si="9"/>
        <v>562.9</v>
      </c>
      <c r="CJ6" s="35">
        <f t="shared" si="9"/>
        <v>482.51</v>
      </c>
      <c r="CK6" s="35">
        <f t="shared" si="9"/>
        <v>525.22</v>
      </c>
      <c r="CL6" s="34" t="str">
        <f>IF(CL7="","",IF(CL7="-","【-】","【"&amp;SUBSTITUTE(TEXT(CL7,"#,##0.00"),"-","△")&amp;"】"))</f>
        <v>【521.14】</v>
      </c>
      <c r="CM6" s="35">
        <f>IF(CM7="",NA(),CM7)</f>
        <v>35.71</v>
      </c>
      <c r="CN6" s="35">
        <f t="shared" ref="CN6:CV6" si="10">IF(CN7="",NA(),CN7)</f>
        <v>35.71</v>
      </c>
      <c r="CO6" s="35">
        <f t="shared" si="10"/>
        <v>35.71</v>
      </c>
      <c r="CP6" s="35">
        <f t="shared" si="10"/>
        <v>35.71</v>
      </c>
      <c r="CQ6" s="35">
        <f t="shared" si="10"/>
        <v>35.71</v>
      </c>
      <c r="CR6" s="35">
        <f t="shared" si="10"/>
        <v>43.1</v>
      </c>
      <c r="CS6" s="35">
        <f t="shared" si="10"/>
        <v>40.96</v>
      </c>
      <c r="CT6" s="35">
        <f t="shared" si="10"/>
        <v>39.450000000000003</v>
      </c>
      <c r="CU6" s="35">
        <f t="shared" si="10"/>
        <v>39.15</v>
      </c>
      <c r="CV6" s="35">
        <f t="shared" si="10"/>
        <v>35.340000000000003</v>
      </c>
      <c r="CW6" s="34" t="str">
        <f>IF(CW7="","",IF(CW7="-","【-】","【"&amp;SUBSTITUTE(TEXT(CW7,"#,##0.00"),"-","△")&amp;"】"))</f>
        <v>【35.75】</v>
      </c>
      <c r="CX6" s="35">
        <f>IF(CX7="",NA(),CX7)</f>
        <v>85</v>
      </c>
      <c r="CY6" s="35">
        <f t="shared" ref="CY6:DG6" si="11">IF(CY7="",NA(),CY7)</f>
        <v>84.21</v>
      </c>
      <c r="CZ6" s="35">
        <f t="shared" si="11"/>
        <v>88.89</v>
      </c>
      <c r="DA6" s="35">
        <f t="shared" si="11"/>
        <v>88.89</v>
      </c>
      <c r="DB6" s="35">
        <f t="shared" si="11"/>
        <v>88.89</v>
      </c>
      <c r="DC6" s="35">
        <f t="shared" si="11"/>
        <v>88.02</v>
      </c>
      <c r="DD6" s="35">
        <f t="shared" si="11"/>
        <v>90.64</v>
      </c>
      <c r="DE6" s="35">
        <f t="shared" si="11"/>
        <v>90.48</v>
      </c>
      <c r="DF6" s="35">
        <f t="shared" si="11"/>
        <v>89.54</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313297</v>
      </c>
      <c r="D7" s="37">
        <v>47</v>
      </c>
      <c r="E7" s="37">
        <v>17</v>
      </c>
      <c r="F7" s="37">
        <v>9</v>
      </c>
      <c r="G7" s="37">
        <v>0</v>
      </c>
      <c r="H7" s="37" t="s">
        <v>98</v>
      </c>
      <c r="I7" s="37" t="s">
        <v>99</v>
      </c>
      <c r="J7" s="37" t="s">
        <v>100</v>
      </c>
      <c r="K7" s="37" t="s">
        <v>101</v>
      </c>
      <c r="L7" s="37" t="s">
        <v>102</v>
      </c>
      <c r="M7" s="37" t="s">
        <v>103</v>
      </c>
      <c r="N7" s="38" t="s">
        <v>104</v>
      </c>
      <c r="O7" s="38" t="s">
        <v>105</v>
      </c>
      <c r="P7" s="38">
        <v>0.11</v>
      </c>
      <c r="Q7" s="38">
        <v>90.01</v>
      </c>
      <c r="R7" s="38">
        <v>3620</v>
      </c>
      <c r="S7" s="38">
        <v>17233</v>
      </c>
      <c r="T7" s="38">
        <v>206.71</v>
      </c>
      <c r="U7" s="38">
        <v>83.37</v>
      </c>
      <c r="V7" s="38">
        <v>18</v>
      </c>
      <c r="W7" s="38">
        <v>0.01</v>
      </c>
      <c r="X7" s="38">
        <v>1800</v>
      </c>
      <c r="Y7" s="38">
        <v>65.94</v>
      </c>
      <c r="Z7" s="38">
        <v>47.63</v>
      </c>
      <c r="AA7" s="38">
        <v>59.58</v>
      </c>
      <c r="AB7" s="38">
        <v>51.89</v>
      </c>
      <c r="AC7" s="38">
        <v>59.83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3757.26</v>
      </c>
      <c r="BG7" s="38">
        <v>3594.14</v>
      </c>
      <c r="BH7" s="38">
        <v>3440.68</v>
      </c>
      <c r="BI7" s="38">
        <v>3239.83</v>
      </c>
      <c r="BJ7" s="38">
        <v>2824.05</v>
      </c>
      <c r="BK7" s="38">
        <v>2784</v>
      </c>
      <c r="BL7" s="38">
        <v>3188.44</v>
      </c>
      <c r="BM7" s="38">
        <v>4170.3999999999996</v>
      </c>
      <c r="BN7" s="38">
        <v>2559.94</v>
      </c>
      <c r="BO7" s="38">
        <v>1837.88</v>
      </c>
      <c r="BP7" s="38">
        <v>1937.22</v>
      </c>
      <c r="BQ7" s="38">
        <v>19.850000000000001</v>
      </c>
      <c r="BR7" s="38">
        <v>22.36</v>
      </c>
      <c r="BS7" s="38">
        <v>26.4</v>
      </c>
      <c r="BT7" s="38">
        <v>26.97</v>
      </c>
      <c r="BU7" s="38">
        <v>66.569999999999993</v>
      </c>
      <c r="BV7" s="38">
        <v>29.21</v>
      </c>
      <c r="BW7" s="38">
        <v>26.47</v>
      </c>
      <c r="BX7" s="38">
        <v>32.14</v>
      </c>
      <c r="BY7" s="38">
        <v>37.82</v>
      </c>
      <c r="BZ7" s="38">
        <v>35.03</v>
      </c>
      <c r="CA7" s="38">
        <v>35.299999999999997</v>
      </c>
      <c r="CB7" s="38">
        <v>724.78</v>
      </c>
      <c r="CC7" s="38">
        <v>677.87</v>
      </c>
      <c r="CD7" s="38">
        <v>566.9</v>
      </c>
      <c r="CE7" s="38">
        <v>554.85</v>
      </c>
      <c r="CF7" s="38">
        <v>225.75</v>
      </c>
      <c r="CG7" s="38">
        <v>620.01</v>
      </c>
      <c r="CH7" s="38">
        <v>688.46</v>
      </c>
      <c r="CI7" s="38">
        <v>562.9</v>
      </c>
      <c r="CJ7" s="38">
        <v>482.51</v>
      </c>
      <c r="CK7" s="38">
        <v>525.22</v>
      </c>
      <c r="CL7" s="38">
        <v>521.14</v>
      </c>
      <c r="CM7" s="38">
        <v>35.71</v>
      </c>
      <c r="CN7" s="38">
        <v>35.71</v>
      </c>
      <c r="CO7" s="38">
        <v>35.71</v>
      </c>
      <c r="CP7" s="38">
        <v>35.71</v>
      </c>
      <c r="CQ7" s="38">
        <v>35.71</v>
      </c>
      <c r="CR7" s="38">
        <v>43.1</v>
      </c>
      <c r="CS7" s="38">
        <v>40.96</v>
      </c>
      <c r="CT7" s="38">
        <v>39.450000000000003</v>
      </c>
      <c r="CU7" s="38">
        <v>39.15</v>
      </c>
      <c r="CV7" s="38">
        <v>35.340000000000003</v>
      </c>
      <c r="CW7" s="38">
        <v>35.75</v>
      </c>
      <c r="CX7" s="38">
        <v>85</v>
      </c>
      <c r="CY7" s="38">
        <v>84.21</v>
      </c>
      <c r="CZ7" s="38">
        <v>88.89</v>
      </c>
      <c r="DA7" s="38">
        <v>88.89</v>
      </c>
      <c r="DB7" s="38">
        <v>88.89</v>
      </c>
      <c r="DC7" s="38">
        <v>88.02</v>
      </c>
      <c r="DD7" s="38">
        <v>90.64</v>
      </c>
      <c r="DE7" s="38">
        <v>90.48</v>
      </c>
      <c r="DF7" s="38">
        <v>89.54</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2020-02-04T07:45:47Z</cp:lastPrinted>
  <dcterms:created xsi:type="dcterms:W3CDTF">2019-12-05T05:27:17Z</dcterms:created>
  <dcterms:modified xsi:type="dcterms:W3CDTF">2020-02-06T02:33:26Z</dcterms:modified>
  <cp:category/>
</cp:coreProperties>
</file>