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7_智頭町\"/>
    </mc:Choice>
  </mc:AlternateContent>
  <workbookProtection workbookAlgorithmName="SHA-512" workbookHashValue="EM/Yj9v8rHzNtDujeGHWLM29NaTnf8Q7vpUJmOB+yjuWnIFA116M+H79LPVIywRlLAA0ez06K4oOkKdvpOnBpw==" workbookSaltValue="0u0dI+Vno2lmQaiZ/XT/a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<sst xmlns="http://schemas.openxmlformats.org/spreadsheetml/2006/main" count="228" uniqueCount="111">
  <si>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</si>
  <si>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</si>
  <si>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</si>
  <si>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</si>
  <si>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</si>
  <si>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</si>
  <si>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</si>
  <si>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</si>
  <si>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</si>
  <si>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</si>
  <si>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</si>
  <si>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</si>
  <si>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</si>
  <si>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</si>
  <si>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</si>
  <si>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</si>
  <si>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</si>
  <si>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</si>
  <si>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</si>
  <si>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</si>
  <si>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</si>
  <si>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</si>
  <si>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</si>
  <si>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</si>
  <si>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</si>
  <si>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</si>
  <si>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</si>
  <si>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</si>
  <si>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</si>
  <si>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</si>
  <si>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</si>
  <si>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</si>
  <si>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</si>
  <si>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</si>
  <si>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</si>
  <si>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</si>
  <si>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</si>
  <si>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</si>
  <si>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</si>
  <si>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</si>
  <si>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</si>
  <si>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</si>
  <si>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</si>
  <si>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</si>
  <si>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</si>
  <si>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</si>
  <si>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</si>
  <si>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</si>
  <si>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</si>
  <si>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</si>
  <si>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</si>
  <si>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</si>
  <si>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</si>
  <si>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</si>
  <si>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</si>
  <si>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</si>
  <si>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</si>
  <si>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</si>
  <si>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</si>
  <si>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</si>
  <si>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</si>
  <si>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</si>
  <si>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</si>
  <si>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</si>
  <si>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</si>
  <si>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</si>
  <si>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</si>
  <si>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</si>
  <si>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</si>
  <si>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</si>
  <si>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</si>
  <si>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</si>
  <si>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</si>
  <si>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</si>
  <si>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</si>
  <si>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</si>
  <si>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経常収支比率（①）はH28年から改善傾向にあるものの100％を下回っており、地方債償還金が大きな負担となっている。
企業債残高対事業規模比率（④）について、一般会計等負担分の減少によって、企業債残高対事業規模比率が増加している。類似団体の平均値以下であるが、これから更新投資が必要な時期となってくるので計画的に更新投資を行っていく必要がある。
経費回収率（⑤）は、汚水処理費増加のために昨年と比較し減少。また、100％を下回っている。費用の削減・経営の改善が必要である。
汚水処理原価（⑥）は、昨年より増加しており、費用の削減・経営の改善が必要である。
施設利用率（⑦）・水洗化率（⑧）も横ばいである。</t>
    <rPh sb="0" eb="2">
      <t>ケイジョウ</t>
    </rPh>
    <rPh sb="2" eb="4">
      <t>シュウシ</t>
    </rPh>
    <rPh sb="4" eb="6">
      <t>ヒリツ</t>
    </rPh>
    <rPh sb="13" eb="14">
      <t>ネン</t>
    </rPh>
    <rPh sb="16" eb="18">
      <t>カイゼン</t>
    </rPh>
    <rPh sb="18" eb="20">
      <t>ケイコウ</t>
    </rPh>
    <rPh sb="31" eb="33">
      <t>シタマワ</t>
    </rPh>
    <rPh sb="38" eb="41">
      <t>チホウサイ</t>
    </rPh>
    <rPh sb="41" eb="43">
      <t>ショウカン</t>
    </rPh>
    <rPh sb="43" eb="44">
      <t>キン</t>
    </rPh>
    <rPh sb="45" eb="46">
      <t>オオ</t>
    </rPh>
    <rPh sb="48" eb="50">
      <t>フタン</t>
    </rPh>
    <rPh sb="59" eb="62">
      <t>キギョウサイ</t>
    </rPh>
    <rPh sb="62" eb="64">
      <t>ザンダカ</t>
    </rPh>
    <rPh sb="64" eb="65">
      <t>タイ</t>
    </rPh>
    <rPh sb="65" eb="67">
      <t>ジギョウ</t>
    </rPh>
    <rPh sb="67" eb="69">
      <t>キボ</t>
    </rPh>
    <rPh sb="69" eb="71">
      <t>ヒリツ</t>
    </rPh>
    <rPh sb="84" eb="87">
      <t>フタンブン</t>
    </rPh>
    <rPh sb="88" eb="90">
      <t>ゲンショウ</t>
    </rPh>
    <rPh sb="95" eb="98">
      <t>キギョウサイ</t>
    </rPh>
    <rPh sb="98" eb="100">
      <t>ザンダカ</t>
    </rPh>
    <rPh sb="100" eb="101">
      <t>タイ</t>
    </rPh>
    <rPh sb="101" eb="103">
      <t>ジギョウ</t>
    </rPh>
    <rPh sb="103" eb="105">
      <t>キボ</t>
    </rPh>
    <rPh sb="105" eb="107">
      <t>ヒリツ</t>
    </rPh>
    <rPh sb="108" eb="110">
      <t>ゾウカ</t>
    </rPh>
    <rPh sb="115" eb="117">
      <t>ルイジ</t>
    </rPh>
    <rPh sb="117" eb="119">
      <t>ダンタイ</t>
    </rPh>
    <rPh sb="120" eb="123">
      <t>ヘイキンチ</t>
    </rPh>
    <rPh sb="123" eb="125">
      <t>イカ</t>
    </rPh>
    <rPh sb="134" eb="136">
      <t>コウシン</t>
    </rPh>
    <rPh sb="136" eb="138">
      <t>トウシ</t>
    </rPh>
    <rPh sb="139" eb="141">
      <t>ヒツヨウ</t>
    </rPh>
    <rPh sb="142" eb="144">
      <t>ジキ</t>
    </rPh>
    <rPh sb="152" eb="155">
      <t>ケイカクテキ</t>
    </rPh>
    <rPh sb="156" eb="158">
      <t>コウシン</t>
    </rPh>
    <rPh sb="158" eb="160">
      <t>トウシ</t>
    </rPh>
    <rPh sb="161" eb="162">
      <t>オコナ</t>
    </rPh>
    <rPh sb="166" eb="168">
      <t>ヒツヨウ</t>
    </rPh>
    <rPh sb="174" eb="176">
      <t>ケイヒ</t>
    </rPh>
    <rPh sb="176" eb="179">
      <t>カイシュウリツ</t>
    </rPh>
    <rPh sb="184" eb="186">
      <t>オスイ</t>
    </rPh>
    <rPh sb="186" eb="189">
      <t>ショリヒ</t>
    </rPh>
    <rPh sb="189" eb="191">
      <t>ゾウカ</t>
    </rPh>
    <rPh sb="195" eb="197">
      <t>サクネン</t>
    </rPh>
    <rPh sb="198" eb="200">
      <t>ヒカク</t>
    </rPh>
    <rPh sb="201" eb="203">
      <t>ゲンショウ</t>
    </rPh>
    <rPh sb="212" eb="214">
      <t>シタマワ</t>
    </rPh>
    <rPh sb="219" eb="221">
      <t>ヒヨウ</t>
    </rPh>
    <rPh sb="222" eb="224">
      <t>サクゲン</t>
    </rPh>
    <rPh sb="225" eb="227">
      <t>ケイエイ</t>
    </rPh>
    <rPh sb="228" eb="230">
      <t>カイゼン</t>
    </rPh>
    <rPh sb="231" eb="233">
      <t>ヒツヨウ</t>
    </rPh>
    <rPh sb="239" eb="241">
      <t>オスイ</t>
    </rPh>
    <rPh sb="241" eb="243">
      <t>ショリ</t>
    </rPh>
    <rPh sb="243" eb="245">
      <t>ゲンカ</t>
    </rPh>
    <rPh sb="250" eb="252">
      <t>サクネン</t>
    </rPh>
    <rPh sb="254" eb="256">
      <t>ゾウカ</t>
    </rPh>
    <rPh sb="261" eb="263">
      <t>ヒヨウ</t>
    </rPh>
    <rPh sb="264" eb="266">
      <t>サクゲン</t>
    </rPh>
    <rPh sb="267" eb="269">
      <t>ケイエイ</t>
    </rPh>
    <rPh sb="270" eb="272">
      <t>カイゼン</t>
    </rPh>
    <rPh sb="273" eb="275">
      <t>ヒツヨウ</t>
    </rPh>
    <rPh sb="281" eb="283">
      <t>シセツ</t>
    </rPh>
    <rPh sb="283" eb="286">
      <t>リヨウリツ</t>
    </rPh>
    <rPh sb="290" eb="292">
      <t>スイセン</t>
    </rPh>
    <rPh sb="292" eb="293">
      <t>カ</t>
    </rPh>
    <rPh sb="293" eb="294">
      <t>リツ</t>
    </rPh>
    <rPh sb="298" eb="299">
      <t>ヨコ</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</si>
  <si>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</si>
  <si>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</si>
  <si>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</si>
  <si>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</si>
  <si>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</si>
  <si>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</si>
  <si>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</si>
  <si>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</si>
  <si>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</si>
  <si>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</si>
  <si>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</si>
  <si>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</si>
  <si>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</si>
  <si>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</si>
  <si>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</si>
  <si>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</si>
  <si>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</si>
  <si>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</si>
  <si>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</si>
  <si>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</si>
  <si>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</si>
  <si>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智頭町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</si>
  <si>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</si>
  <si>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</si>
  <si>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</si>
  <si>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</si>
  <si>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</si>
  <si>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</si>
  <si>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</si>
  <si>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</si>
  <si>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</si>
  <si>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</si>
  <si>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平成12年の供用開始から、平成30年で18年となる。
管渠については、耐用年数に達しておらず緊急的に更新する必要がなかったが、今後は耐用年数を考慮しながら計画的な長寿命化事業を行う必要がある。また、電気機器に関しては耐用年数に達しているものもあり、計画的な更新改修が必要である。</t>
    <rPh sb="0" eb="2">
      <t>ヘイセイ</t>
    </rPh>
    <rPh sb="4" eb="5">
      <t>ネン</t>
    </rPh>
    <rPh sb="6" eb="8">
      <t>キョウヨウ</t>
    </rPh>
    <rPh sb="8" eb="10">
      <t>カイシ</t>
    </rPh>
    <rPh sb="13" eb="15">
      <t>ヘイセイ</t>
    </rPh>
    <rPh sb="17" eb="18">
      <t>ネン</t>
    </rPh>
    <rPh sb="21" eb="22">
      <t>ネン</t>
    </rPh>
    <rPh sb="27" eb="29">
      <t>カンキョ</t>
    </rPh>
    <rPh sb="35" eb="37">
      <t>タイヨウ</t>
    </rPh>
    <rPh sb="37" eb="39">
      <t>ネンスウ</t>
    </rPh>
    <rPh sb="40" eb="41">
      <t>タッ</t>
    </rPh>
    <rPh sb="46" eb="49">
      <t>キンキュウテキ</t>
    </rPh>
    <rPh sb="50" eb="52">
      <t>コウシン</t>
    </rPh>
    <rPh sb="54" eb="56">
      <t>ヒツヨウ</t>
    </rPh>
    <rPh sb="63" eb="65">
      <t>コンゴ</t>
    </rPh>
    <rPh sb="66" eb="68">
      <t>タイヨウ</t>
    </rPh>
    <rPh sb="68" eb="70">
      <t>ネンスウ</t>
    </rPh>
    <rPh sb="71" eb="73">
      <t>コウリョ</t>
    </rPh>
    <rPh sb="77" eb="80">
      <t>ケイカクテキ</t>
    </rPh>
    <rPh sb="81" eb="84">
      <t>チョウジュミョウ</t>
    </rPh>
    <rPh sb="84" eb="85">
      <t>カ</t>
    </rPh>
    <rPh sb="85" eb="87">
      <t>ジギョウ</t>
    </rPh>
    <rPh sb="88" eb="89">
      <t>オコナ</t>
    </rPh>
    <rPh sb="90" eb="92">
      <t>ヒツヨウ</t>
    </rPh>
    <rPh sb="99" eb="101">
      <t>デンキ</t>
    </rPh>
    <rPh sb="101" eb="103">
      <t>キキ</t>
    </rPh>
    <rPh sb="104" eb="105">
      <t>カン</t>
    </rPh>
    <rPh sb="108" eb="110">
      <t>タイヨウ</t>
    </rPh>
    <rPh sb="110" eb="112">
      <t>ネンスウ</t>
    </rPh>
    <rPh sb="113" eb="114">
      <t>タッ</t>
    </rPh>
    <rPh sb="124" eb="127">
      <t>ケイカクテキ</t>
    </rPh>
    <rPh sb="128" eb="130">
      <t>コウシン</t>
    </rPh>
    <rPh sb="130" eb="132">
      <t>カイシュウ</t>
    </rPh>
    <rPh sb="133" eb="135">
      <t>ヒツヨウ</t>
    </rPh>
    <phoneticPr fontId="1"/>
  </si>
  <si>
    <t>汚水処理費用に対して料金収入が少なく、経営は厳しい状況である。処理場建設後15年以上経過しており、今後修繕費用も多くなると思われるので、適正な維持管理を行い、経営指標の推移に着目しながら健全な経営を目指していきたい。</t>
    <rPh sb="0" eb="2">
      <t>オスイ</t>
    </rPh>
    <rPh sb="2" eb="4">
      <t>ショリ</t>
    </rPh>
    <rPh sb="4" eb="6">
      <t>ヒヨウ</t>
    </rPh>
    <rPh sb="7" eb="8">
      <t>タイ</t>
    </rPh>
    <rPh sb="10" eb="12">
      <t>リョウキン</t>
    </rPh>
    <rPh sb="12" eb="14">
      <t>シュウニュウ</t>
    </rPh>
    <rPh sb="15" eb="16">
      <t>スク</t>
    </rPh>
    <rPh sb="19" eb="21">
      <t>ケイエイ</t>
    </rPh>
    <rPh sb="22" eb="23">
      <t>キビ</t>
    </rPh>
    <rPh sb="25" eb="27">
      <t>ジョウキョウ</t>
    </rPh>
    <rPh sb="31" eb="34">
      <t>ショリジョウ</t>
    </rPh>
    <rPh sb="34" eb="37">
      <t>ケンセツゴ</t>
    </rPh>
    <rPh sb="39" eb="40">
      <t>ネン</t>
    </rPh>
    <rPh sb="40" eb="42">
      <t>イジョウ</t>
    </rPh>
    <rPh sb="42" eb="44">
      <t>ケイカ</t>
    </rPh>
    <rPh sb="49" eb="51">
      <t>コンゴ</t>
    </rPh>
    <rPh sb="51" eb="53">
      <t>シュウゼン</t>
    </rPh>
    <rPh sb="53" eb="55">
      <t>ヒヨウ</t>
    </rPh>
    <rPh sb="56" eb="57">
      <t>オオ</t>
    </rPh>
    <rPh sb="61" eb="62">
      <t>オモ</t>
    </rPh>
    <rPh sb="68" eb="70">
      <t>テキセイ</t>
    </rPh>
    <rPh sb="71" eb="73">
      <t>イジ</t>
    </rPh>
    <rPh sb="73" eb="75">
      <t>カンリ</t>
    </rPh>
    <rPh sb="76" eb="77">
      <t>オコナ</t>
    </rPh>
    <rPh sb="79" eb="81">
      <t>ケイエイ</t>
    </rPh>
    <rPh sb="81" eb="83">
      <t>シヒョウ</t>
    </rPh>
    <rPh sb="84" eb="86">
      <t>スイイ</t>
    </rPh>
    <rPh sb="87" eb="89">
      <t>チャクモク</t>
    </rPh>
    <rPh sb="93" eb="95">
      <t>ケンゼン</t>
    </rPh>
    <rPh sb="96" eb="98">
      <t>ケイエイ</t>
    </rPh>
    <rPh sb="99" eb="101">
      <t>メザ</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</si>
</sst>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633488"/>
        <c:axId val="3176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ser>
        <c:dLbls>
          <c:showLegendKey val="0"/>
          <c:showVal val="0"/>
          <c:showCatName val="0"/>
          <c:showSerName val="0"/>
          <c:showPercent val="0"/>
          <c:showBubbleSize val="0"/>
        </c:dLbls>
        <c:marker val="1"/>
        <c:smooth val="0"/>
        <c:axId val="317633488"/>
        <c:axId val="317635056"/>
      </c:lineChart>
      <c:dateAx>
        <c:axId val="317633488"/>
        <c:scaling>
          <c:orientation val="minMax"/>
        </c:scaling>
        <c:delete val="1"/>
        <c:axPos val="b"/>
        <c:numFmt formatCode="ge" sourceLinked="1"/>
        <c:majorTickMark val="none"/>
        <c:minorTickMark val="none"/>
        <c:tickLblPos val="none"/>
        <c:crossAx val="317635056"/>
        <c:crosses val="autoZero"/>
        <c:auto val="1"/>
        <c:lblOffset val="100"/>
        <c:baseTimeUnit val="years"/>
      </c:dateAx>
      <c:valAx>
        <c:axId val="3176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76334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55.45</c:v>
                </c:pt>
                <c:pt idx="1">
                  <c:v>54.15</c:v>
                </c:pt>
                <c:pt idx="2">
                  <c:v>53.85</c:v>
                </c:pt>
                <c:pt idx="3">
                  <c:v>53.95</c:v>
                </c:pt>
                <c:pt idx="4">
                  <c:v>54.05</c:v>
                </c:pt>
              </c:numCache>
            </c:numRef>
          </c:val>
        </c:ser>
        <c:dLbls>
          <c:showLegendKey val="0"/>
          <c:showVal val="0"/>
          <c:showCatName val="0"/>
          <c:showSerName val="0"/>
          <c:showPercent val="0"/>
          <c:showBubbleSize val="0"/>
        </c:dLbls>
        <c:gapWidth val="150"/>
        <c:axId val="374792384"/>
        <c:axId val="3747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ser>
        <c:dLbls>
          <c:showLegendKey val="0"/>
          <c:showVal val="0"/>
          <c:showCatName val="0"/>
          <c:showSerName val="0"/>
          <c:showPercent val="0"/>
          <c:showBubbleSize val="0"/>
        </c:dLbls>
        <c:marker val="1"/>
        <c:smooth val="0"/>
        <c:axId val="374792384"/>
        <c:axId val="374796304"/>
      </c:lineChart>
      <c:dateAx>
        <c:axId val="374792384"/>
        <c:scaling>
          <c:orientation val="minMax"/>
        </c:scaling>
        <c:delete val="1"/>
        <c:axPos val="b"/>
        <c:numFmt formatCode="ge" sourceLinked="1"/>
        <c:majorTickMark val="none"/>
        <c:minorTickMark val="none"/>
        <c:tickLblPos val="none"/>
        <c:crossAx val="374796304"/>
        <c:crosses val="autoZero"/>
        <c:auto val="1"/>
        <c:lblOffset val="100"/>
        <c:baseTimeUnit val="years"/>
      </c:dateAx>
      <c:valAx>
        <c:axId val="3747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479238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77.44</c:v>
                </c:pt>
                <c:pt idx="1">
                  <c:v>81.150000000000006</c:v>
                </c:pt>
                <c:pt idx="2">
                  <c:v>81.239999999999995</c:v>
                </c:pt>
                <c:pt idx="3">
                  <c:v>79.41</c:v>
                </c:pt>
                <c:pt idx="4">
                  <c:v>79.47</c:v>
                </c:pt>
              </c:numCache>
            </c:numRef>
          </c:val>
        </c:ser>
        <c:dLbls>
          <c:showLegendKey val="0"/>
          <c:showVal val="0"/>
          <c:showCatName val="0"/>
          <c:showSerName val="0"/>
          <c:showPercent val="0"/>
          <c:showBubbleSize val="0"/>
        </c:dLbls>
        <c:gapWidth val="150"/>
        <c:axId val="374793952"/>
        <c:axId val="3747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ser>
        <c:dLbls>
          <c:showLegendKey val="0"/>
          <c:showVal val="0"/>
          <c:showCatName val="0"/>
          <c:showSerName val="0"/>
          <c:showPercent val="0"/>
          <c:showBubbleSize val="0"/>
        </c:dLbls>
        <c:marker val="1"/>
        <c:smooth val="0"/>
        <c:axId val="374793952"/>
        <c:axId val="374794344"/>
      </c:lineChart>
      <c:dateAx>
        <c:axId val="374793952"/>
        <c:scaling>
          <c:orientation val="minMax"/>
        </c:scaling>
        <c:delete val="1"/>
        <c:axPos val="b"/>
        <c:numFmt formatCode="ge" sourceLinked="1"/>
        <c:majorTickMark val="none"/>
        <c:minorTickMark val="none"/>
        <c:tickLblPos val="none"/>
        <c:crossAx val="374794344"/>
        <c:crosses val="autoZero"/>
        <c:auto val="1"/>
        <c:lblOffset val="100"/>
        <c:baseTimeUnit val="years"/>
      </c:dateAx>
      <c:valAx>
        <c:axId val="3747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47939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41.26</c:v>
                </c:pt>
                <c:pt idx="1">
                  <c:v>42.4</c:v>
                </c:pt>
                <c:pt idx="2">
                  <c:v>74.8</c:v>
                </c:pt>
                <c:pt idx="3">
                  <c:v>80.849999999999994</c:v>
                </c:pt>
                <c:pt idx="4">
                  <c:v>82.66</c:v>
                </c:pt>
              </c:numCache>
            </c:numRef>
          </c:val>
        </c:ser>
        <c:dLbls>
          <c:showLegendKey val="0"/>
          <c:showVal val="0"/>
          <c:showCatName val="0"/>
          <c:showSerName val="0"/>
          <c:showPercent val="0"/>
          <c:showBubbleSize val="0"/>
        </c:dLbls>
        <c:gapWidth val="150"/>
        <c:axId val="317639368"/>
        <c:axId val="31763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639368"/>
        <c:axId val="317639760"/>
      </c:lineChart>
      <c:dateAx>
        <c:axId val="317639368"/>
        <c:scaling>
          <c:orientation val="minMax"/>
        </c:scaling>
        <c:delete val="1"/>
        <c:axPos val="b"/>
        <c:numFmt formatCode="ge" sourceLinked="1"/>
        <c:majorTickMark val="none"/>
        <c:minorTickMark val="none"/>
        <c:tickLblPos val="none"/>
        <c:crossAx val="317639760"/>
        <c:crosses val="autoZero"/>
        <c:auto val="1"/>
        <c:lblOffset val="100"/>
        <c:baseTimeUnit val="years"/>
      </c:dateAx>
      <c:valAx>
        <c:axId val="31763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76393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634664"/>
        <c:axId val="3164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634664"/>
        <c:axId val="316461264"/>
      </c:lineChart>
      <c:dateAx>
        <c:axId val="317634664"/>
        <c:scaling>
          <c:orientation val="minMax"/>
        </c:scaling>
        <c:delete val="1"/>
        <c:axPos val="b"/>
        <c:numFmt formatCode="ge" sourceLinked="1"/>
        <c:majorTickMark val="none"/>
        <c:minorTickMark val="none"/>
        <c:tickLblPos val="none"/>
        <c:crossAx val="316461264"/>
        <c:crosses val="autoZero"/>
        <c:auto val="1"/>
        <c:lblOffset val="100"/>
        <c:baseTimeUnit val="years"/>
      </c:dateAx>
      <c:valAx>
        <c:axId val="3164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76346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521904"/>
        <c:axId val="31951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521904"/>
        <c:axId val="319515632"/>
      </c:lineChart>
      <c:dateAx>
        <c:axId val="319521904"/>
        <c:scaling>
          <c:orientation val="minMax"/>
        </c:scaling>
        <c:delete val="1"/>
        <c:axPos val="b"/>
        <c:numFmt formatCode="ge" sourceLinked="1"/>
        <c:majorTickMark val="none"/>
        <c:minorTickMark val="none"/>
        <c:tickLblPos val="none"/>
        <c:crossAx val="319515632"/>
        <c:crosses val="autoZero"/>
        <c:auto val="1"/>
        <c:lblOffset val="100"/>
        <c:baseTimeUnit val="years"/>
      </c:dateAx>
      <c:valAx>
        <c:axId val="31951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95219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519552"/>
        <c:axId val="3195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519552"/>
        <c:axId val="319518376"/>
      </c:lineChart>
      <c:dateAx>
        <c:axId val="319519552"/>
        <c:scaling>
          <c:orientation val="minMax"/>
        </c:scaling>
        <c:delete val="1"/>
        <c:axPos val="b"/>
        <c:numFmt formatCode="ge" sourceLinked="1"/>
        <c:majorTickMark val="none"/>
        <c:minorTickMark val="none"/>
        <c:tickLblPos val="none"/>
        <c:crossAx val="319518376"/>
        <c:crosses val="autoZero"/>
        <c:auto val="1"/>
        <c:lblOffset val="100"/>
        <c:baseTimeUnit val="years"/>
      </c:dateAx>
      <c:valAx>
        <c:axId val="3195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95195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519944"/>
        <c:axId val="31952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519944"/>
        <c:axId val="319520336"/>
      </c:lineChart>
      <c:dateAx>
        <c:axId val="319519944"/>
        <c:scaling>
          <c:orientation val="minMax"/>
        </c:scaling>
        <c:delete val="1"/>
        <c:axPos val="b"/>
        <c:numFmt formatCode="ge" sourceLinked="1"/>
        <c:majorTickMark val="none"/>
        <c:minorTickMark val="none"/>
        <c:tickLblPos val="none"/>
        <c:crossAx val="319520336"/>
        <c:crosses val="autoZero"/>
        <c:auto val="1"/>
        <c:lblOffset val="100"/>
        <c:baseTimeUnit val="years"/>
      </c:dateAx>
      <c:valAx>
        <c:axId val="31952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95199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1152.7</c:v>
                </c:pt>
                <c:pt idx="1">
                  <c:v>672.98</c:v>
                </c:pt>
                <c:pt idx="2">
                  <c:v>348.69</c:v>
                </c:pt>
                <c:pt idx="3">
                  <c:v>130.18</c:v>
                </c:pt>
                <c:pt idx="4">
                  <c:v>960.18</c:v>
                </c:pt>
              </c:numCache>
            </c:numRef>
          </c:val>
        </c:ser>
        <c:dLbls>
          <c:showLegendKey val="0"/>
          <c:showVal val="0"/>
          <c:showCatName val="0"/>
          <c:showSerName val="0"/>
          <c:showPercent val="0"/>
          <c:showBubbleSize val="0"/>
        </c:dLbls>
        <c:gapWidth val="150"/>
        <c:axId val="319521512"/>
        <c:axId val="37479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ser>
        <c:dLbls>
          <c:showLegendKey val="0"/>
          <c:showVal val="0"/>
          <c:showCatName val="0"/>
          <c:showSerName val="0"/>
          <c:showPercent val="0"/>
          <c:showBubbleSize val="0"/>
        </c:dLbls>
        <c:marker val="1"/>
        <c:smooth val="0"/>
        <c:axId val="319521512"/>
        <c:axId val="374791992"/>
      </c:lineChart>
      <c:dateAx>
        <c:axId val="319521512"/>
        <c:scaling>
          <c:orientation val="minMax"/>
        </c:scaling>
        <c:delete val="1"/>
        <c:axPos val="b"/>
        <c:numFmt formatCode="ge" sourceLinked="1"/>
        <c:majorTickMark val="none"/>
        <c:minorTickMark val="none"/>
        <c:tickLblPos val="none"/>
        <c:crossAx val="374791992"/>
        <c:crosses val="autoZero"/>
        <c:auto val="1"/>
        <c:lblOffset val="100"/>
        <c:baseTimeUnit val="years"/>
      </c:dateAx>
      <c:valAx>
        <c:axId val="3747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1952151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58.67</c:v>
                </c:pt>
                <c:pt idx="1">
                  <c:v>67.78</c:v>
                </c:pt>
                <c:pt idx="2">
                  <c:v>91.2</c:v>
                </c:pt>
                <c:pt idx="3">
                  <c:v>54.03</c:v>
                </c:pt>
                <c:pt idx="4">
                  <c:v>46.89</c:v>
                </c:pt>
              </c:numCache>
            </c:numRef>
          </c:val>
        </c:ser>
        <c:dLbls>
          <c:showLegendKey val="0"/>
          <c:showVal val="0"/>
          <c:showCatName val="0"/>
          <c:showSerName val="0"/>
          <c:showPercent val="0"/>
          <c:showBubbleSize val="0"/>
        </c:dLbls>
        <c:gapWidth val="150"/>
        <c:axId val="374793560"/>
        <c:axId val="37479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ser>
        <c:dLbls>
          <c:showLegendKey val="0"/>
          <c:showVal val="0"/>
          <c:showCatName val="0"/>
          <c:showSerName val="0"/>
          <c:showPercent val="0"/>
          <c:showBubbleSize val="0"/>
        </c:dLbls>
        <c:marker val="1"/>
        <c:smooth val="0"/>
        <c:axId val="374793560"/>
        <c:axId val="374798264"/>
      </c:lineChart>
      <c:dateAx>
        <c:axId val="374793560"/>
        <c:scaling>
          <c:orientation val="minMax"/>
        </c:scaling>
        <c:delete val="1"/>
        <c:axPos val="b"/>
        <c:numFmt formatCode="ge" sourceLinked="1"/>
        <c:majorTickMark val="none"/>
        <c:minorTickMark val="none"/>
        <c:tickLblPos val="none"/>
        <c:crossAx val="374798264"/>
        <c:crosses val="autoZero"/>
        <c:auto val="1"/>
        <c:lblOffset val="100"/>
        <c:baseTimeUnit val="years"/>
      </c:dateAx>
      <c:valAx>
        <c:axId val="37479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47935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329.91</c:v>
                </c:pt>
                <c:pt idx="1">
                  <c:v>290.56</c:v>
                </c:pt>
                <c:pt idx="2">
                  <c:v>246.28</c:v>
                </c:pt>
                <c:pt idx="3">
                  <c:v>366.02</c:v>
                </c:pt>
                <c:pt idx="4">
                  <c:v>426.54</c:v>
                </c:pt>
              </c:numCache>
            </c:numRef>
          </c:val>
        </c:ser>
        <c:dLbls>
          <c:showLegendKey val="0"/>
          <c:showVal val="0"/>
          <c:showCatName val="0"/>
          <c:showSerName val="0"/>
          <c:showPercent val="0"/>
          <c:showBubbleSize val="0"/>
        </c:dLbls>
        <c:gapWidth val="150"/>
        <c:axId val="374792776"/>
        <c:axId val="37479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ser>
        <c:dLbls>
          <c:showLegendKey val="0"/>
          <c:showVal val="0"/>
          <c:showCatName val="0"/>
          <c:showSerName val="0"/>
          <c:showPercent val="0"/>
          <c:showBubbleSize val="0"/>
        </c:dLbls>
        <c:marker val="1"/>
        <c:smooth val="0"/>
        <c:axId val="374792776"/>
        <c:axId val="374794736"/>
      </c:lineChart>
      <c:dateAx>
        <c:axId val="374792776"/>
        <c:scaling>
          <c:orientation val="minMax"/>
        </c:scaling>
        <c:delete val="1"/>
        <c:axPos val="b"/>
        <c:numFmt formatCode="ge" sourceLinked="1"/>
        <c:majorTickMark val="none"/>
        <c:minorTickMark val="none"/>
        <c:tickLblPos val="none"/>
        <c:crossAx val="374794736"/>
        <c:crosses val="autoZero"/>
        <c:auto val="1"/>
        <c:lblOffset val="100"/>
        <c:baseTimeUnit val="years"/>
      </c:dateAx>
      <c:valAx>
        <c:axId val="3747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479277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【1,209.40】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【219.46】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【74.48】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3" sqref="E1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智頭町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15</v>
      </c>
      <c r="J7" s="43"/>
      <c r="K7" s="43"/>
      <c r="L7" s="43"/>
      <c r="M7" s="43"/>
      <c r="N7" s="43"/>
      <c r="O7" s="43"/>
      <c r="P7" s="43" t="s">
        <v>7</v>
      </c>
      <c r="Q7" s="43"/>
      <c r="R7" s="43"/>
      <c r="S7" s="43"/>
      <c r="T7" s="43"/>
      <c r="U7" s="43"/>
      <c r="V7" s="43"/>
      <c r="W7" s="43" t="s">
        <v>17</v>
      </c>
      <c r="X7" s="43"/>
      <c r="Y7" s="43"/>
      <c r="Z7" s="43"/>
      <c r="AA7" s="43"/>
      <c r="AB7" s="43"/>
      <c r="AC7" s="43"/>
      <c r="AD7" s="43" t="s">
        <v>6</v>
      </c>
      <c r="AE7" s="43"/>
      <c r="AF7" s="43"/>
      <c r="AG7" s="43"/>
      <c r="AH7" s="43"/>
      <c r="AI7" s="43"/>
      <c r="AJ7" s="43"/>
      <c r="AK7" s="3"/>
      <c r="AL7" s="43" t="s">
        <v>18</v>
      </c>
      <c r="AM7" s="43"/>
      <c r="AN7" s="43"/>
      <c r="AO7" s="43"/>
      <c r="AP7" s="43"/>
      <c r="AQ7" s="43"/>
      <c r="AR7" s="43"/>
      <c r="AS7" s="43"/>
      <c r="AT7" s="43" t="s">
        <v>12</v>
      </c>
      <c r="AU7" s="43"/>
      <c r="AV7" s="43"/>
      <c r="AW7" s="43"/>
      <c r="AX7" s="43"/>
      <c r="AY7" s="43"/>
      <c r="AZ7" s="43"/>
      <c r="BA7" s="43"/>
      <c r="BB7" s="43" t="s">
        <v>19</v>
      </c>
      <c r="BC7" s="43"/>
      <c r="BD7" s="43"/>
      <c r="BE7" s="43"/>
      <c r="BF7" s="43"/>
      <c r="BG7" s="43"/>
      <c r="BH7" s="43"/>
      <c r="BI7" s="43"/>
      <c r="BJ7" s="3"/>
      <c r="BK7" s="3"/>
      <c r="BL7" s="15" t="s">
        <v>20</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D2</v>
      </c>
      <c r="X8" s="44"/>
      <c r="Y8" s="44"/>
      <c r="Z8" s="44"/>
      <c r="AA8" s="44"/>
      <c r="AB8" s="44"/>
      <c r="AC8" s="44"/>
      <c r="AD8" s="45" t="str">
        <f>データ!$M$6</f>
        <v>非設置</v>
      </c>
      <c r="AE8" s="45"/>
      <c r="AF8" s="45"/>
      <c r="AG8" s="45"/>
      <c r="AH8" s="45"/>
      <c r="AI8" s="45"/>
      <c r="AJ8" s="45"/>
      <c r="AK8" s="3"/>
      <c r="AL8" s="46">
        <f>データ!S6</f>
        <v>7030</v>
      </c>
      <c r="AM8" s="46"/>
      <c r="AN8" s="46"/>
      <c r="AO8" s="46"/>
      <c r="AP8" s="46"/>
      <c r="AQ8" s="46"/>
      <c r="AR8" s="46"/>
      <c r="AS8" s="46"/>
      <c r="AT8" s="47">
        <f>データ!T6</f>
        <v>224.7</v>
      </c>
      <c r="AU8" s="47"/>
      <c r="AV8" s="47"/>
      <c r="AW8" s="47"/>
      <c r="AX8" s="47"/>
      <c r="AY8" s="47"/>
      <c r="AZ8" s="47"/>
      <c r="BA8" s="47"/>
      <c r="BB8" s="47">
        <f>データ!U6</f>
        <v>31.29</v>
      </c>
      <c r="BC8" s="47"/>
      <c r="BD8" s="47"/>
      <c r="BE8" s="47"/>
      <c r="BF8" s="47"/>
      <c r="BG8" s="47"/>
      <c r="BH8" s="47"/>
      <c r="BI8" s="47"/>
      <c r="BJ8" s="3"/>
      <c r="BK8" s="3"/>
      <c r="BL8" s="48" t="s">
        <v>14</v>
      </c>
      <c r="BM8" s="49"/>
      <c r="BN8" s="17" t="s">
        <v>22</v>
      </c>
      <c r="BO8" s="20"/>
      <c r="BP8" s="20"/>
      <c r="BQ8" s="20"/>
      <c r="BR8" s="20"/>
      <c r="BS8" s="20"/>
      <c r="BT8" s="20"/>
      <c r="BU8" s="20"/>
      <c r="BV8" s="20"/>
      <c r="BW8" s="20"/>
      <c r="BX8" s="20"/>
      <c r="BY8" s="24"/>
    </row>
    <row r="9" spans="1:78" ht="18.75" customHeight="1" x14ac:dyDescent="0.15">
      <c r="A9" s="2"/>
      <c r="B9" s="43" t="s">
        <v>24</v>
      </c>
      <c r="C9" s="43"/>
      <c r="D9" s="43"/>
      <c r="E9" s="43"/>
      <c r="F9" s="43"/>
      <c r="G9" s="43"/>
      <c r="H9" s="43"/>
      <c r="I9" s="43" t="s">
        <v>25</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33</v>
      </c>
      <c r="AM9" s="43"/>
      <c r="AN9" s="43"/>
      <c r="AO9" s="43"/>
      <c r="AP9" s="43"/>
      <c r="AQ9" s="43"/>
      <c r="AR9" s="43"/>
      <c r="AS9" s="43"/>
      <c r="AT9" s="43" t="s">
        <v>34</v>
      </c>
      <c r="AU9" s="43"/>
      <c r="AV9" s="43"/>
      <c r="AW9" s="43"/>
      <c r="AX9" s="43"/>
      <c r="AY9" s="43"/>
      <c r="AZ9" s="43"/>
      <c r="BA9" s="43"/>
      <c r="BB9" s="43" t="s">
        <v>37</v>
      </c>
      <c r="BC9" s="43"/>
      <c r="BD9" s="43"/>
      <c r="BE9" s="43"/>
      <c r="BF9" s="43"/>
      <c r="BG9" s="43"/>
      <c r="BH9" s="43"/>
      <c r="BI9" s="43"/>
      <c r="BJ9" s="3"/>
      <c r="BK9" s="3"/>
      <c r="BL9" s="50" t="s">
        <v>38</v>
      </c>
      <c r="BM9" s="51"/>
      <c r="BN9" s="18" t="s">
        <v>40</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47.91</v>
      </c>
      <c r="Q10" s="47"/>
      <c r="R10" s="47"/>
      <c r="S10" s="47"/>
      <c r="T10" s="47"/>
      <c r="U10" s="47"/>
      <c r="V10" s="47"/>
      <c r="W10" s="47">
        <f>データ!Q6</f>
        <v>100</v>
      </c>
      <c r="X10" s="47"/>
      <c r="Y10" s="47"/>
      <c r="Z10" s="47"/>
      <c r="AA10" s="47"/>
      <c r="AB10" s="47"/>
      <c r="AC10" s="47"/>
      <c r="AD10" s="46">
        <f>データ!R6</f>
        <v>4320</v>
      </c>
      <c r="AE10" s="46"/>
      <c r="AF10" s="46"/>
      <c r="AG10" s="46"/>
      <c r="AH10" s="46"/>
      <c r="AI10" s="46"/>
      <c r="AJ10" s="46"/>
      <c r="AK10" s="2"/>
      <c r="AL10" s="46">
        <f>データ!V6</f>
        <v>3332</v>
      </c>
      <c r="AM10" s="46"/>
      <c r="AN10" s="46"/>
      <c r="AO10" s="46"/>
      <c r="AP10" s="46"/>
      <c r="AQ10" s="46"/>
      <c r="AR10" s="46"/>
      <c r="AS10" s="46"/>
      <c r="AT10" s="47">
        <f>データ!W6</f>
        <v>1.24</v>
      </c>
      <c r="AU10" s="47"/>
      <c r="AV10" s="47"/>
      <c r="AW10" s="47"/>
      <c r="AX10" s="47"/>
      <c r="AY10" s="47"/>
      <c r="AZ10" s="47"/>
      <c r="BA10" s="47"/>
      <c r="BB10" s="47">
        <f>データ!X6</f>
        <v>2687.1</v>
      </c>
      <c r="BC10" s="47"/>
      <c r="BD10" s="47"/>
      <c r="BE10" s="47"/>
      <c r="BF10" s="47"/>
      <c r="BG10" s="47"/>
      <c r="BH10" s="47"/>
      <c r="BI10" s="47"/>
      <c r="BJ10" s="2"/>
      <c r="BK10" s="2"/>
      <c r="BL10" s="52" t="s">
        <v>41</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31</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44</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76</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46</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109</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47</v>
      </c>
    </row>
    <row r="84" spans="1:78" x14ac:dyDescent="0.15">
      <c r="C84" s="2"/>
    </row>
    <row r="85" spans="1:78" hidden="1" x14ac:dyDescent="0.15">
      <c r="B85" s="6" t="s">
        <v>48</v>
      </c>
      <c r="C85" s="6"/>
      <c r="D85" s="6"/>
      <c r="E85" s="6" t="s">
        <v>50</v>
      </c>
      <c r="F85" s="6" t="s">
        <v>51</v>
      </c>
      <c r="G85" s="6" t="s">
        <v>52</v>
      </c>
      <c r="H85" s="6" t="s">
        <v>45</v>
      </c>
      <c r="I85" s="6" t="s">
        <v>9</v>
      </c>
      <c r="J85" s="6" t="s">
        <v>53</v>
      </c>
      <c r="K85" s="6" t="s">
        <v>54</v>
      </c>
      <c r="L85" s="6" t="s">
        <v>36</v>
      </c>
      <c r="M85" s="6" t="s">
        <v>39</v>
      </c>
      <c r="N85" s="6" t="s">
        <v>55</v>
      </c>
      <c r="O85" s="6" t="s">
        <v>57</v>
      </c>
    </row>
    <row r="86" spans="1:78" hidden="1" x14ac:dyDescent="0.15">
      <c r="B86" s="6"/>
      <c r="C86" s="6"/>
      <c r="D86" s="6"/>
      <c r="E86" s="6" t="str">
        <f>データ!AI6</f>
        <v/>
      </c>
      <c r="F86" s="6" t="s">
        <v>42</v>
      </c>
      <c r="G86" s="6" t="s">
        <v>42</v>
      </c>
      <c r="H86" s="6" t="str">
        <f>データ!BP6</f>
        <v>【1,209.40】</v>
      </c>
      <c r="I86" s="6" t="str">
        <f>データ!CA6</f>
        <v>【74.48】</v>
      </c>
      <c r="J86" s="6" t="str">
        <f>データ!CL6</f>
        <v>【219.46】</v>
      </c>
      <c r="K86" s="6" t="str">
        <f>データ!CW6</f>
        <v>【42.82】</v>
      </c>
      <c r="L86" s="6" t="str">
        <f>データ!DH6</f>
        <v>【83.36】</v>
      </c>
      <c r="M86" s="6" t="s">
        <v>42</v>
      </c>
      <c r="N86" s="6" t="s">
        <v>42</v>
      </c>
      <c r="O86" s="6" t="str">
        <f>データ!EO6</f>
        <v>【0.12】</v>
      </c>
    </row>
  </sheetData>
  <sheetProtection algorithmName="SHA-512" hashValue="ZhZ6+Y6kRY+X7iUNmCFOAlvfvKNZbBzHHIZW/5yr1Tx1FSBx78Xs1UVug1RmknhWhjJoywAqC5dcVOW7gGOLjQ==" saltValue="7fRJhp+Sq0VcVOKty6nQN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60</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21</v>
      </c>
      <c r="B3" s="30" t="s">
        <v>35</v>
      </c>
      <c r="C3" s="30" t="s">
        <v>62</v>
      </c>
      <c r="D3" s="30" t="s">
        <v>63</v>
      </c>
      <c r="E3" s="30" t="s">
        <v>5</v>
      </c>
      <c r="F3" s="30" t="s">
        <v>4</v>
      </c>
      <c r="G3" s="30" t="s">
        <v>28</v>
      </c>
      <c r="H3" s="77" t="s">
        <v>59</v>
      </c>
      <c r="I3" s="78"/>
      <c r="J3" s="78"/>
      <c r="K3" s="78"/>
      <c r="L3" s="78"/>
      <c r="M3" s="78"/>
      <c r="N3" s="78"/>
      <c r="O3" s="78"/>
      <c r="P3" s="78"/>
      <c r="Q3" s="78"/>
      <c r="R3" s="78"/>
      <c r="S3" s="78"/>
      <c r="T3" s="78"/>
      <c r="U3" s="78"/>
      <c r="V3" s="78"/>
      <c r="W3" s="78"/>
      <c r="X3" s="79"/>
      <c r="Y3" s="75"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64</v>
      </c>
      <c r="B4" s="31"/>
      <c r="C4" s="31"/>
      <c r="D4" s="31"/>
      <c r="E4" s="31"/>
      <c r="F4" s="31"/>
      <c r="G4" s="31"/>
      <c r="H4" s="80"/>
      <c r="I4" s="81"/>
      <c r="J4" s="81"/>
      <c r="K4" s="81"/>
      <c r="L4" s="81"/>
      <c r="M4" s="81"/>
      <c r="N4" s="81"/>
      <c r="O4" s="81"/>
      <c r="P4" s="81"/>
      <c r="Q4" s="81"/>
      <c r="R4" s="81"/>
      <c r="S4" s="81"/>
      <c r="T4" s="81"/>
      <c r="U4" s="81"/>
      <c r="V4" s="81"/>
      <c r="W4" s="81"/>
      <c r="X4" s="82"/>
      <c r="Y4" s="76" t="s">
        <v>27</v>
      </c>
      <c r="Z4" s="76"/>
      <c r="AA4" s="76"/>
      <c r="AB4" s="76"/>
      <c r="AC4" s="76"/>
      <c r="AD4" s="76"/>
      <c r="AE4" s="76"/>
      <c r="AF4" s="76"/>
      <c r="AG4" s="76"/>
      <c r="AH4" s="76"/>
      <c r="AI4" s="76"/>
      <c r="AJ4" s="76" t="s">
        <v>49</v>
      </c>
      <c r="AK4" s="76"/>
      <c r="AL4" s="76"/>
      <c r="AM4" s="76"/>
      <c r="AN4" s="76"/>
      <c r="AO4" s="76"/>
      <c r="AP4" s="76"/>
      <c r="AQ4" s="76"/>
      <c r="AR4" s="76"/>
      <c r="AS4" s="76"/>
      <c r="AT4" s="76"/>
      <c r="AU4" s="76" t="s">
        <v>30</v>
      </c>
      <c r="AV4" s="76"/>
      <c r="AW4" s="76"/>
      <c r="AX4" s="76"/>
      <c r="AY4" s="76"/>
      <c r="AZ4" s="76"/>
      <c r="BA4" s="76"/>
      <c r="BB4" s="76"/>
      <c r="BC4" s="76"/>
      <c r="BD4" s="76"/>
      <c r="BE4" s="76"/>
      <c r="BF4" s="76" t="s">
        <v>66</v>
      </c>
      <c r="BG4" s="76"/>
      <c r="BH4" s="76"/>
      <c r="BI4" s="76"/>
      <c r="BJ4" s="76"/>
      <c r="BK4" s="76"/>
      <c r="BL4" s="76"/>
      <c r="BM4" s="76"/>
      <c r="BN4" s="76"/>
      <c r="BO4" s="76"/>
      <c r="BP4" s="76"/>
      <c r="BQ4" s="76" t="s">
        <v>16</v>
      </c>
      <c r="BR4" s="76"/>
      <c r="BS4" s="76"/>
      <c r="BT4" s="76"/>
      <c r="BU4" s="76"/>
      <c r="BV4" s="76"/>
      <c r="BW4" s="76"/>
      <c r="BX4" s="76"/>
      <c r="BY4" s="76"/>
      <c r="BZ4" s="76"/>
      <c r="CA4" s="76"/>
      <c r="CB4" s="76" t="s">
        <v>65</v>
      </c>
      <c r="CC4" s="76"/>
      <c r="CD4" s="76"/>
      <c r="CE4" s="76"/>
      <c r="CF4" s="76"/>
      <c r="CG4" s="76"/>
      <c r="CH4" s="76"/>
      <c r="CI4" s="76"/>
      <c r="CJ4" s="76"/>
      <c r="CK4" s="76"/>
      <c r="CL4" s="76"/>
      <c r="CM4" s="76" t="s">
        <v>1</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2"/>
      <c r="C5" s="32"/>
      <c r="D5" s="32"/>
      <c r="E5" s="32"/>
      <c r="F5" s="32"/>
      <c r="G5" s="32"/>
      <c r="H5" s="36" t="s">
        <v>61</v>
      </c>
      <c r="I5" s="36" t="s">
        <v>72</v>
      </c>
      <c r="J5" s="36" t="s">
        <v>73</v>
      </c>
      <c r="K5" s="36" t="s">
        <v>74</v>
      </c>
      <c r="L5" s="36" t="s">
        <v>75</v>
      </c>
      <c r="M5" s="36" t="s">
        <v>6</v>
      </c>
      <c r="N5" s="36" t="s">
        <v>77</v>
      </c>
      <c r="O5" s="36" t="s">
        <v>78</v>
      </c>
      <c r="P5" s="36" t="s">
        <v>79</v>
      </c>
      <c r="Q5" s="36" t="s">
        <v>80</v>
      </c>
      <c r="R5" s="36" t="s">
        <v>81</v>
      </c>
      <c r="S5" s="36" t="s">
        <v>82</v>
      </c>
      <c r="T5" s="36" t="s">
        <v>83</v>
      </c>
      <c r="U5" s="36" t="s">
        <v>0</v>
      </c>
      <c r="V5" s="36" t="s">
        <v>2</v>
      </c>
      <c r="W5" s="36" t="s">
        <v>84</v>
      </c>
      <c r="X5" s="36" t="s">
        <v>85</v>
      </c>
      <c r="Y5" s="36" t="s">
        <v>86</v>
      </c>
      <c r="Z5" s="36" t="s">
        <v>87</v>
      </c>
      <c r="AA5" s="36" t="s">
        <v>88</v>
      </c>
      <c r="AB5" s="36" t="s">
        <v>89</v>
      </c>
      <c r="AC5" s="36" t="s">
        <v>90</v>
      </c>
      <c r="AD5" s="36" t="s">
        <v>92</v>
      </c>
      <c r="AE5" s="36" t="s">
        <v>93</v>
      </c>
      <c r="AF5" s="36" t="s">
        <v>94</v>
      </c>
      <c r="AG5" s="36" t="s">
        <v>95</v>
      </c>
      <c r="AH5" s="36" t="s">
        <v>96</v>
      </c>
      <c r="AI5" s="36" t="s">
        <v>48</v>
      </c>
      <c r="AJ5" s="36" t="s">
        <v>86</v>
      </c>
      <c r="AK5" s="36" t="s">
        <v>87</v>
      </c>
      <c r="AL5" s="36" t="s">
        <v>88</v>
      </c>
      <c r="AM5" s="36" t="s">
        <v>89</v>
      </c>
      <c r="AN5" s="36" t="s">
        <v>90</v>
      </c>
      <c r="AO5" s="36" t="s">
        <v>92</v>
      </c>
      <c r="AP5" s="36" t="s">
        <v>93</v>
      </c>
      <c r="AQ5" s="36" t="s">
        <v>94</v>
      </c>
      <c r="AR5" s="36" t="s">
        <v>95</v>
      </c>
      <c r="AS5" s="36" t="s">
        <v>96</v>
      </c>
      <c r="AT5" s="36" t="s">
        <v>91</v>
      </c>
      <c r="AU5" s="36" t="s">
        <v>86</v>
      </c>
      <c r="AV5" s="36" t="s">
        <v>87</v>
      </c>
      <c r="AW5" s="36" t="s">
        <v>88</v>
      </c>
      <c r="AX5" s="36" t="s">
        <v>89</v>
      </c>
      <c r="AY5" s="36" t="s">
        <v>90</v>
      </c>
      <c r="AZ5" s="36" t="s">
        <v>92</v>
      </c>
      <c r="BA5" s="36" t="s">
        <v>93</v>
      </c>
      <c r="BB5" s="36" t="s">
        <v>94</v>
      </c>
      <c r="BC5" s="36" t="s">
        <v>95</v>
      </c>
      <c r="BD5" s="36" t="s">
        <v>96</v>
      </c>
      <c r="BE5" s="36" t="s">
        <v>91</v>
      </c>
      <c r="BF5" s="36" t="s">
        <v>86</v>
      </c>
      <c r="BG5" s="36" t="s">
        <v>87</v>
      </c>
      <c r="BH5" s="36" t="s">
        <v>88</v>
      </c>
      <c r="BI5" s="36" t="s">
        <v>89</v>
      </c>
      <c r="BJ5" s="36" t="s">
        <v>90</v>
      </c>
      <c r="BK5" s="36" t="s">
        <v>92</v>
      </c>
      <c r="BL5" s="36" t="s">
        <v>93</v>
      </c>
      <c r="BM5" s="36" t="s">
        <v>94</v>
      </c>
      <c r="BN5" s="36" t="s">
        <v>95</v>
      </c>
      <c r="BO5" s="36" t="s">
        <v>96</v>
      </c>
      <c r="BP5" s="36" t="s">
        <v>91</v>
      </c>
      <c r="BQ5" s="36" t="s">
        <v>86</v>
      </c>
      <c r="BR5" s="36" t="s">
        <v>87</v>
      </c>
      <c r="BS5" s="36" t="s">
        <v>88</v>
      </c>
      <c r="BT5" s="36" t="s">
        <v>89</v>
      </c>
      <c r="BU5" s="36" t="s">
        <v>90</v>
      </c>
      <c r="BV5" s="36" t="s">
        <v>92</v>
      </c>
      <c r="BW5" s="36" t="s">
        <v>93</v>
      </c>
      <c r="BX5" s="36" t="s">
        <v>94</v>
      </c>
      <c r="BY5" s="36" t="s">
        <v>95</v>
      </c>
      <c r="BZ5" s="36" t="s">
        <v>96</v>
      </c>
      <c r="CA5" s="36" t="s">
        <v>91</v>
      </c>
      <c r="CB5" s="36" t="s">
        <v>86</v>
      </c>
      <c r="CC5" s="36" t="s">
        <v>87</v>
      </c>
      <c r="CD5" s="36" t="s">
        <v>88</v>
      </c>
      <c r="CE5" s="36" t="s">
        <v>89</v>
      </c>
      <c r="CF5" s="36" t="s">
        <v>90</v>
      </c>
      <c r="CG5" s="36" t="s">
        <v>92</v>
      </c>
      <c r="CH5" s="36" t="s">
        <v>93</v>
      </c>
      <c r="CI5" s="36" t="s">
        <v>94</v>
      </c>
      <c r="CJ5" s="36" t="s">
        <v>95</v>
      </c>
      <c r="CK5" s="36" t="s">
        <v>96</v>
      </c>
      <c r="CL5" s="36" t="s">
        <v>91</v>
      </c>
      <c r="CM5" s="36" t="s">
        <v>86</v>
      </c>
      <c r="CN5" s="36" t="s">
        <v>87</v>
      </c>
      <c r="CO5" s="36" t="s">
        <v>88</v>
      </c>
      <c r="CP5" s="36" t="s">
        <v>89</v>
      </c>
      <c r="CQ5" s="36" t="s">
        <v>90</v>
      </c>
      <c r="CR5" s="36" t="s">
        <v>92</v>
      </c>
      <c r="CS5" s="36" t="s">
        <v>93</v>
      </c>
      <c r="CT5" s="36" t="s">
        <v>94</v>
      </c>
      <c r="CU5" s="36" t="s">
        <v>95</v>
      </c>
      <c r="CV5" s="36" t="s">
        <v>96</v>
      </c>
      <c r="CW5" s="36" t="s">
        <v>91</v>
      </c>
      <c r="CX5" s="36" t="s">
        <v>86</v>
      </c>
      <c r="CY5" s="36" t="s">
        <v>87</v>
      </c>
      <c r="CZ5" s="36" t="s">
        <v>88</v>
      </c>
      <c r="DA5" s="36" t="s">
        <v>89</v>
      </c>
      <c r="DB5" s="36" t="s">
        <v>90</v>
      </c>
      <c r="DC5" s="36" t="s">
        <v>92</v>
      </c>
      <c r="DD5" s="36" t="s">
        <v>93</v>
      </c>
      <c r="DE5" s="36" t="s">
        <v>94</v>
      </c>
      <c r="DF5" s="36" t="s">
        <v>95</v>
      </c>
      <c r="DG5" s="36" t="s">
        <v>96</v>
      </c>
      <c r="DH5" s="36" t="s">
        <v>91</v>
      </c>
      <c r="DI5" s="36" t="s">
        <v>86</v>
      </c>
      <c r="DJ5" s="36" t="s">
        <v>87</v>
      </c>
      <c r="DK5" s="36" t="s">
        <v>88</v>
      </c>
      <c r="DL5" s="36" t="s">
        <v>89</v>
      </c>
      <c r="DM5" s="36" t="s">
        <v>90</v>
      </c>
      <c r="DN5" s="36" t="s">
        <v>92</v>
      </c>
      <c r="DO5" s="36" t="s">
        <v>93</v>
      </c>
      <c r="DP5" s="36" t="s">
        <v>94</v>
      </c>
      <c r="DQ5" s="36" t="s">
        <v>95</v>
      </c>
      <c r="DR5" s="36" t="s">
        <v>96</v>
      </c>
      <c r="DS5" s="36" t="s">
        <v>91</v>
      </c>
      <c r="DT5" s="36" t="s">
        <v>86</v>
      </c>
      <c r="DU5" s="36" t="s">
        <v>87</v>
      </c>
      <c r="DV5" s="36" t="s">
        <v>88</v>
      </c>
      <c r="DW5" s="36" t="s">
        <v>89</v>
      </c>
      <c r="DX5" s="36" t="s">
        <v>90</v>
      </c>
      <c r="DY5" s="36" t="s">
        <v>92</v>
      </c>
      <c r="DZ5" s="36" t="s">
        <v>93</v>
      </c>
      <c r="EA5" s="36" t="s">
        <v>94</v>
      </c>
      <c r="EB5" s="36" t="s">
        <v>95</v>
      </c>
      <c r="EC5" s="36" t="s">
        <v>96</v>
      </c>
      <c r="ED5" s="36" t="s">
        <v>91</v>
      </c>
      <c r="EE5" s="36" t="s">
        <v>86</v>
      </c>
      <c r="EF5" s="36" t="s">
        <v>87</v>
      </c>
      <c r="EG5" s="36" t="s">
        <v>88</v>
      </c>
      <c r="EH5" s="36" t="s">
        <v>89</v>
      </c>
      <c r="EI5" s="36" t="s">
        <v>90</v>
      </c>
      <c r="EJ5" s="36" t="s">
        <v>92</v>
      </c>
      <c r="EK5" s="36" t="s">
        <v>93</v>
      </c>
      <c r="EL5" s="36" t="s">
        <v>94</v>
      </c>
      <c r="EM5" s="36" t="s">
        <v>95</v>
      </c>
      <c r="EN5" s="36" t="s">
        <v>96</v>
      </c>
      <c r="EO5" s="36" t="s">
        <v>91</v>
      </c>
    </row>
    <row r="6" spans="1:145" s="27" customFormat="1" x14ac:dyDescent="0.15">
      <c r="A6" s="28" t="s">
        <v>97</v>
      </c>
      <c r="B6" s="33">
        <f t="shared" ref="B6:X6" si="1">B7</f>
        <v>2018</v>
      </c>
      <c r="C6" s="33">
        <f t="shared" si="1"/>
        <v>313289</v>
      </c>
      <c r="D6" s="33">
        <f t="shared" si="1"/>
        <v>47</v>
      </c>
      <c r="E6" s="33">
        <f t="shared" si="1"/>
        <v>17</v>
      </c>
      <c r="F6" s="33">
        <f t="shared" si="1"/>
        <v>4</v>
      </c>
      <c r="G6" s="33">
        <f t="shared" si="1"/>
        <v>0</v>
      </c>
      <c r="H6" s="33" t="str">
        <f t="shared" si="1"/>
        <v>鳥取県　智頭町</v>
      </c>
      <c r="I6" s="33" t="str">
        <f t="shared" si="1"/>
        <v>法非適用</v>
      </c>
      <c r="J6" s="33" t="str">
        <f t="shared" si="1"/>
        <v>下水道事業</v>
      </c>
      <c r="K6" s="33" t="str">
        <f t="shared" si="1"/>
        <v>特定環境保全公共下水道</v>
      </c>
      <c r="L6" s="33" t="str">
        <f t="shared" si="1"/>
        <v>D2</v>
      </c>
      <c r="M6" s="33" t="str">
        <f t="shared" si="1"/>
        <v>非設置</v>
      </c>
      <c r="N6" s="37" t="str">
        <f t="shared" si="1"/>
        <v>-</v>
      </c>
      <c r="O6" s="37" t="str">
        <f t="shared" si="1"/>
        <v>該当数値なし</v>
      </c>
      <c r="P6" s="37">
        <f t="shared" si="1"/>
        <v>47.91</v>
      </c>
      <c r="Q6" s="37">
        <f t="shared" si="1"/>
        <v>100</v>
      </c>
      <c r="R6" s="37">
        <f t="shared" si="1"/>
        <v>4320</v>
      </c>
      <c r="S6" s="37">
        <f t="shared" si="1"/>
        <v>7030</v>
      </c>
      <c r="T6" s="37">
        <f t="shared" si="1"/>
        <v>224.7</v>
      </c>
      <c r="U6" s="37">
        <f t="shared" si="1"/>
        <v>31.29</v>
      </c>
      <c r="V6" s="37">
        <f t="shared" si="1"/>
        <v>3332</v>
      </c>
      <c r="W6" s="37">
        <f t="shared" si="1"/>
        <v>1.24</v>
      </c>
      <c r="X6" s="37">
        <f t="shared" si="1"/>
        <v>2687.1</v>
      </c>
      <c r="Y6" s="41">
        <f t="shared" ref="Y6:AH6" si="2">IF(Y7="",NA(),Y7)</f>
        <v>41.26</v>
      </c>
      <c r="Z6" s="41">
        <f t="shared" si="2"/>
        <v>42.4</v>
      </c>
      <c r="AA6" s="41">
        <f t="shared" si="2"/>
        <v>74.8</v>
      </c>
      <c r="AB6" s="41">
        <f t="shared" si="2"/>
        <v>80.849999999999994</v>
      </c>
      <c r="AC6" s="41">
        <f t="shared" si="2"/>
        <v>82.66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1152.7</v>
      </c>
      <c r="BG6" s="41">
        <f t="shared" si="5"/>
        <v>672.98</v>
      </c>
      <c r="BH6" s="41">
        <f t="shared" si="5"/>
        <v>348.69</v>
      </c>
      <c r="BI6" s="41">
        <f t="shared" si="5"/>
        <v>130.18</v>
      </c>
      <c r="BJ6" s="41">
        <f t="shared" si="5"/>
        <v>960.18</v>
      </c>
      <c r="BK6" s="41">
        <f t="shared" si="5"/>
        <v>1671.86</v>
      </c>
      <c r="BL6" s="41">
        <f t="shared" si="5"/>
        <v>1434.89</v>
      </c>
      <c r="BM6" s="41">
        <f t="shared" si="5"/>
        <v>1298.9100000000001</v>
      </c>
      <c r="BN6" s="41">
        <f t="shared" si="5"/>
        <v>1243.71</v>
      </c>
      <c r="BO6" s="41">
        <f t="shared" si="5"/>
        <v>1194.1500000000001</v>
      </c>
      <c r="BP6" s="37" t="str">
        <f>IF(BP7="","",IF(BP7="-","【-】","【"&amp;SUBSTITUTE(TEXT(BP7,"#,##0.00"),"-","△")&amp;"】"))</f>
        <v>【1,209.40】</v>
      </c>
      <c r="BQ6" s="41">
        <f t="shared" ref="BQ6:BZ6" si="6">IF(BQ7="",NA(),BQ7)</f>
        <v>58.67</v>
      </c>
      <c r="BR6" s="41">
        <f t="shared" si="6"/>
        <v>67.78</v>
      </c>
      <c r="BS6" s="41">
        <f t="shared" si="6"/>
        <v>91.2</v>
      </c>
      <c r="BT6" s="41">
        <f t="shared" si="6"/>
        <v>54.03</v>
      </c>
      <c r="BU6" s="41">
        <f t="shared" si="6"/>
        <v>46.89</v>
      </c>
      <c r="BV6" s="41">
        <f t="shared" si="6"/>
        <v>50.54</v>
      </c>
      <c r="BW6" s="41">
        <f t="shared" si="6"/>
        <v>66.22</v>
      </c>
      <c r="BX6" s="41">
        <f t="shared" si="6"/>
        <v>69.87</v>
      </c>
      <c r="BY6" s="41">
        <f t="shared" si="6"/>
        <v>74.3</v>
      </c>
      <c r="BZ6" s="41">
        <f t="shared" si="6"/>
        <v>72.260000000000005</v>
      </c>
      <c r="CA6" s="37" t="str">
        <f>IF(CA7="","",IF(CA7="-","【-】","【"&amp;SUBSTITUTE(TEXT(CA7,"#,##0.00"),"-","△")&amp;"】"))</f>
        <v>【74.48】</v>
      </c>
      <c r="CB6" s="41">
        <f t="shared" ref="CB6:CK6" si="7">IF(CB7="",NA(),CB7)</f>
        <v>329.91</v>
      </c>
      <c r="CC6" s="41">
        <f t="shared" si="7"/>
        <v>290.56</v>
      </c>
      <c r="CD6" s="41">
        <f t="shared" si="7"/>
        <v>246.28</v>
      </c>
      <c r="CE6" s="41">
        <f t="shared" si="7"/>
        <v>366.02</v>
      </c>
      <c r="CF6" s="41">
        <f t="shared" si="7"/>
        <v>426.54</v>
      </c>
      <c r="CG6" s="41">
        <f t="shared" si="7"/>
        <v>320.36</v>
      </c>
      <c r="CH6" s="41">
        <f t="shared" si="7"/>
        <v>246.72</v>
      </c>
      <c r="CI6" s="41">
        <f t="shared" si="7"/>
        <v>234.96</v>
      </c>
      <c r="CJ6" s="41">
        <f t="shared" si="7"/>
        <v>221.81</v>
      </c>
      <c r="CK6" s="41">
        <f t="shared" si="7"/>
        <v>230.02</v>
      </c>
      <c r="CL6" s="37" t="str">
        <f>IF(CL7="","",IF(CL7="-","【-】","【"&amp;SUBSTITUTE(TEXT(CL7,"#,##0.00"),"-","△")&amp;"】"))</f>
        <v>【219.46】</v>
      </c>
      <c r="CM6" s="41">
        <f t="shared" ref="CM6:CV6" si="8">IF(CM7="",NA(),CM7)</f>
        <v>55.45</v>
      </c>
      <c r="CN6" s="41">
        <f t="shared" si="8"/>
        <v>54.15</v>
      </c>
      <c r="CO6" s="41">
        <f t="shared" si="8"/>
        <v>53.85</v>
      </c>
      <c r="CP6" s="41">
        <f t="shared" si="8"/>
        <v>53.95</v>
      </c>
      <c r="CQ6" s="41">
        <f t="shared" si="8"/>
        <v>54.05</v>
      </c>
      <c r="CR6" s="41">
        <f t="shared" si="8"/>
        <v>34.74</v>
      </c>
      <c r="CS6" s="41">
        <f t="shared" si="8"/>
        <v>41.35</v>
      </c>
      <c r="CT6" s="41">
        <f t="shared" si="8"/>
        <v>42.9</v>
      </c>
      <c r="CU6" s="41">
        <f t="shared" si="8"/>
        <v>43.36</v>
      </c>
      <c r="CV6" s="41">
        <f t="shared" si="8"/>
        <v>42.56</v>
      </c>
      <c r="CW6" s="37" t="str">
        <f>IF(CW7="","",IF(CW7="-","【-】","【"&amp;SUBSTITUTE(TEXT(CW7,"#,##0.00"),"-","△")&amp;"】"))</f>
        <v>【42.82】</v>
      </c>
      <c r="CX6" s="41">
        <f t="shared" ref="CX6:DG6" si="9">IF(CX7="",NA(),CX7)</f>
        <v>77.44</v>
      </c>
      <c r="CY6" s="41">
        <f t="shared" si="9"/>
        <v>81.150000000000006</v>
      </c>
      <c r="CZ6" s="41">
        <f t="shared" si="9"/>
        <v>81.239999999999995</v>
      </c>
      <c r="DA6" s="41">
        <f t="shared" si="9"/>
        <v>79.41</v>
      </c>
      <c r="DB6" s="41">
        <f t="shared" si="9"/>
        <v>79.47</v>
      </c>
      <c r="DC6" s="41">
        <f t="shared" si="9"/>
        <v>70.14</v>
      </c>
      <c r="DD6" s="41">
        <f t="shared" si="9"/>
        <v>82.9</v>
      </c>
      <c r="DE6" s="41">
        <f t="shared" si="9"/>
        <v>83.5</v>
      </c>
      <c r="DF6" s="41">
        <f t="shared" si="9"/>
        <v>83.06</v>
      </c>
      <c r="DG6" s="41">
        <f t="shared" si="9"/>
        <v>83.32</v>
      </c>
      <c r="DH6" s="37" t="str">
        <f>IF(DH7="","",IF(DH7="-","【-】","【"&amp;SUBSTITUTE(TEXT(DH7,"#,##0.00"),"-","△")&amp;"】"))</f>
        <v>【83.36】</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0.08</v>
      </c>
      <c r="EK6" s="41">
        <f t="shared" si="12"/>
        <v>7.0000000000000007E-2</v>
      </c>
      <c r="EL6" s="41">
        <f t="shared" si="12"/>
        <v>0.09</v>
      </c>
      <c r="EM6" s="41">
        <f t="shared" si="12"/>
        <v>0.09</v>
      </c>
      <c r="EN6" s="41">
        <f t="shared" si="12"/>
        <v>0.13</v>
      </c>
      <c r="EO6" s="37" t="str">
        <f>IF(EO7="","",IF(EO7="-","【-】","【"&amp;SUBSTITUTE(TEXT(EO7,"#,##0.00"),"-","△")&amp;"】"))</f>
        <v>【0.12】</v>
      </c>
    </row>
    <row r="7" spans="1:145" s="27" customFormat="1" x14ac:dyDescent="0.15">
      <c r="A7" s="28"/>
      <c r="B7" s="34">
        <v>2018</v>
      </c>
      <c r="C7" s="34">
        <v>313289</v>
      </c>
      <c r="D7" s="34">
        <v>47</v>
      </c>
      <c r="E7" s="34">
        <v>17</v>
      </c>
      <c r="F7" s="34">
        <v>4</v>
      </c>
      <c r="G7" s="34">
        <v>0</v>
      </c>
      <c r="H7" s="34" t="s">
        <v>98</v>
      </c>
      <c r="I7" s="34" t="s">
        <v>99</v>
      </c>
      <c r="J7" s="34" t="s">
        <v>100</v>
      </c>
      <c r="K7" s="34" t="s">
        <v>13</v>
      </c>
      <c r="L7" s="34" t="s">
        <v>101</v>
      </c>
      <c r="M7" s="34" t="s">
        <v>102</v>
      </c>
      <c r="N7" s="38" t="s">
        <v>42</v>
      </c>
      <c r="O7" s="38" t="s">
        <v>103</v>
      </c>
      <c r="P7" s="38">
        <v>47.91</v>
      </c>
      <c r="Q7" s="38">
        <v>100</v>
      </c>
      <c r="R7" s="38">
        <v>4320</v>
      </c>
      <c r="S7" s="38">
        <v>7030</v>
      </c>
      <c r="T7" s="38">
        <v>224.7</v>
      </c>
      <c r="U7" s="38">
        <v>31.29</v>
      </c>
      <c r="V7" s="38">
        <v>3332</v>
      </c>
      <c r="W7" s="38">
        <v>1.24</v>
      </c>
      <c r="X7" s="38">
        <v>2687.1</v>
      </c>
      <c r="Y7" s="38">
        <v>41.26</v>
      </c>
      <c r="Z7" s="38">
        <v>42.4</v>
      </c>
      <c r="AA7" s="38">
        <v>74.8</v>
      </c>
      <c r="AB7" s="38">
        <v>80.849999999999994</v>
      </c>
      <c r="AC7" s="38">
        <v>82.66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1152.7</v>
      </c>
      <c r="BG7" s="38">
        <v>672.98</v>
      </c>
      <c r="BH7" s="38">
        <v>348.69</v>
      </c>
      <c r="BI7" s="38">
        <v>130.18</v>
      </c>
      <c r="BJ7" s="38">
        <v>960.18</v>
      </c>
      <c r="BK7" s="38">
        <v>1671.86</v>
      </c>
      <c r="BL7" s="38">
        <v>1434.89</v>
      </c>
      <c r="BM7" s="38">
        <v>1298.9100000000001</v>
      </c>
      <c r="BN7" s="38">
        <v>1243.71</v>
      </c>
      <c r="BO7" s="38">
        <v>1194.1500000000001</v>
      </c>
      <c r="BP7" s="38">
        <v>1209.4000000000001</v>
      </c>
      <c r="BQ7" s="38">
        <v>58.67</v>
      </c>
      <c r="BR7" s="38">
        <v>67.78</v>
      </c>
      <c r="BS7" s="38">
        <v>91.2</v>
      </c>
      <c r="BT7" s="38">
        <v>54.03</v>
      </c>
      <c r="BU7" s="38">
        <v>46.89</v>
      </c>
      <c r="BV7" s="38">
        <v>50.54</v>
      </c>
      <c r="BW7" s="38">
        <v>66.22</v>
      </c>
      <c r="BX7" s="38">
        <v>69.87</v>
      </c>
      <c r="BY7" s="38">
        <v>74.3</v>
      </c>
      <c r="BZ7" s="38">
        <v>72.260000000000005</v>
      </c>
      <c r="CA7" s="38">
        <v>74.48</v>
      </c>
      <c r="CB7" s="38">
        <v>329.91</v>
      </c>
      <c r="CC7" s="38">
        <v>290.56</v>
      </c>
      <c r="CD7" s="38">
        <v>246.28</v>
      </c>
      <c r="CE7" s="38">
        <v>366.02</v>
      </c>
      <c r="CF7" s="38">
        <v>426.54</v>
      </c>
      <c r="CG7" s="38">
        <v>320.36</v>
      </c>
      <c r="CH7" s="38">
        <v>246.72</v>
      </c>
      <c r="CI7" s="38">
        <v>234.96</v>
      </c>
      <c r="CJ7" s="38">
        <v>221.81</v>
      </c>
      <c r="CK7" s="38">
        <v>230.02</v>
      </c>
      <c r="CL7" s="38">
        <v>219.46</v>
      </c>
      <c r="CM7" s="38">
        <v>55.45</v>
      </c>
      <c r="CN7" s="38">
        <v>54.15</v>
      </c>
      <c r="CO7" s="38">
        <v>53.85</v>
      </c>
      <c r="CP7" s="38">
        <v>53.95</v>
      </c>
      <c r="CQ7" s="38">
        <v>54.05</v>
      </c>
      <c r="CR7" s="38">
        <v>34.74</v>
      </c>
      <c r="CS7" s="38">
        <v>41.35</v>
      </c>
      <c r="CT7" s="38">
        <v>42.9</v>
      </c>
      <c r="CU7" s="38">
        <v>43.36</v>
      </c>
      <c r="CV7" s="38">
        <v>42.56</v>
      </c>
      <c r="CW7" s="38">
        <v>42.82</v>
      </c>
      <c r="CX7" s="38">
        <v>77.44</v>
      </c>
      <c r="CY7" s="38">
        <v>81.150000000000006</v>
      </c>
      <c r="CZ7" s="38">
        <v>81.239999999999995</v>
      </c>
      <c r="DA7" s="38">
        <v>79.41</v>
      </c>
      <c r="DB7" s="38">
        <v>79.47</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104</v>
      </c>
      <c r="C9" s="29" t="s">
        <v>105</v>
      </c>
      <c r="D9" s="29" t="s">
        <v>106</v>
      </c>
      <c r="E9" s="29" t="s">
        <v>107</v>
      </c>
      <c r="F9" s="29"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35</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2020-02-06T02:05:26Z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2020-01-29T00:43:50Z</vt:filetime>
  </property>
</Properties>
</file>