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7_智頭町\"/>
    </mc:Choice>
  </mc:AlternateContent>
  <workbookProtection workbookAlgorithmName="SHA-512" workbookHashValue="RtuM808xyN2l6SpizWI4prnUa+Nac+YA1+ablrPqtO7QrDt316ncsIuYGcUJXKKQ01YliKYvCLEq1d0G/kHYVA==" workbookSaltValue="Id7cyKyLpHmNhzNnqAZiq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<sst xmlns="http://schemas.openxmlformats.org/spreadsheetml/2006/main" count="220" uniqueCount="107">
  <si>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</si>
  <si>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</si>
  <si>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</si>
  <si>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</si>
  <si>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</si>
  <si>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</si>
  <si>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</si>
  <si>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</si>
  <si>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</si>
  <si>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</si>
  <si>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</si>
  <si>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</si>
  <si>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</si>
  <si>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</si>
  <si>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</si>
  <si>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</si>
  <si>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</si>
  <si>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</si>
  <si>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</si>
  <si>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</si>
  <si>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</si>
  <si>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</si>
  <si>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</si>
  <si>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</si>
  <si>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</si>
  <si>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</si>
  <si>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</si>
  <si>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</si>
  <si>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</si>
  <si>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</si>
  <si>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</si>
  <si>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</si>
  <si>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</si>
  <si>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</si>
  <si>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</si>
  <si>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</si>
  <si>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</si>
  <si>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</si>
  <si>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</si>
  <si>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</si>
  <si>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</si>
  <si>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</si>
  <si>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</si>
  <si>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</si>
  <si>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 xml:space="preserve">　ここ数年経常収支比率が低下しているが、予定外の支出がなければ累積欠損金もなく例年は黒字であり、収入と支出のバランスは取れていると思われる。
　短期の支払能力についても、ここ数年は増加傾向にあり、類似団体と比較しても非常に高く十分な支払能力を持っている。
　負債については、近年新たな企業債を借りることなく償還のみのであるため、企業債残高は毎年減少している。給水収益も減少傾向ではあるが、類似団体と比較しても十分である。
　給水原価については、類似団体平均値と比較してもほぼ同額である。
　有収率については、平成30年度末に大きな漏水を発見し、対処したがそれまでの漏水が大きかったため類似団体や全国平均と比較しても低い位置にある。今後は早期発見、修理することで漏水を減少させて、さらに向上させていきたい。
</t>
    <rPh sb="3" eb="5">
      <t>スウネン</t>
    </rPh>
    <rPh sb="5" eb="7">
      <t>ケイジョウ</t>
    </rPh>
    <rPh sb="7" eb="9">
      <t>シュウシ</t>
    </rPh>
    <rPh sb="9" eb="11">
      <t>ヒリツ</t>
    </rPh>
    <rPh sb="12" eb="14">
      <t>テイカ</t>
    </rPh>
    <rPh sb="222" eb="224">
      <t>ルイジ</t>
    </rPh>
    <rPh sb="224" eb="226">
      <t>ダンタイ</t>
    </rPh>
    <rPh sb="226" eb="229">
      <t>ヘイキンチ</t>
    </rPh>
    <rPh sb="259" eb="260">
      <t>ド</t>
    </rPh>
    <rPh sb="260" eb="261">
      <t>マツ</t>
    </rPh>
    <rPh sb="262" eb="263">
      <t>オオ</t>
    </rPh>
    <rPh sb="265" eb="267">
      <t>ロウスイ</t>
    </rPh>
    <rPh sb="268" eb="270">
      <t>ハッケン</t>
    </rPh>
    <rPh sb="272" eb="274">
      <t>タイショ</t>
    </rPh>
    <rPh sb="282" eb="284">
      <t>ロウスイ</t>
    </rPh>
    <rPh sb="285" eb="286">
      <t>オオ</t>
    </rPh>
    <rPh sb="292" eb="294">
      <t>ルイジ</t>
    </rPh>
    <rPh sb="294" eb="296">
      <t>ダンタイ</t>
    </rPh>
    <rPh sb="297" eb="299">
      <t>ゼンコク</t>
    </rPh>
    <rPh sb="299" eb="301">
      <t>ヘイキン</t>
    </rPh>
    <rPh sb="302" eb="304">
      <t>ヒカク</t>
    </rPh>
    <rPh sb="307" eb="308">
      <t>ヒク</t>
    </rPh>
    <rPh sb="309" eb="311">
      <t>イチ</t>
    </rPh>
    <rPh sb="315" eb="317">
      <t>コンゴ</t>
    </rPh>
    <phoneticPr fontId="1"/>
  </si>
  <si>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</si>
  <si>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</si>
  <si>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</si>
  <si>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</si>
  <si>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</si>
  <si>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</si>
  <si>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</si>
  <si>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</si>
  <si>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</si>
  <si>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</si>
  <si>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</si>
  <si>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</si>
  <si>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</si>
  <si>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</si>
  <si>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</si>
  <si>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</si>
  <si>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</si>
  <si>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</si>
  <si>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</si>
  <si>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</si>
  <si>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</si>
  <si>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</si>
  <si>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</si>
  <si>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</si>
  <si>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</si>
  <si>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</si>
  <si>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</si>
  <si>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</si>
  <si>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</si>
  <si>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</si>
  <si>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</si>
  <si>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</si>
  <si>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</si>
  <si>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</si>
  <si>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</si>
  <si>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</si>
  <si>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</si>
  <si>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</si>
  <si>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</si>
  <si>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</si>
  <si>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</si>
  <si>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</si>
  <si>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</si>
  <si>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</si>
  <si>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</si>
  <si>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</si>
  <si>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</si>
  <si>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</si>
  <si>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</si>
  <si>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智頭町</t>
  </si>
  <si>
    <t>法適用</t>
  </si>
  <si>
    <t>水道事業</t>
  </si>
  <si>
    <t>末端給水事業</t>
  </si>
  <si>
    <t>A9</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</si>
  <si>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</si>
  <si>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</si>
  <si>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</si>
  <si>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</si>
  <si>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</si>
  <si>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</si>
  <si>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老朽管更新、耐震化、老朽施設更新には多額の費用がかかるため、自己財源のみではなく、企業債、補助金、繰入金等を十分に考慮した計画を作成し、なおかつ経営に負担をかけないよう、バランスの取れた更新を行っていきたい。</t>
  </si>
  <si>
    <t>　平成26年度に大規模な施設の増設を行ったため、管路経年化率が大きく減少したが、まだ老朽管の更新が十分とは言えない状況である。
　平成10年度頃から下水道工事に併せて管路更新を行っているが、近年はペースダウンしているため、早急に老朽化、耐震化に対応していきたい。しかし、近年の集中的な投資のため、減価償却費が上昇しており、経営戦略等と照らし合わせながらの計画的な更新をしていきたい。</t>
    <rPh sb="161" eb="163">
      <t>ケイエイ</t>
    </rPh>
    <rPh sb="163" eb="165">
      <t>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</si>
</sst>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3.07</c:v>
                </c:pt>
                <c:pt idx="2">
                  <c:v>7.0000000000000007E-2</c:v>
                </c:pt>
                <c:pt idx="3" formatCode="#,##0.00;&quot;△&quot;#,##0.00">
                  <c:v>0</c:v>
                </c:pt>
                <c:pt idx="4" formatCode="#,##0.00;&quot;△&quot;#,##0.00">
                  <c:v>0</c:v>
                </c:pt>
              </c:numCache>
            </c:numRef>
          </c:val>
        </c:ser>
        <c:dLbls>
          <c:showLegendKey val="0"/>
          <c:showVal val="0"/>
          <c:showCatName val="0"/>
          <c:showSerName val="0"/>
          <c:showPercent val="0"/>
          <c:showBubbleSize val="0"/>
        </c:dLbls>
        <c:gapWidth val="150"/>
        <c:axId val="243691944"/>
        <c:axId val="24369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ser>
        <c:dLbls>
          <c:showLegendKey val="0"/>
          <c:showVal val="0"/>
          <c:showCatName val="0"/>
          <c:showSerName val="0"/>
          <c:showPercent val="0"/>
          <c:showBubbleSize val="0"/>
        </c:dLbls>
        <c:marker val="1"/>
        <c:smooth val="0"/>
        <c:axId val="243691944"/>
        <c:axId val="243690376"/>
      </c:lineChart>
      <c:dateAx>
        <c:axId val="243691944"/>
        <c:scaling>
          <c:orientation val="minMax"/>
        </c:scaling>
        <c:delete val="1"/>
        <c:axPos val="b"/>
        <c:numFmt formatCode="ge" sourceLinked="1"/>
        <c:majorTickMark val="none"/>
        <c:minorTickMark val="none"/>
        <c:tickLblPos val="none"/>
        <c:crossAx val="243690376"/>
        <c:crosses val="autoZero"/>
        <c:auto val="1"/>
        <c:lblOffset val="100"/>
        <c:baseTimeUnit val="years"/>
      </c:dateAx>
      <c:valAx>
        <c:axId val="2436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3691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42.07</c:v>
                </c:pt>
                <c:pt idx="1">
                  <c:v>41.89</c:v>
                </c:pt>
                <c:pt idx="2">
                  <c:v>46.54</c:v>
                </c:pt>
                <c:pt idx="3">
                  <c:v>50.62</c:v>
                </c:pt>
                <c:pt idx="4">
                  <c:v>46.97</c:v>
                </c:pt>
              </c:numCache>
            </c:numRef>
          </c:val>
        </c:ser>
        <c:dLbls>
          <c:showLegendKey val="0"/>
          <c:showVal val="0"/>
          <c:showCatName val="0"/>
          <c:showSerName val="0"/>
          <c:showPercent val="0"/>
          <c:showBubbleSize val="0"/>
        </c:dLbls>
        <c:gapWidth val="150"/>
        <c:axId val="375069688"/>
        <c:axId val="3750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ser>
        <c:dLbls>
          <c:showLegendKey val="0"/>
          <c:showVal val="0"/>
          <c:showCatName val="0"/>
          <c:showSerName val="0"/>
          <c:showPercent val="0"/>
          <c:showBubbleSize val="0"/>
        </c:dLbls>
        <c:marker val="1"/>
        <c:smooth val="0"/>
        <c:axId val="375069688"/>
        <c:axId val="375066944"/>
      </c:lineChart>
      <c:dateAx>
        <c:axId val="375069688"/>
        <c:scaling>
          <c:orientation val="minMax"/>
        </c:scaling>
        <c:delete val="1"/>
        <c:axPos val="b"/>
        <c:numFmt formatCode="ge" sourceLinked="1"/>
        <c:majorTickMark val="none"/>
        <c:minorTickMark val="none"/>
        <c:tickLblPos val="none"/>
        <c:crossAx val="375066944"/>
        <c:crosses val="autoZero"/>
        <c:auto val="1"/>
        <c:lblOffset val="100"/>
        <c:baseTimeUnit val="years"/>
      </c:dateAx>
      <c:valAx>
        <c:axId val="3750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5069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69.48</c:v>
                </c:pt>
                <c:pt idx="1">
                  <c:v>69.59</c:v>
                </c:pt>
                <c:pt idx="2">
                  <c:v>62.79</c:v>
                </c:pt>
                <c:pt idx="3">
                  <c:v>59.65</c:v>
                </c:pt>
                <c:pt idx="4">
                  <c:v>59.9</c:v>
                </c:pt>
              </c:numCache>
            </c:numRef>
          </c:val>
        </c:ser>
        <c:dLbls>
          <c:showLegendKey val="0"/>
          <c:showVal val="0"/>
          <c:showCatName val="0"/>
          <c:showSerName val="0"/>
          <c:showPercent val="0"/>
          <c:showBubbleSize val="0"/>
        </c:dLbls>
        <c:gapWidth val="150"/>
        <c:axId val="375070472"/>
        <c:axId val="3750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ser>
        <c:dLbls>
          <c:showLegendKey val="0"/>
          <c:showVal val="0"/>
          <c:showCatName val="0"/>
          <c:showSerName val="0"/>
          <c:showPercent val="0"/>
          <c:showBubbleSize val="0"/>
        </c:dLbls>
        <c:marker val="1"/>
        <c:smooth val="0"/>
        <c:axId val="375070472"/>
        <c:axId val="375063024"/>
      </c:lineChart>
      <c:dateAx>
        <c:axId val="375070472"/>
        <c:scaling>
          <c:orientation val="minMax"/>
        </c:scaling>
        <c:delete val="1"/>
        <c:axPos val="b"/>
        <c:numFmt formatCode="ge" sourceLinked="1"/>
        <c:majorTickMark val="none"/>
        <c:minorTickMark val="none"/>
        <c:tickLblPos val="none"/>
        <c:crossAx val="375063024"/>
        <c:crosses val="autoZero"/>
        <c:auto val="1"/>
        <c:lblOffset val="100"/>
        <c:baseTimeUnit val="years"/>
      </c:dateAx>
      <c:valAx>
        <c:axId val="3750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5070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106.49</c:v>
                </c:pt>
                <c:pt idx="1">
                  <c:v>122.12</c:v>
                </c:pt>
                <c:pt idx="2">
                  <c:v>119.72</c:v>
                </c:pt>
                <c:pt idx="3">
                  <c:v>107.42</c:v>
                </c:pt>
                <c:pt idx="4">
                  <c:v>103.13</c:v>
                </c:pt>
              </c:numCache>
            </c:numRef>
          </c:val>
        </c:ser>
        <c:dLbls>
          <c:showLegendKey val="0"/>
          <c:showVal val="0"/>
          <c:showCatName val="0"/>
          <c:showSerName val="0"/>
          <c:showPercent val="0"/>
          <c:showBubbleSize val="0"/>
        </c:dLbls>
        <c:gapWidth val="150"/>
        <c:axId val="374698744"/>
        <c:axId val="37469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ser>
        <c:dLbls>
          <c:showLegendKey val="0"/>
          <c:showVal val="0"/>
          <c:showCatName val="0"/>
          <c:showSerName val="0"/>
          <c:showPercent val="0"/>
          <c:showBubbleSize val="0"/>
        </c:dLbls>
        <c:marker val="1"/>
        <c:smooth val="0"/>
        <c:axId val="374698744"/>
        <c:axId val="374698352"/>
      </c:lineChart>
      <c:dateAx>
        <c:axId val="374698744"/>
        <c:scaling>
          <c:orientation val="minMax"/>
        </c:scaling>
        <c:delete val="1"/>
        <c:axPos val="b"/>
        <c:numFmt formatCode="ge" sourceLinked="1"/>
        <c:majorTickMark val="none"/>
        <c:minorTickMark val="none"/>
        <c:tickLblPos val="none"/>
        <c:crossAx val="374698352"/>
        <c:crosses val="autoZero"/>
        <c:auto val="1"/>
        <c:lblOffset val="100"/>
        <c:baseTimeUnit val="years"/>
      </c:dateAx>
      <c:valAx>
        <c:axId val="37469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4698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41.74</c:v>
                </c:pt>
                <c:pt idx="1">
                  <c:v>43.26</c:v>
                </c:pt>
                <c:pt idx="2">
                  <c:v>44.86</c:v>
                </c:pt>
                <c:pt idx="3">
                  <c:v>48.16</c:v>
                </c:pt>
                <c:pt idx="4">
                  <c:v>51.28</c:v>
                </c:pt>
              </c:numCache>
            </c:numRef>
          </c:val>
        </c:ser>
        <c:dLbls>
          <c:showLegendKey val="0"/>
          <c:showVal val="0"/>
          <c:showCatName val="0"/>
          <c:showSerName val="0"/>
          <c:showPercent val="0"/>
          <c:showBubbleSize val="0"/>
        </c:dLbls>
        <c:gapWidth val="150"/>
        <c:axId val="374704232"/>
        <c:axId val="3747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ser>
        <c:dLbls>
          <c:showLegendKey val="0"/>
          <c:showVal val="0"/>
          <c:showCatName val="0"/>
          <c:showSerName val="0"/>
          <c:showPercent val="0"/>
          <c:showBubbleSize val="0"/>
        </c:dLbls>
        <c:marker val="1"/>
        <c:smooth val="0"/>
        <c:axId val="374704232"/>
        <c:axId val="374701880"/>
      </c:lineChart>
      <c:dateAx>
        <c:axId val="374704232"/>
        <c:scaling>
          <c:orientation val="minMax"/>
        </c:scaling>
        <c:delete val="1"/>
        <c:axPos val="b"/>
        <c:numFmt formatCode="ge" sourceLinked="1"/>
        <c:majorTickMark val="none"/>
        <c:minorTickMark val="none"/>
        <c:tickLblPos val="none"/>
        <c:crossAx val="374701880"/>
        <c:crosses val="autoZero"/>
        <c:auto val="1"/>
        <c:lblOffset val="100"/>
        <c:baseTimeUnit val="years"/>
      </c:dateAx>
      <c:valAx>
        <c:axId val="37470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47042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14.96</c:v>
                </c:pt>
                <c:pt idx="1">
                  <c:v>9.56</c:v>
                </c:pt>
                <c:pt idx="2">
                  <c:v>9.27</c:v>
                </c:pt>
                <c:pt idx="3">
                  <c:v>9.27</c:v>
                </c:pt>
                <c:pt idx="4">
                  <c:v>9.27</c:v>
                </c:pt>
              </c:numCache>
            </c:numRef>
          </c:val>
        </c:ser>
        <c:dLbls>
          <c:showLegendKey val="0"/>
          <c:showVal val="0"/>
          <c:showCatName val="0"/>
          <c:showSerName val="0"/>
          <c:showPercent val="0"/>
          <c:showBubbleSize val="0"/>
        </c:dLbls>
        <c:gapWidth val="150"/>
        <c:axId val="374702272"/>
        <c:axId val="37470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ser>
        <c:dLbls>
          <c:showLegendKey val="0"/>
          <c:showVal val="0"/>
          <c:showCatName val="0"/>
          <c:showSerName val="0"/>
          <c:showPercent val="0"/>
          <c:showBubbleSize val="0"/>
        </c:dLbls>
        <c:marker val="1"/>
        <c:smooth val="0"/>
        <c:axId val="374702272"/>
        <c:axId val="374704624"/>
      </c:lineChart>
      <c:dateAx>
        <c:axId val="374702272"/>
        <c:scaling>
          <c:orientation val="minMax"/>
        </c:scaling>
        <c:delete val="1"/>
        <c:axPos val="b"/>
        <c:numFmt formatCode="ge" sourceLinked="1"/>
        <c:majorTickMark val="none"/>
        <c:minorTickMark val="none"/>
        <c:tickLblPos val="none"/>
        <c:crossAx val="374704624"/>
        <c:crosses val="autoZero"/>
        <c:auto val="1"/>
        <c:lblOffset val="100"/>
        <c:baseTimeUnit val="years"/>
      </c:dateAx>
      <c:valAx>
        <c:axId val="37470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4702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4699920"/>
        <c:axId val="3746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ser>
        <c:dLbls>
          <c:showLegendKey val="0"/>
          <c:showVal val="0"/>
          <c:showCatName val="0"/>
          <c:showSerName val="0"/>
          <c:showPercent val="0"/>
          <c:showBubbleSize val="0"/>
        </c:dLbls>
        <c:marker val="1"/>
        <c:smooth val="0"/>
        <c:axId val="374699920"/>
        <c:axId val="374699136"/>
      </c:lineChart>
      <c:dateAx>
        <c:axId val="374699920"/>
        <c:scaling>
          <c:orientation val="minMax"/>
        </c:scaling>
        <c:delete val="1"/>
        <c:axPos val="b"/>
        <c:numFmt formatCode="ge" sourceLinked="1"/>
        <c:majorTickMark val="none"/>
        <c:minorTickMark val="none"/>
        <c:tickLblPos val="none"/>
        <c:crossAx val="374699136"/>
        <c:crosses val="autoZero"/>
        <c:auto val="1"/>
        <c:lblOffset val="100"/>
        <c:baseTimeUnit val="years"/>
      </c:dateAx>
      <c:valAx>
        <c:axId val="37469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4699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1298.46</c:v>
                </c:pt>
                <c:pt idx="1">
                  <c:v>1283.81</c:v>
                </c:pt>
                <c:pt idx="2">
                  <c:v>1365.51</c:v>
                </c:pt>
                <c:pt idx="3">
                  <c:v>1637.58</c:v>
                </c:pt>
                <c:pt idx="4">
                  <c:v>2288.65</c:v>
                </c:pt>
              </c:numCache>
            </c:numRef>
          </c:val>
        </c:ser>
        <c:dLbls>
          <c:showLegendKey val="0"/>
          <c:showVal val="0"/>
          <c:showCatName val="0"/>
          <c:showSerName val="0"/>
          <c:showPercent val="0"/>
          <c:showBubbleSize val="0"/>
        </c:dLbls>
        <c:gapWidth val="150"/>
        <c:axId val="374701096"/>
        <c:axId val="3747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ser>
        <c:dLbls>
          <c:showLegendKey val="0"/>
          <c:showVal val="0"/>
          <c:showCatName val="0"/>
          <c:showSerName val="0"/>
          <c:showPercent val="0"/>
          <c:showBubbleSize val="0"/>
        </c:dLbls>
        <c:marker val="1"/>
        <c:smooth val="0"/>
        <c:axId val="374701096"/>
        <c:axId val="374701488"/>
      </c:lineChart>
      <c:dateAx>
        <c:axId val="374701096"/>
        <c:scaling>
          <c:orientation val="minMax"/>
        </c:scaling>
        <c:delete val="1"/>
        <c:axPos val="b"/>
        <c:numFmt formatCode="ge" sourceLinked="1"/>
        <c:majorTickMark val="none"/>
        <c:minorTickMark val="none"/>
        <c:tickLblPos val="none"/>
        <c:crossAx val="374701488"/>
        <c:crosses val="autoZero"/>
        <c:auto val="1"/>
        <c:lblOffset val="100"/>
        <c:baseTimeUnit val="years"/>
      </c:dateAx>
      <c:valAx>
        <c:axId val="37470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47010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142.13999999999999</c:v>
                </c:pt>
                <c:pt idx="1">
                  <c:v>118.24</c:v>
                </c:pt>
                <c:pt idx="2">
                  <c:v>93.54</c:v>
                </c:pt>
                <c:pt idx="3">
                  <c:v>69.819999999999993</c:v>
                </c:pt>
                <c:pt idx="4">
                  <c:v>55.68</c:v>
                </c:pt>
              </c:numCache>
            </c:numRef>
          </c:val>
        </c:ser>
        <c:dLbls>
          <c:showLegendKey val="0"/>
          <c:showVal val="0"/>
          <c:showCatName val="0"/>
          <c:showSerName val="0"/>
          <c:showPercent val="0"/>
          <c:showBubbleSize val="0"/>
        </c:dLbls>
        <c:gapWidth val="150"/>
        <c:axId val="375067336"/>
        <c:axId val="37506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ser>
        <c:dLbls>
          <c:showLegendKey val="0"/>
          <c:showVal val="0"/>
          <c:showCatName val="0"/>
          <c:showSerName val="0"/>
          <c:showPercent val="0"/>
          <c:showBubbleSize val="0"/>
        </c:dLbls>
        <c:marker val="1"/>
        <c:smooth val="0"/>
        <c:axId val="375067336"/>
        <c:axId val="375064984"/>
      </c:lineChart>
      <c:dateAx>
        <c:axId val="375067336"/>
        <c:scaling>
          <c:orientation val="minMax"/>
        </c:scaling>
        <c:delete val="1"/>
        <c:axPos val="b"/>
        <c:numFmt formatCode="ge" sourceLinked="1"/>
        <c:majorTickMark val="none"/>
        <c:minorTickMark val="none"/>
        <c:tickLblPos val="none"/>
        <c:crossAx val="375064984"/>
        <c:crosses val="autoZero"/>
        <c:auto val="1"/>
        <c:lblOffset val="100"/>
        <c:baseTimeUnit val="years"/>
      </c:dateAx>
      <c:valAx>
        <c:axId val="37506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5067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104.85</c:v>
                </c:pt>
                <c:pt idx="1">
                  <c:v>129.31</c:v>
                </c:pt>
                <c:pt idx="2">
                  <c:v>124.88</c:v>
                </c:pt>
                <c:pt idx="3">
                  <c:v>104.24</c:v>
                </c:pt>
                <c:pt idx="4">
                  <c:v>102.74</c:v>
                </c:pt>
              </c:numCache>
            </c:numRef>
          </c:val>
        </c:ser>
        <c:dLbls>
          <c:showLegendKey val="0"/>
          <c:showVal val="0"/>
          <c:showCatName val="0"/>
          <c:showSerName val="0"/>
          <c:showPercent val="0"/>
          <c:showBubbleSize val="0"/>
        </c:dLbls>
        <c:gapWidth val="150"/>
        <c:axId val="375068904"/>
        <c:axId val="3750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ser>
        <c:dLbls>
          <c:showLegendKey val="0"/>
          <c:showVal val="0"/>
          <c:showCatName val="0"/>
          <c:showSerName val="0"/>
          <c:showPercent val="0"/>
          <c:showBubbleSize val="0"/>
        </c:dLbls>
        <c:marker val="1"/>
        <c:smooth val="0"/>
        <c:axId val="375068904"/>
        <c:axId val="375064592"/>
      </c:lineChart>
      <c:dateAx>
        <c:axId val="375068904"/>
        <c:scaling>
          <c:orientation val="minMax"/>
        </c:scaling>
        <c:delete val="1"/>
        <c:axPos val="b"/>
        <c:numFmt formatCode="ge" sourceLinked="1"/>
        <c:majorTickMark val="none"/>
        <c:minorTickMark val="none"/>
        <c:tickLblPos val="none"/>
        <c:crossAx val="375064592"/>
        <c:crosses val="autoZero"/>
        <c:auto val="1"/>
        <c:lblOffset val="100"/>
        <c:baseTimeUnit val="years"/>
      </c:dateAx>
      <c:valAx>
        <c:axId val="3750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5068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214.21</c:v>
                </c:pt>
                <c:pt idx="1">
                  <c:v>174.5</c:v>
                </c:pt>
                <c:pt idx="2">
                  <c:v>182.31</c:v>
                </c:pt>
                <c:pt idx="3">
                  <c:v>213.83</c:v>
                </c:pt>
                <c:pt idx="4">
                  <c:v>225.89</c:v>
                </c:pt>
              </c:numCache>
            </c:numRef>
          </c:val>
        </c:ser>
        <c:dLbls>
          <c:showLegendKey val="0"/>
          <c:showVal val="0"/>
          <c:showCatName val="0"/>
          <c:showSerName val="0"/>
          <c:showPercent val="0"/>
          <c:showBubbleSize val="0"/>
        </c:dLbls>
        <c:gapWidth val="150"/>
        <c:axId val="375066552"/>
        <c:axId val="37506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ser>
        <c:dLbls>
          <c:showLegendKey val="0"/>
          <c:showVal val="0"/>
          <c:showCatName val="0"/>
          <c:showSerName val="0"/>
          <c:showPercent val="0"/>
          <c:showBubbleSize val="0"/>
        </c:dLbls>
        <c:marker val="1"/>
        <c:smooth val="0"/>
        <c:axId val="375066552"/>
        <c:axId val="375069296"/>
      </c:lineChart>
      <c:dateAx>
        <c:axId val="375066552"/>
        <c:scaling>
          <c:orientation val="minMax"/>
        </c:scaling>
        <c:delete val="1"/>
        <c:axPos val="b"/>
        <c:numFmt formatCode="ge" sourceLinked="1"/>
        <c:majorTickMark val="none"/>
        <c:minorTickMark val="none"/>
        <c:tickLblPos val="none"/>
        <c:crossAx val="375069296"/>
        <c:crosses val="autoZero"/>
        <c:auto val="1"/>
        <c:lblOffset val="100"/>
        <c:baseTimeUnit val="years"/>
      </c:dateAx>
      <c:valAx>
        <c:axId val="37506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5066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90" zoomScaleNormal="90" workbookViewId="0">
      <selection activeCell="D12" sqref="D1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智頭町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3</v>
      </c>
      <c r="C7" s="47"/>
      <c r="D7" s="47"/>
      <c r="E7" s="47"/>
      <c r="F7" s="47"/>
      <c r="G7" s="47"/>
      <c r="H7" s="47"/>
      <c r="I7" s="46" t="s">
        <v>12</v>
      </c>
      <c r="J7" s="47"/>
      <c r="K7" s="47"/>
      <c r="L7" s="47"/>
      <c r="M7" s="47"/>
      <c r="N7" s="47"/>
      <c r="O7" s="48"/>
      <c r="P7" s="49" t="s">
        <v>4</v>
      </c>
      <c r="Q7" s="49"/>
      <c r="R7" s="49"/>
      <c r="S7" s="49"/>
      <c r="T7" s="49"/>
      <c r="U7" s="49"/>
      <c r="V7" s="49"/>
      <c r="W7" s="49" t="s">
        <v>14</v>
      </c>
      <c r="X7" s="49"/>
      <c r="Y7" s="49"/>
      <c r="Z7" s="49"/>
      <c r="AA7" s="49"/>
      <c r="AB7" s="49"/>
      <c r="AC7" s="49"/>
      <c r="AD7" s="49" t="s">
        <v>7</v>
      </c>
      <c r="AE7" s="49"/>
      <c r="AF7" s="49"/>
      <c r="AG7" s="49"/>
      <c r="AH7" s="49"/>
      <c r="AI7" s="49"/>
      <c r="AJ7" s="49"/>
      <c r="AK7" s="7"/>
      <c r="AL7" s="49" t="s">
        <v>15</v>
      </c>
      <c r="AM7" s="49"/>
      <c r="AN7" s="49"/>
      <c r="AO7" s="49"/>
      <c r="AP7" s="49"/>
      <c r="AQ7" s="49"/>
      <c r="AR7" s="49"/>
      <c r="AS7" s="49"/>
      <c r="AT7" s="46" t="s">
        <v>8</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A9</v>
      </c>
      <c r="X8" s="53"/>
      <c r="Y8" s="53"/>
      <c r="Z8" s="53"/>
      <c r="AA8" s="53"/>
      <c r="AB8" s="53"/>
      <c r="AC8" s="53"/>
      <c r="AD8" s="53" t="str">
        <f>データ!$M$6</f>
        <v>非設置</v>
      </c>
      <c r="AE8" s="53"/>
      <c r="AF8" s="53"/>
      <c r="AG8" s="53"/>
      <c r="AH8" s="53"/>
      <c r="AI8" s="53"/>
      <c r="AJ8" s="53"/>
      <c r="AK8" s="7"/>
      <c r="AL8" s="54">
        <f>データ!$R$6</f>
        <v>7030</v>
      </c>
      <c r="AM8" s="54"/>
      <c r="AN8" s="54"/>
      <c r="AO8" s="54"/>
      <c r="AP8" s="54"/>
      <c r="AQ8" s="54"/>
      <c r="AR8" s="54"/>
      <c r="AS8" s="54"/>
      <c r="AT8" s="55">
        <f>データ!$S$6</f>
        <v>224.7</v>
      </c>
      <c r="AU8" s="56"/>
      <c r="AV8" s="56"/>
      <c r="AW8" s="56"/>
      <c r="AX8" s="56"/>
      <c r="AY8" s="56"/>
      <c r="AZ8" s="56"/>
      <c r="BA8" s="56"/>
      <c r="BB8" s="57">
        <f>データ!$T$6</f>
        <v>31.29</v>
      </c>
      <c r="BC8" s="57"/>
      <c r="BD8" s="57"/>
      <c r="BE8" s="57"/>
      <c r="BF8" s="57"/>
      <c r="BG8" s="57"/>
      <c r="BH8" s="57"/>
      <c r="BI8" s="57"/>
      <c r="BJ8" s="3"/>
      <c r="BK8" s="3"/>
      <c r="BL8" s="58" t="s">
        <v>13</v>
      </c>
      <c r="BM8" s="59"/>
      <c r="BN8" s="18" t="s">
        <v>21</v>
      </c>
      <c r="BO8" s="21"/>
      <c r="BP8" s="21"/>
      <c r="BQ8" s="21"/>
      <c r="BR8" s="21"/>
      <c r="BS8" s="21"/>
      <c r="BT8" s="21"/>
      <c r="BU8" s="21"/>
      <c r="BV8" s="21"/>
      <c r="BW8" s="21"/>
      <c r="BX8" s="21"/>
      <c r="BY8" s="25"/>
    </row>
    <row r="9" spans="1:78" ht="18.75" customHeight="1" x14ac:dyDescent="0.15">
      <c r="A9" s="2"/>
      <c r="B9" s="46" t="s">
        <v>22</v>
      </c>
      <c r="C9" s="47"/>
      <c r="D9" s="47"/>
      <c r="E9" s="47"/>
      <c r="F9" s="47"/>
      <c r="G9" s="47"/>
      <c r="H9" s="47"/>
      <c r="I9" s="46" t="s">
        <v>24</v>
      </c>
      <c r="J9" s="47"/>
      <c r="K9" s="47"/>
      <c r="L9" s="47"/>
      <c r="M9" s="47"/>
      <c r="N9" s="47"/>
      <c r="O9" s="48"/>
      <c r="P9" s="49" t="s">
        <v>25</v>
      </c>
      <c r="Q9" s="49"/>
      <c r="R9" s="49"/>
      <c r="S9" s="49"/>
      <c r="T9" s="49"/>
      <c r="U9" s="49"/>
      <c r="V9" s="49"/>
      <c r="W9" s="49" t="s">
        <v>23</v>
      </c>
      <c r="X9" s="49"/>
      <c r="Y9" s="49"/>
      <c r="Z9" s="49"/>
      <c r="AA9" s="49"/>
      <c r="AB9" s="49"/>
      <c r="AC9" s="49"/>
      <c r="AD9" s="2"/>
      <c r="AE9" s="2"/>
      <c r="AF9" s="2"/>
      <c r="AG9" s="2"/>
      <c r="AH9" s="7"/>
      <c r="AI9" s="7"/>
      <c r="AJ9" s="7"/>
      <c r="AK9" s="7"/>
      <c r="AL9" s="49" t="s">
        <v>28</v>
      </c>
      <c r="AM9" s="49"/>
      <c r="AN9" s="49"/>
      <c r="AO9" s="49"/>
      <c r="AP9" s="49"/>
      <c r="AQ9" s="49"/>
      <c r="AR9" s="49"/>
      <c r="AS9" s="49"/>
      <c r="AT9" s="46" t="s">
        <v>30</v>
      </c>
      <c r="AU9" s="47"/>
      <c r="AV9" s="47"/>
      <c r="AW9" s="47"/>
      <c r="AX9" s="47"/>
      <c r="AY9" s="47"/>
      <c r="AZ9" s="47"/>
      <c r="BA9" s="47"/>
      <c r="BB9" s="49" t="s">
        <v>17</v>
      </c>
      <c r="BC9" s="49"/>
      <c r="BD9" s="49"/>
      <c r="BE9" s="49"/>
      <c r="BF9" s="49"/>
      <c r="BG9" s="49"/>
      <c r="BH9" s="49"/>
      <c r="BI9" s="49"/>
      <c r="BJ9" s="3"/>
      <c r="BK9" s="3"/>
      <c r="BL9" s="60" t="s">
        <v>32</v>
      </c>
      <c r="BM9" s="61"/>
      <c r="BN9" s="19" t="s">
        <v>33</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95.97</v>
      </c>
      <c r="J10" s="56"/>
      <c r="K10" s="56"/>
      <c r="L10" s="56"/>
      <c r="M10" s="56"/>
      <c r="N10" s="56"/>
      <c r="O10" s="62"/>
      <c r="P10" s="57">
        <f>データ!$P$6</f>
        <v>34.97</v>
      </c>
      <c r="Q10" s="57"/>
      <c r="R10" s="57"/>
      <c r="S10" s="57"/>
      <c r="T10" s="57"/>
      <c r="U10" s="57"/>
      <c r="V10" s="57"/>
      <c r="W10" s="54">
        <f>データ!$Q$6</f>
        <v>3780</v>
      </c>
      <c r="X10" s="54"/>
      <c r="Y10" s="54"/>
      <c r="Z10" s="54"/>
      <c r="AA10" s="54"/>
      <c r="AB10" s="54"/>
      <c r="AC10" s="54"/>
      <c r="AD10" s="2"/>
      <c r="AE10" s="2"/>
      <c r="AF10" s="2"/>
      <c r="AG10" s="2"/>
      <c r="AH10" s="7"/>
      <c r="AI10" s="7"/>
      <c r="AJ10" s="7"/>
      <c r="AK10" s="7"/>
      <c r="AL10" s="54">
        <f>データ!$U$6</f>
        <v>2432</v>
      </c>
      <c r="AM10" s="54"/>
      <c r="AN10" s="54"/>
      <c r="AO10" s="54"/>
      <c r="AP10" s="54"/>
      <c r="AQ10" s="54"/>
      <c r="AR10" s="54"/>
      <c r="AS10" s="54"/>
      <c r="AT10" s="55">
        <f>データ!$V$6</f>
        <v>2.0099999999999998</v>
      </c>
      <c r="AU10" s="56"/>
      <c r="AV10" s="56"/>
      <c r="AW10" s="56"/>
      <c r="AX10" s="56"/>
      <c r="AY10" s="56"/>
      <c r="AZ10" s="56"/>
      <c r="BA10" s="56"/>
      <c r="BB10" s="57">
        <f>データ!$W$6</f>
        <v>1209.95</v>
      </c>
      <c r="BC10" s="57"/>
      <c r="BD10" s="57"/>
      <c r="BE10" s="57"/>
      <c r="BF10" s="57"/>
      <c r="BG10" s="57"/>
      <c r="BH10" s="57"/>
      <c r="BI10" s="57"/>
      <c r="BJ10" s="2"/>
      <c r="BK10" s="2"/>
      <c r="BL10" s="63" t="s">
        <v>35</v>
      </c>
      <c r="BM10" s="64"/>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38</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39</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41</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44</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42</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106</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10</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45</v>
      </c>
      <c r="C84" s="6"/>
      <c r="D84" s="6"/>
      <c r="E84" s="6" t="s">
        <v>46</v>
      </c>
      <c r="F84" s="6" t="s">
        <v>48</v>
      </c>
      <c r="G84" s="6" t="s">
        <v>50</v>
      </c>
      <c r="H84" s="6" t="s">
        <v>43</v>
      </c>
      <c r="I84" s="6" t="s">
        <v>11</v>
      </c>
      <c r="J84" s="6" t="s">
        <v>27</v>
      </c>
      <c r="K84" s="6" t="s">
        <v>51</v>
      </c>
      <c r="L84" s="6" t="s">
        <v>52</v>
      </c>
      <c r="M84" s="6" t="s">
        <v>34</v>
      </c>
      <c r="N84" s="6" t="s">
        <v>54</v>
      </c>
      <c r="O84" s="6" t="s">
        <v>56</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PEg7VNhETU8ozgJRdjeGu1vNqwz8Uo8bKlK9Giy2wfAu2X4ecR/mz7/WhauD4DGOuRoVIUwdx1CJw64XuP5OYw==" saltValue="P6yZK1NVEckI2lSsRIKDh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49</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53</v>
      </c>
      <c r="C3" s="31" t="s">
        <v>60</v>
      </c>
      <c r="D3" s="31" t="s">
        <v>61</v>
      </c>
      <c r="E3" s="31" t="s">
        <v>6</v>
      </c>
      <c r="F3" s="31" t="s">
        <v>5</v>
      </c>
      <c r="G3" s="31" t="s">
        <v>26</v>
      </c>
      <c r="H3" s="88" t="s">
        <v>31</v>
      </c>
      <c r="I3" s="89"/>
      <c r="J3" s="89"/>
      <c r="K3" s="89"/>
      <c r="L3" s="89"/>
      <c r="M3" s="89"/>
      <c r="N3" s="89"/>
      <c r="O3" s="89"/>
      <c r="P3" s="89"/>
      <c r="Q3" s="89"/>
      <c r="R3" s="89"/>
      <c r="S3" s="89"/>
      <c r="T3" s="89"/>
      <c r="U3" s="89"/>
      <c r="V3" s="89"/>
      <c r="W3" s="90"/>
      <c r="X3" s="86" t="s">
        <v>57</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55</v>
      </c>
      <c r="Y4" s="87"/>
      <c r="Z4" s="87"/>
      <c r="AA4" s="87"/>
      <c r="AB4" s="87"/>
      <c r="AC4" s="87"/>
      <c r="AD4" s="87"/>
      <c r="AE4" s="87"/>
      <c r="AF4" s="87"/>
      <c r="AG4" s="87"/>
      <c r="AH4" s="87"/>
      <c r="AI4" s="87" t="s">
        <v>47</v>
      </c>
      <c r="AJ4" s="87"/>
      <c r="AK4" s="87"/>
      <c r="AL4" s="87"/>
      <c r="AM4" s="87"/>
      <c r="AN4" s="87"/>
      <c r="AO4" s="87"/>
      <c r="AP4" s="87"/>
      <c r="AQ4" s="87"/>
      <c r="AR4" s="87"/>
      <c r="AS4" s="87"/>
      <c r="AT4" s="87" t="s">
        <v>40</v>
      </c>
      <c r="AU4" s="87"/>
      <c r="AV4" s="87"/>
      <c r="AW4" s="87"/>
      <c r="AX4" s="87"/>
      <c r="AY4" s="87"/>
      <c r="AZ4" s="87"/>
      <c r="BA4" s="87"/>
      <c r="BB4" s="87"/>
      <c r="BC4" s="87"/>
      <c r="BD4" s="87"/>
      <c r="BE4" s="87" t="s">
        <v>63</v>
      </c>
      <c r="BF4" s="87"/>
      <c r="BG4" s="87"/>
      <c r="BH4" s="87"/>
      <c r="BI4" s="87"/>
      <c r="BJ4" s="87"/>
      <c r="BK4" s="87"/>
      <c r="BL4" s="87"/>
      <c r="BM4" s="87"/>
      <c r="BN4" s="87"/>
      <c r="BO4" s="87"/>
      <c r="BP4" s="87" t="s">
        <v>36</v>
      </c>
      <c r="BQ4" s="87"/>
      <c r="BR4" s="87"/>
      <c r="BS4" s="87"/>
      <c r="BT4" s="87"/>
      <c r="BU4" s="87"/>
      <c r="BV4" s="87"/>
      <c r="BW4" s="87"/>
      <c r="BX4" s="87"/>
      <c r="BY4" s="87"/>
      <c r="BZ4" s="87"/>
      <c r="CA4" s="87" t="s">
        <v>65</v>
      </c>
      <c r="CB4" s="87"/>
      <c r="CC4" s="87"/>
      <c r="CD4" s="87"/>
      <c r="CE4" s="87"/>
      <c r="CF4" s="87"/>
      <c r="CG4" s="87"/>
      <c r="CH4" s="87"/>
      <c r="CI4" s="87"/>
      <c r="CJ4" s="87"/>
      <c r="CK4" s="87"/>
      <c r="CL4" s="87" t="s">
        <v>0</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64</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29</v>
      </c>
      <c r="B5" s="33"/>
      <c r="C5" s="33"/>
      <c r="D5" s="33"/>
      <c r="E5" s="33"/>
      <c r="F5" s="33"/>
      <c r="G5" s="33"/>
      <c r="H5" s="38" t="s">
        <v>59</v>
      </c>
      <c r="I5" s="38" t="s">
        <v>69</v>
      </c>
      <c r="J5" s="38" t="s">
        <v>70</v>
      </c>
      <c r="K5" s="38" t="s">
        <v>71</v>
      </c>
      <c r="L5" s="38" t="s">
        <v>72</v>
      </c>
      <c r="M5" s="38" t="s">
        <v>7</v>
      </c>
      <c r="N5" s="38" t="s">
        <v>73</v>
      </c>
      <c r="O5" s="38" t="s">
        <v>74</v>
      </c>
      <c r="P5" s="38" t="s">
        <v>75</v>
      </c>
      <c r="Q5" s="38" t="s">
        <v>76</v>
      </c>
      <c r="R5" s="38" t="s">
        <v>77</v>
      </c>
      <c r="S5" s="38" t="s">
        <v>78</v>
      </c>
      <c r="T5" s="38" t="s">
        <v>1</v>
      </c>
      <c r="U5" s="38" t="s">
        <v>79</v>
      </c>
      <c r="V5" s="38" t="s">
        <v>80</v>
      </c>
      <c r="W5" s="38" t="s">
        <v>81</v>
      </c>
      <c r="X5" s="38" t="s">
        <v>82</v>
      </c>
      <c r="Y5" s="38" t="s">
        <v>83</v>
      </c>
      <c r="Z5" s="38" t="s">
        <v>84</v>
      </c>
      <c r="AA5" s="38" t="s">
        <v>85</v>
      </c>
      <c r="AB5" s="38" t="s">
        <v>86</v>
      </c>
      <c r="AC5" s="38" t="s">
        <v>87</v>
      </c>
      <c r="AD5" s="38" t="s">
        <v>89</v>
      </c>
      <c r="AE5" s="38" t="s">
        <v>90</v>
      </c>
      <c r="AF5" s="38" t="s">
        <v>91</v>
      </c>
      <c r="AG5" s="38" t="s">
        <v>92</v>
      </c>
      <c r="AH5" s="38" t="s">
        <v>45</v>
      </c>
      <c r="AI5" s="38" t="s">
        <v>82</v>
      </c>
      <c r="AJ5" s="38" t="s">
        <v>83</v>
      </c>
      <c r="AK5" s="38" t="s">
        <v>84</v>
      </c>
      <c r="AL5" s="38" t="s">
        <v>85</v>
      </c>
      <c r="AM5" s="38" t="s">
        <v>86</v>
      </c>
      <c r="AN5" s="38" t="s">
        <v>87</v>
      </c>
      <c r="AO5" s="38" t="s">
        <v>89</v>
      </c>
      <c r="AP5" s="38" t="s">
        <v>90</v>
      </c>
      <c r="AQ5" s="38" t="s">
        <v>91</v>
      </c>
      <c r="AR5" s="38" t="s">
        <v>92</v>
      </c>
      <c r="AS5" s="38" t="s">
        <v>88</v>
      </c>
      <c r="AT5" s="38" t="s">
        <v>82</v>
      </c>
      <c r="AU5" s="38" t="s">
        <v>83</v>
      </c>
      <c r="AV5" s="38" t="s">
        <v>84</v>
      </c>
      <c r="AW5" s="38" t="s">
        <v>85</v>
      </c>
      <c r="AX5" s="38" t="s">
        <v>86</v>
      </c>
      <c r="AY5" s="38" t="s">
        <v>87</v>
      </c>
      <c r="AZ5" s="38" t="s">
        <v>89</v>
      </c>
      <c r="BA5" s="38" t="s">
        <v>90</v>
      </c>
      <c r="BB5" s="38" t="s">
        <v>91</v>
      </c>
      <c r="BC5" s="38" t="s">
        <v>92</v>
      </c>
      <c r="BD5" s="38" t="s">
        <v>88</v>
      </c>
      <c r="BE5" s="38" t="s">
        <v>82</v>
      </c>
      <c r="BF5" s="38" t="s">
        <v>83</v>
      </c>
      <c r="BG5" s="38" t="s">
        <v>84</v>
      </c>
      <c r="BH5" s="38" t="s">
        <v>85</v>
      </c>
      <c r="BI5" s="38" t="s">
        <v>86</v>
      </c>
      <c r="BJ5" s="38" t="s">
        <v>87</v>
      </c>
      <c r="BK5" s="38" t="s">
        <v>89</v>
      </c>
      <c r="BL5" s="38" t="s">
        <v>90</v>
      </c>
      <c r="BM5" s="38" t="s">
        <v>91</v>
      </c>
      <c r="BN5" s="38" t="s">
        <v>92</v>
      </c>
      <c r="BO5" s="38" t="s">
        <v>88</v>
      </c>
      <c r="BP5" s="38" t="s">
        <v>82</v>
      </c>
      <c r="BQ5" s="38" t="s">
        <v>83</v>
      </c>
      <c r="BR5" s="38" t="s">
        <v>84</v>
      </c>
      <c r="BS5" s="38" t="s">
        <v>85</v>
      </c>
      <c r="BT5" s="38" t="s">
        <v>86</v>
      </c>
      <c r="BU5" s="38" t="s">
        <v>87</v>
      </c>
      <c r="BV5" s="38" t="s">
        <v>89</v>
      </c>
      <c r="BW5" s="38" t="s">
        <v>90</v>
      </c>
      <c r="BX5" s="38" t="s">
        <v>91</v>
      </c>
      <c r="BY5" s="38" t="s">
        <v>92</v>
      </c>
      <c r="BZ5" s="38" t="s">
        <v>88</v>
      </c>
      <c r="CA5" s="38" t="s">
        <v>82</v>
      </c>
      <c r="CB5" s="38" t="s">
        <v>83</v>
      </c>
      <c r="CC5" s="38" t="s">
        <v>84</v>
      </c>
      <c r="CD5" s="38" t="s">
        <v>85</v>
      </c>
      <c r="CE5" s="38" t="s">
        <v>86</v>
      </c>
      <c r="CF5" s="38" t="s">
        <v>87</v>
      </c>
      <c r="CG5" s="38" t="s">
        <v>89</v>
      </c>
      <c r="CH5" s="38" t="s">
        <v>90</v>
      </c>
      <c r="CI5" s="38" t="s">
        <v>91</v>
      </c>
      <c r="CJ5" s="38" t="s">
        <v>92</v>
      </c>
      <c r="CK5" s="38" t="s">
        <v>88</v>
      </c>
      <c r="CL5" s="38" t="s">
        <v>82</v>
      </c>
      <c r="CM5" s="38" t="s">
        <v>83</v>
      </c>
      <c r="CN5" s="38" t="s">
        <v>84</v>
      </c>
      <c r="CO5" s="38" t="s">
        <v>85</v>
      </c>
      <c r="CP5" s="38" t="s">
        <v>86</v>
      </c>
      <c r="CQ5" s="38" t="s">
        <v>87</v>
      </c>
      <c r="CR5" s="38" t="s">
        <v>89</v>
      </c>
      <c r="CS5" s="38" t="s">
        <v>90</v>
      </c>
      <c r="CT5" s="38" t="s">
        <v>91</v>
      </c>
      <c r="CU5" s="38" t="s">
        <v>92</v>
      </c>
      <c r="CV5" s="38" t="s">
        <v>88</v>
      </c>
      <c r="CW5" s="38" t="s">
        <v>82</v>
      </c>
      <c r="CX5" s="38" t="s">
        <v>83</v>
      </c>
      <c r="CY5" s="38" t="s">
        <v>84</v>
      </c>
      <c r="CZ5" s="38" t="s">
        <v>85</v>
      </c>
      <c r="DA5" s="38" t="s">
        <v>86</v>
      </c>
      <c r="DB5" s="38" t="s">
        <v>87</v>
      </c>
      <c r="DC5" s="38" t="s">
        <v>89</v>
      </c>
      <c r="DD5" s="38" t="s">
        <v>90</v>
      </c>
      <c r="DE5" s="38" t="s">
        <v>91</v>
      </c>
      <c r="DF5" s="38" t="s">
        <v>92</v>
      </c>
      <c r="DG5" s="38" t="s">
        <v>88</v>
      </c>
      <c r="DH5" s="38" t="s">
        <v>82</v>
      </c>
      <c r="DI5" s="38" t="s">
        <v>83</v>
      </c>
      <c r="DJ5" s="38" t="s">
        <v>84</v>
      </c>
      <c r="DK5" s="38" t="s">
        <v>85</v>
      </c>
      <c r="DL5" s="38" t="s">
        <v>86</v>
      </c>
      <c r="DM5" s="38" t="s">
        <v>87</v>
      </c>
      <c r="DN5" s="38" t="s">
        <v>89</v>
      </c>
      <c r="DO5" s="38" t="s">
        <v>90</v>
      </c>
      <c r="DP5" s="38" t="s">
        <v>91</v>
      </c>
      <c r="DQ5" s="38" t="s">
        <v>92</v>
      </c>
      <c r="DR5" s="38" t="s">
        <v>88</v>
      </c>
      <c r="DS5" s="38" t="s">
        <v>82</v>
      </c>
      <c r="DT5" s="38" t="s">
        <v>83</v>
      </c>
      <c r="DU5" s="38" t="s">
        <v>84</v>
      </c>
      <c r="DV5" s="38" t="s">
        <v>85</v>
      </c>
      <c r="DW5" s="38" t="s">
        <v>86</v>
      </c>
      <c r="DX5" s="38" t="s">
        <v>87</v>
      </c>
      <c r="DY5" s="38" t="s">
        <v>89</v>
      </c>
      <c r="DZ5" s="38" t="s">
        <v>90</v>
      </c>
      <c r="EA5" s="38" t="s">
        <v>91</v>
      </c>
      <c r="EB5" s="38" t="s">
        <v>92</v>
      </c>
      <c r="EC5" s="38" t="s">
        <v>88</v>
      </c>
      <c r="ED5" s="38" t="s">
        <v>82</v>
      </c>
      <c r="EE5" s="38" t="s">
        <v>83</v>
      </c>
      <c r="EF5" s="38" t="s">
        <v>84</v>
      </c>
      <c r="EG5" s="38" t="s">
        <v>85</v>
      </c>
      <c r="EH5" s="38" t="s">
        <v>86</v>
      </c>
      <c r="EI5" s="38" t="s">
        <v>87</v>
      </c>
      <c r="EJ5" s="38" t="s">
        <v>89</v>
      </c>
      <c r="EK5" s="38" t="s">
        <v>90</v>
      </c>
      <c r="EL5" s="38" t="s">
        <v>91</v>
      </c>
      <c r="EM5" s="38" t="s">
        <v>92</v>
      </c>
      <c r="EN5" s="38" t="s">
        <v>88</v>
      </c>
    </row>
    <row r="6" spans="1:144" s="28" customFormat="1" x14ac:dyDescent="0.15">
      <c r="A6" s="29" t="s">
        <v>93</v>
      </c>
      <c r="B6" s="34">
        <f t="shared" ref="B6:W6" si="1">B7</f>
        <v>2018</v>
      </c>
      <c r="C6" s="34">
        <f t="shared" si="1"/>
        <v>313289</v>
      </c>
      <c r="D6" s="34">
        <f t="shared" si="1"/>
        <v>46</v>
      </c>
      <c r="E6" s="34">
        <f t="shared" si="1"/>
        <v>1</v>
      </c>
      <c r="F6" s="34">
        <f t="shared" si="1"/>
        <v>0</v>
      </c>
      <c r="G6" s="34">
        <f t="shared" si="1"/>
        <v>1</v>
      </c>
      <c r="H6" s="34" t="str">
        <f t="shared" si="1"/>
        <v>鳥取県　智頭町</v>
      </c>
      <c r="I6" s="34" t="str">
        <f t="shared" si="1"/>
        <v>法適用</v>
      </c>
      <c r="J6" s="34" t="str">
        <f t="shared" si="1"/>
        <v>水道事業</v>
      </c>
      <c r="K6" s="34" t="str">
        <f t="shared" si="1"/>
        <v>末端給水事業</v>
      </c>
      <c r="L6" s="34" t="str">
        <f t="shared" si="1"/>
        <v>A9</v>
      </c>
      <c r="M6" s="34" t="str">
        <f t="shared" si="1"/>
        <v>非設置</v>
      </c>
      <c r="N6" s="39" t="str">
        <f t="shared" si="1"/>
        <v>-</v>
      </c>
      <c r="O6" s="39">
        <f t="shared" si="1"/>
        <v>95.97</v>
      </c>
      <c r="P6" s="39">
        <f t="shared" si="1"/>
        <v>34.97</v>
      </c>
      <c r="Q6" s="39">
        <f t="shared" si="1"/>
        <v>3780</v>
      </c>
      <c r="R6" s="39">
        <f t="shared" si="1"/>
        <v>7030</v>
      </c>
      <c r="S6" s="39">
        <f t="shared" si="1"/>
        <v>224.7</v>
      </c>
      <c r="T6" s="39">
        <f t="shared" si="1"/>
        <v>31.29</v>
      </c>
      <c r="U6" s="39">
        <f t="shared" si="1"/>
        <v>2432</v>
      </c>
      <c r="V6" s="39">
        <f t="shared" si="1"/>
        <v>2.0099999999999998</v>
      </c>
      <c r="W6" s="39">
        <f t="shared" si="1"/>
        <v>1209.95</v>
      </c>
      <c r="X6" s="41">
        <f t="shared" ref="X6:AG6" si="2">IF(X7="",NA(),X7)</f>
        <v>106.49</v>
      </c>
      <c r="Y6" s="41">
        <f t="shared" si="2"/>
        <v>122.12</v>
      </c>
      <c r="Z6" s="41">
        <f t="shared" si="2"/>
        <v>119.72</v>
      </c>
      <c r="AA6" s="41">
        <f t="shared" si="2"/>
        <v>107.42</v>
      </c>
      <c r="AB6" s="41">
        <f t="shared" si="2"/>
        <v>103.13</v>
      </c>
      <c r="AC6" s="41">
        <f t="shared" si="2"/>
        <v>106.28</v>
      </c>
      <c r="AD6" s="41">
        <f t="shared" si="2"/>
        <v>108.35</v>
      </c>
      <c r="AE6" s="41">
        <f t="shared" si="2"/>
        <v>114.74</v>
      </c>
      <c r="AF6" s="41">
        <f t="shared" si="2"/>
        <v>104.85</v>
      </c>
      <c r="AG6" s="41">
        <f t="shared" si="2"/>
        <v>107.64</v>
      </c>
      <c r="AH6" s="39" t="str">
        <f>IF(AH7="","",IF(AH7="-","【-】","【"&amp;SUBSTITUTE(TEXT(AH7,"#,##0.00"),"-","△")&amp;"】"))</f>
        <v>【112.83】</v>
      </c>
      <c r="AI6" s="39">
        <f t="shared" ref="AI6:AR6" si="3">IF(AI7="",NA(),AI7)</f>
        <v>0</v>
      </c>
      <c r="AJ6" s="39">
        <f t="shared" si="3"/>
        <v>0</v>
      </c>
      <c r="AK6" s="39">
        <f t="shared" si="3"/>
        <v>0</v>
      </c>
      <c r="AL6" s="39">
        <f t="shared" si="3"/>
        <v>0</v>
      </c>
      <c r="AM6" s="39">
        <f t="shared" si="3"/>
        <v>0</v>
      </c>
      <c r="AN6" s="41">
        <f t="shared" si="3"/>
        <v>32.31</v>
      </c>
      <c r="AO6" s="41">
        <f t="shared" si="3"/>
        <v>26.85</v>
      </c>
      <c r="AP6" s="41">
        <f t="shared" si="3"/>
        <v>27.19</v>
      </c>
      <c r="AQ6" s="41">
        <f t="shared" si="3"/>
        <v>27.52</v>
      </c>
      <c r="AR6" s="41">
        <f t="shared" si="3"/>
        <v>30.84</v>
      </c>
      <c r="AS6" s="39" t="str">
        <f>IF(AS7="","",IF(AS7="-","【-】","【"&amp;SUBSTITUTE(TEXT(AS7,"#,##0.00"),"-","△")&amp;"】"))</f>
        <v>【1.05】</v>
      </c>
      <c r="AT6" s="41">
        <f t="shared" ref="AT6:BC6" si="4">IF(AT7="",NA(),AT7)</f>
        <v>1298.46</v>
      </c>
      <c r="AU6" s="41">
        <f t="shared" si="4"/>
        <v>1283.81</v>
      </c>
      <c r="AV6" s="41">
        <f t="shared" si="4"/>
        <v>1365.51</v>
      </c>
      <c r="AW6" s="41">
        <f t="shared" si="4"/>
        <v>1637.58</v>
      </c>
      <c r="AX6" s="41">
        <f t="shared" si="4"/>
        <v>2288.65</v>
      </c>
      <c r="AY6" s="41">
        <f t="shared" si="4"/>
        <v>571.29999999999995</v>
      </c>
      <c r="AZ6" s="41">
        <f t="shared" si="4"/>
        <v>527.82000000000005</v>
      </c>
      <c r="BA6" s="41">
        <f t="shared" si="4"/>
        <v>477.44</v>
      </c>
      <c r="BB6" s="41">
        <f t="shared" si="4"/>
        <v>445.85</v>
      </c>
      <c r="BC6" s="41">
        <f t="shared" si="4"/>
        <v>450.54</v>
      </c>
      <c r="BD6" s="39" t="str">
        <f>IF(BD7="","",IF(BD7="-","【-】","【"&amp;SUBSTITUTE(TEXT(BD7,"#,##0.00"),"-","△")&amp;"】"))</f>
        <v>【261.93】</v>
      </c>
      <c r="BE6" s="41">
        <f t="shared" ref="BE6:BN6" si="5">IF(BE7="",NA(),BE7)</f>
        <v>142.13999999999999</v>
      </c>
      <c r="BF6" s="41">
        <f t="shared" si="5"/>
        <v>118.24</v>
      </c>
      <c r="BG6" s="41">
        <f t="shared" si="5"/>
        <v>93.54</v>
      </c>
      <c r="BH6" s="41">
        <f t="shared" si="5"/>
        <v>69.819999999999993</v>
      </c>
      <c r="BI6" s="41">
        <f t="shared" si="5"/>
        <v>55.68</v>
      </c>
      <c r="BJ6" s="41">
        <f t="shared" si="5"/>
        <v>495.43</v>
      </c>
      <c r="BK6" s="41">
        <f t="shared" si="5"/>
        <v>488.5</v>
      </c>
      <c r="BL6" s="41">
        <f t="shared" si="5"/>
        <v>485.75</v>
      </c>
      <c r="BM6" s="41">
        <f t="shared" si="5"/>
        <v>516.34</v>
      </c>
      <c r="BN6" s="41">
        <f t="shared" si="5"/>
        <v>496.56</v>
      </c>
      <c r="BO6" s="39" t="str">
        <f>IF(BO7="","",IF(BO7="-","【-】","【"&amp;SUBSTITUTE(TEXT(BO7,"#,##0.00"),"-","△")&amp;"】"))</f>
        <v>【270.46】</v>
      </c>
      <c r="BP6" s="41">
        <f t="shared" ref="BP6:BY6" si="6">IF(BP7="",NA(),BP7)</f>
        <v>104.85</v>
      </c>
      <c r="BQ6" s="41">
        <f t="shared" si="6"/>
        <v>129.31</v>
      </c>
      <c r="BR6" s="41">
        <f t="shared" si="6"/>
        <v>124.88</v>
      </c>
      <c r="BS6" s="41">
        <f t="shared" si="6"/>
        <v>104.24</v>
      </c>
      <c r="BT6" s="41">
        <f t="shared" si="6"/>
        <v>102.74</v>
      </c>
      <c r="BU6" s="41">
        <f t="shared" si="6"/>
        <v>81.900000000000006</v>
      </c>
      <c r="BV6" s="41">
        <f t="shared" si="6"/>
        <v>82.42</v>
      </c>
      <c r="BW6" s="41">
        <f t="shared" si="6"/>
        <v>83.59</v>
      </c>
      <c r="BX6" s="41">
        <f t="shared" si="6"/>
        <v>83.27</v>
      </c>
      <c r="BY6" s="41">
        <f t="shared" si="6"/>
        <v>84.9</v>
      </c>
      <c r="BZ6" s="39" t="str">
        <f>IF(BZ7="","",IF(BZ7="-","【-】","【"&amp;SUBSTITUTE(TEXT(BZ7,"#,##0.00"),"-","△")&amp;"】"))</f>
        <v>【103.91】</v>
      </c>
      <c r="CA6" s="41">
        <f t="shared" ref="CA6:CJ6" si="7">IF(CA7="",NA(),CA7)</f>
        <v>214.21</v>
      </c>
      <c r="CB6" s="41">
        <f t="shared" si="7"/>
        <v>174.5</v>
      </c>
      <c r="CC6" s="41">
        <f t="shared" si="7"/>
        <v>182.31</v>
      </c>
      <c r="CD6" s="41">
        <f t="shared" si="7"/>
        <v>213.83</v>
      </c>
      <c r="CE6" s="41">
        <f t="shared" si="7"/>
        <v>225.89</v>
      </c>
      <c r="CF6" s="41">
        <f t="shared" si="7"/>
        <v>227.97</v>
      </c>
      <c r="CG6" s="41">
        <f t="shared" si="7"/>
        <v>226.99</v>
      </c>
      <c r="CH6" s="41">
        <f t="shared" si="7"/>
        <v>230.22</v>
      </c>
      <c r="CI6" s="41">
        <f t="shared" si="7"/>
        <v>228.81</v>
      </c>
      <c r="CJ6" s="41">
        <f t="shared" si="7"/>
        <v>231.9</v>
      </c>
      <c r="CK6" s="39" t="str">
        <f>IF(CK7="","",IF(CK7="-","【-】","【"&amp;SUBSTITUTE(TEXT(CK7,"#,##0.00"),"-","△")&amp;"】"))</f>
        <v>【167.11】</v>
      </c>
      <c r="CL6" s="41">
        <f t="shared" ref="CL6:CU6" si="8">IF(CL7="",NA(),CL7)</f>
        <v>42.07</v>
      </c>
      <c r="CM6" s="41">
        <f t="shared" si="8"/>
        <v>41.89</v>
      </c>
      <c r="CN6" s="41">
        <f t="shared" si="8"/>
        <v>46.54</v>
      </c>
      <c r="CO6" s="41">
        <f t="shared" si="8"/>
        <v>50.62</v>
      </c>
      <c r="CP6" s="41">
        <f t="shared" si="8"/>
        <v>46.97</v>
      </c>
      <c r="CQ6" s="41">
        <f t="shared" si="8"/>
        <v>40.700000000000003</v>
      </c>
      <c r="CR6" s="41">
        <f t="shared" si="8"/>
        <v>39.909999999999997</v>
      </c>
      <c r="CS6" s="41">
        <f t="shared" si="8"/>
        <v>41.09</v>
      </c>
      <c r="CT6" s="41">
        <f t="shared" si="8"/>
        <v>38.979999999999997</v>
      </c>
      <c r="CU6" s="41">
        <f t="shared" si="8"/>
        <v>39.61</v>
      </c>
      <c r="CV6" s="39" t="str">
        <f>IF(CV7="","",IF(CV7="-","【-】","【"&amp;SUBSTITUTE(TEXT(CV7,"#,##0.00"),"-","△")&amp;"】"))</f>
        <v>【60.27】</v>
      </c>
      <c r="CW6" s="41">
        <f t="shared" ref="CW6:DF6" si="9">IF(CW7="",NA(),CW7)</f>
        <v>69.48</v>
      </c>
      <c r="CX6" s="41">
        <f t="shared" si="9"/>
        <v>69.59</v>
      </c>
      <c r="CY6" s="41">
        <f t="shared" si="9"/>
        <v>62.79</v>
      </c>
      <c r="CZ6" s="41">
        <f t="shared" si="9"/>
        <v>59.65</v>
      </c>
      <c r="DA6" s="41">
        <f t="shared" si="9"/>
        <v>59.9</v>
      </c>
      <c r="DB6" s="41">
        <f t="shared" si="9"/>
        <v>74.61</v>
      </c>
      <c r="DC6" s="41">
        <f t="shared" si="9"/>
        <v>75.62</v>
      </c>
      <c r="DD6" s="41">
        <f t="shared" si="9"/>
        <v>75.91</v>
      </c>
      <c r="DE6" s="41">
        <f t="shared" si="9"/>
        <v>75.010000000000005</v>
      </c>
      <c r="DF6" s="41">
        <f t="shared" si="9"/>
        <v>72.959999999999994</v>
      </c>
      <c r="DG6" s="39" t="str">
        <f>IF(DG7="","",IF(DG7="-","【-】","【"&amp;SUBSTITUTE(TEXT(DG7,"#,##0.00"),"-","△")&amp;"】"))</f>
        <v>【89.92】</v>
      </c>
      <c r="DH6" s="41">
        <f t="shared" ref="DH6:DQ6" si="10">IF(DH7="",NA(),DH7)</f>
        <v>41.74</v>
      </c>
      <c r="DI6" s="41">
        <f t="shared" si="10"/>
        <v>43.26</v>
      </c>
      <c r="DJ6" s="41">
        <f t="shared" si="10"/>
        <v>44.86</v>
      </c>
      <c r="DK6" s="41">
        <f t="shared" si="10"/>
        <v>48.16</v>
      </c>
      <c r="DL6" s="41">
        <f t="shared" si="10"/>
        <v>51.28</v>
      </c>
      <c r="DM6" s="41">
        <f t="shared" si="10"/>
        <v>50.44</v>
      </c>
      <c r="DN6" s="41">
        <f t="shared" si="10"/>
        <v>51.44</v>
      </c>
      <c r="DO6" s="41">
        <f t="shared" si="10"/>
        <v>52.4</v>
      </c>
      <c r="DP6" s="41">
        <f t="shared" si="10"/>
        <v>51.89</v>
      </c>
      <c r="DQ6" s="41">
        <f t="shared" si="10"/>
        <v>54.09</v>
      </c>
      <c r="DR6" s="39" t="str">
        <f>IF(DR7="","",IF(DR7="-","【-】","【"&amp;SUBSTITUTE(TEXT(DR7,"#,##0.00"),"-","△")&amp;"】"))</f>
        <v>【48.85】</v>
      </c>
      <c r="DS6" s="41">
        <f t="shared" ref="DS6:EB6" si="11">IF(DS7="",NA(),DS7)</f>
        <v>14.96</v>
      </c>
      <c r="DT6" s="41">
        <f t="shared" si="11"/>
        <v>9.56</v>
      </c>
      <c r="DU6" s="41">
        <f t="shared" si="11"/>
        <v>9.27</v>
      </c>
      <c r="DV6" s="41">
        <f t="shared" si="11"/>
        <v>9.27</v>
      </c>
      <c r="DW6" s="41">
        <f t="shared" si="11"/>
        <v>9.27</v>
      </c>
      <c r="DX6" s="41">
        <f t="shared" si="11"/>
        <v>9.64</v>
      </c>
      <c r="DY6" s="41">
        <f t="shared" si="11"/>
        <v>11.68</v>
      </c>
      <c r="DZ6" s="41">
        <f t="shared" si="11"/>
        <v>14.01</v>
      </c>
      <c r="EA6" s="41">
        <f t="shared" si="11"/>
        <v>14.74</v>
      </c>
      <c r="EB6" s="41">
        <f t="shared" si="11"/>
        <v>18.68</v>
      </c>
      <c r="EC6" s="39" t="str">
        <f>IF(EC7="","",IF(EC7="-","【-】","【"&amp;SUBSTITUTE(TEXT(EC7,"#,##0.00"),"-","△")&amp;"】"))</f>
        <v>【17.80】</v>
      </c>
      <c r="ED6" s="39">
        <f t="shared" ref="ED6:EM6" si="12">IF(ED7="",NA(),ED7)</f>
        <v>0</v>
      </c>
      <c r="EE6" s="41">
        <f t="shared" si="12"/>
        <v>3.07</v>
      </c>
      <c r="EF6" s="41">
        <f t="shared" si="12"/>
        <v>7.0000000000000007E-2</v>
      </c>
      <c r="EG6" s="39">
        <f t="shared" si="12"/>
        <v>0</v>
      </c>
      <c r="EH6" s="39">
        <f t="shared" si="12"/>
        <v>0</v>
      </c>
      <c r="EI6" s="41">
        <f t="shared" si="12"/>
        <v>0.34</v>
      </c>
      <c r="EJ6" s="41">
        <f t="shared" si="12"/>
        <v>0.28999999999999998</v>
      </c>
      <c r="EK6" s="41">
        <f t="shared" si="12"/>
        <v>0.41</v>
      </c>
      <c r="EL6" s="41">
        <f t="shared" si="12"/>
        <v>0.4</v>
      </c>
      <c r="EM6" s="41">
        <f t="shared" si="12"/>
        <v>0.32</v>
      </c>
      <c r="EN6" s="39" t="str">
        <f>IF(EN7="","",IF(EN7="-","【-】","【"&amp;SUBSTITUTE(TEXT(EN7,"#,##0.00"),"-","△")&amp;"】"))</f>
        <v>【0.70】</v>
      </c>
    </row>
    <row r="7" spans="1:144" s="28" customFormat="1" x14ac:dyDescent="0.15">
      <c r="A7" s="29"/>
      <c r="B7" s="35">
        <v>2018</v>
      </c>
      <c r="C7" s="35">
        <v>313289</v>
      </c>
      <c r="D7" s="35">
        <v>46</v>
      </c>
      <c r="E7" s="35">
        <v>1</v>
      </c>
      <c r="F7" s="35">
        <v>0</v>
      </c>
      <c r="G7" s="35">
        <v>1</v>
      </c>
      <c r="H7" s="35" t="s">
        <v>94</v>
      </c>
      <c r="I7" s="35" t="s">
        <v>95</v>
      </c>
      <c r="J7" s="35" t="s">
        <v>96</v>
      </c>
      <c r="K7" s="35" t="s">
        <v>97</v>
      </c>
      <c r="L7" s="35" t="s">
        <v>98</v>
      </c>
      <c r="M7" s="35" t="s">
        <v>16</v>
      </c>
      <c r="N7" s="40" t="s">
        <v>99</v>
      </c>
      <c r="O7" s="40">
        <v>95.97</v>
      </c>
      <c r="P7" s="40">
        <v>34.97</v>
      </c>
      <c r="Q7" s="40">
        <v>3780</v>
      </c>
      <c r="R7" s="40">
        <v>7030</v>
      </c>
      <c r="S7" s="40">
        <v>224.7</v>
      </c>
      <c r="T7" s="40">
        <v>31.29</v>
      </c>
      <c r="U7" s="40">
        <v>2432</v>
      </c>
      <c r="V7" s="40">
        <v>2.0099999999999998</v>
      </c>
      <c r="W7" s="40">
        <v>1209.95</v>
      </c>
      <c r="X7" s="40">
        <v>106.49</v>
      </c>
      <c r="Y7" s="40">
        <v>122.12</v>
      </c>
      <c r="Z7" s="40">
        <v>119.72</v>
      </c>
      <c r="AA7" s="40">
        <v>107.42</v>
      </c>
      <c r="AB7" s="40">
        <v>103.13</v>
      </c>
      <c r="AC7" s="40">
        <v>106.28</v>
      </c>
      <c r="AD7" s="40">
        <v>108.35</v>
      </c>
      <c r="AE7" s="40">
        <v>114.74</v>
      </c>
      <c r="AF7" s="40">
        <v>104.85</v>
      </c>
      <c r="AG7" s="40">
        <v>107.64</v>
      </c>
      <c r="AH7" s="40">
        <v>112.83</v>
      </c>
      <c r="AI7" s="40">
        <v>0</v>
      </c>
      <c r="AJ7" s="40">
        <v>0</v>
      </c>
      <c r="AK7" s="40">
        <v>0</v>
      </c>
      <c r="AL7" s="40">
        <v>0</v>
      </c>
      <c r="AM7" s="40">
        <v>0</v>
      </c>
      <c r="AN7" s="40">
        <v>32.31</v>
      </c>
      <c r="AO7" s="40">
        <v>26.85</v>
      </c>
      <c r="AP7" s="40">
        <v>27.19</v>
      </c>
      <c r="AQ7" s="40">
        <v>27.52</v>
      </c>
      <c r="AR7" s="40">
        <v>30.84</v>
      </c>
      <c r="AS7" s="40">
        <v>1.05</v>
      </c>
      <c r="AT7" s="40">
        <v>1298.46</v>
      </c>
      <c r="AU7" s="40">
        <v>1283.81</v>
      </c>
      <c r="AV7" s="40">
        <v>1365.51</v>
      </c>
      <c r="AW7" s="40">
        <v>1637.58</v>
      </c>
      <c r="AX7" s="40">
        <v>2288.65</v>
      </c>
      <c r="AY7" s="40">
        <v>571.29999999999995</v>
      </c>
      <c r="AZ7" s="40">
        <v>527.82000000000005</v>
      </c>
      <c r="BA7" s="40">
        <v>477.44</v>
      </c>
      <c r="BB7" s="40">
        <v>445.85</v>
      </c>
      <c r="BC7" s="40">
        <v>450.54</v>
      </c>
      <c r="BD7" s="40">
        <v>261.93</v>
      </c>
      <c r="BE7" s="40">
        <v>142.13999999999999</v>
      </c>
      <c r="BF7" s="40">
        <v>118.24</v>
      </c>
      <c r="BG7" s="40">
        <v>93.54</v>
      </c>
      <c r="BH7" s="40">
        <v>69.819999999999993</v>
      </c>
      <c r="BI7" s="40">
        <v>55.68</v>
      </c>
      <c r="BJ7" s="40">
        <v>495.43</v>
      </c>
      <c r="BK7" s="40">
        <v>488.5</v>
      </c>
      <c r="BL7" s="40">
        <v>485.75</v>
      </c>
      <c r="BM7" s="40">
        <v>516.34</v>
      </c>
      <c r="BN7" s="40">
        <v>496.56</v>
      </c>
      <c r="BO7" s="40">
        <v>270.45999999999998</v>
      </c>
      <c r="BP7" s="40">
        <v>104.85</v>
      </c>
      <c r="BQ7" s="40">
        <v>129.31</v>
      </c>
      <c r="BR7" s="40">
        <v>124.88</v>
      </c>
      <c r="BS7" s="40">
        <v>104.24</v>
      </c>
      <c r="BT7" s="40">
        <v>102.74</v>
      </c>
      <c r="BU7" s="40">
        <v>81.900000000000006</v>
      </c>
      <c r="BV7" s="40">
        <v>82.42</v>
      </c>
      <c r="BW7" s="40">
        <v>83.59</v>
      </c>
      <c r="BX7" s="40">
        <v>83.27</v>
      </c>
      <c r="BY7" s="40">
        <v>84.9</v>
      </c>
      <c r="BZ7" s="40">
        <v>103.91</v>
      </c>
      <c r="CA7" s="40">
        <v>214.21</v>
      </c>
      <c r="CB7" s="40">
        <v>174.5</v>
      </c>
      <c r="CC7" s="40">
        <v>182.31</v>
      </c>
      <c r="CD7" s="40">
        <v>213.83</v>
      </c>
      <c r="CE7" s="40">
        <v>225.89</v>
      </c>
      <c r="CF7" s="40">
        <v>227.97</v>
      </c>
      <c r="CG7" s="40">
        <v>226.99</v>
      </c>
      <c r="CH7" s="40">
        <v>230.22</v>
      </c>
      <c r="CI7" s="40">
        <v>228.81</v>
      </c>
      <c r="CJ7" s="40">
        <v>231.9</v>
      </c>
      <c r="CK7" s="40">
        <v>167.11</v>
      </c>
      <c r="CL7" s="40">
        <v>42.07</v>
      </c>
      <c r="CM7" s="40">
        <v>41.89</v>
      </c>
      <c r="CN7" s="40">
        <v>46.54</v>
      </c>
      <c r="CO7" s="40">
        <v>50.62</v>
      </c>
      <c r="CP7" s="40">
        <v>46.97</v>
      </c>
      <c r="CQ7" s="40">
        <v>40.700000000000003</v>
      </c>
      <c r="CR7" s="40">
        <v>39.909999999999997</v>
      </c>
      <c r="CS7" s="40">
        <v>41.09</v>
      </c>
      <c r="CT7" s="40">
        <v>38.979999999999997</v>
      </c>
      <c r="CU7" s="40">
        <v>39.61</v>
      </c>
      <c r="CV7" s="40">
        <v>60.27</v>
      </c>
      <c r="CW7" s="40">
        <v>69.48</v>
      </c>
      <c r="CX7" s="40">
        <v>69.59</v>
      </c>
      <c r="CY7" s="40">
        <v>62.79</v>
      </c>
      <c r="CZ7" s="40">
        <v>59.65</v>
      </c>
      <c r="DA7" s="40">
        <v>59.9</v>
      </c>
      <c r="DB7" s="40">
        <v>74.61</v>
      </c>
      <c r="DC7" s="40">
        <v>75.62</v>
      </c>
      <c r="DD7" s="40">
        <v>75.91</v>
      </c>
      <c r="DE7" s="40">
        <v>75.010000000000005</v>
      </c>
      <c r="DF7" s="40">
        <v>72.959999999999994</v>
      </c>
      <c r="DG7" s="40">
        <v>89.92</v>
      </c>
      <c r="DH7" s="40">
        <v>41.74</v>
      </c>
      <c r="DI7" s="40">
        <v>43.26</v>
      </c>
      <c r="DJ7" s="40">
        <v>44.86</v>
      </c>
      <c r="DK7" s="40">
        <v>48.16</v>
      </c>
      <c r="DL7" s="40">
        <v>51.28</v>
      </c>
      <c r="DM7" s="40">
        <v>50.44</v>
      </c>
      <c r="DN7" s="40">
        <v>51.44</v>
      </c>
      <c r="DO7" s="40">
        <v>52.4</v>
      </c>
      <c r="DP7" s="40">
        <v>51.89</v>
      </c>
      <c r="DQ7" s="40">
        <v>54.09</v>
      </c>
      <c r="DR7" s="40">
        <v>48.85</v>
      </c>
      <c r="DS7" s="40">
        <v>14.96</v>
      </c>
      <c r="DT7" s="40">
        <v>9.56</v>
      </c>
      <c r="DU7" s="40">
        <v>9.27</v>
      </c>
      <c r="DV7" s="40">
        <v>9.27</v>
      </c>
      <c r="DW7" s="40">
        <v>9.27</v>
      </c>
      <c r="DX7" s="40">
        <v>9.64</v>
      </c>
      <c r="DY7" s="40">
        <v>11.68</v>
      </c>
      <c r="DZ7" s="40">
        <v>14.01</v>
      </c>
      <c r="EA7" s="40">
        <v>14.74</v>
      </c>
      <c r="EB7" s="40">
        <v>18.68</v>
      </c>
      <c r="EC7" s="40">
        <v>17.8</v>
      </c>
      <c r="ED7" s="40">
        <v>0</v>
      </c>
      <c r="EE7" s="40">
        <v>3.07</v>
      </c>
      <c r="EF7" s="40">
        <v>7.0000000000000007E-2</v>
      </c>
      <c r="EG7" s="40">
        <v>0</v>
      </c>
      <c r="EH7" s="40">
        <v>0</v>
      </c>
      <c r="EI7" s="40">
        <v>0.34</v>
      </c>
      <c r="EJ7" s="40">
        <v>0.28999999999999998</v>
      </c>
      <c r="EK7" s="40">
        <v>0.41</v>
      </c>
      <c r="EL7" s="40">
        <v>0.4</v>
      </c>
      <c r="EM7" s="40">
        <v>0.32</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53</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2020-02-06T02:01:13Z</cp:lastPrinted>
  <dcterms:modified xsi:type="dcterms:W3CDTF">2020-02-06T02:01:42Z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2020-01-30T01:28:00Z</vt:filetime>
  </property>
</Properties>
</file>