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5_岩美町\下水\"/>
    </mc:Choice>
  </mc:AlternateContent>
  <workbookProtection workbookAlgorithmName="SHA-512" workbookHashValue="yhzn1SF9wWkUucSexsrleczNY+W8fA7ftpdmRqSq4QVxwHIizhSVrP4Z21s/YgRGWHWTW4nhFxV8Ir5slQ9dbA==" workbookSaltValue="m+68XS1Iq34k+FfMNc+v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<sst xmlns="http://schemas.openxmlformats.org/spreadsheetml/2006/main" count="239" uniqueCount="114">
  <si>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</si>
  <si>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</si>
  <si>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</si>
  <si>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</si>
  <si>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</si>
  <si>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</si>
  <si>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</si>
  <si>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</si>
  <si>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</si>
  <si>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</si>
  <si>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</si>
  <si>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</si>
  <si>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</si>
  <si>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</si>
  <si>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</si>
  <si>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</si>
  <si>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</si>
  <si>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</si>
  <si>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</si>
  <si>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</si>
  <si>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</si>
  <si>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</si>
  <si>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</si>
  <si>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</si>
  <si>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</si>
  <si>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</si>
  <si>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</si>
  <si>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</si>
  <si>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</si>
  <si>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</si>
  <si>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</si>
  <si>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</si>
  <si>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</si>
  <si>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</si>
  <si>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</si>
  <si>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</si>
  <si>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</si>
  <si>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</si>
  <si>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</si>
  <si>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</si>
  <si>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</si>
  <si>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</si>
  <si>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</si>
  <si>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</si>
  <si>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</si>
  <si>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</si>
  <si>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</si>
  <si>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</si>
  <si>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</si>
  <si>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</si>
  <si>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</si>
  <si>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</si>
  <si>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</si>
  <si>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</si>
  <si>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</si>
  <si>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</si>
  <si>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</si>
  <si>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</si>
  <si>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</si>
  <si>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</si>
  <si>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</si>
  <si>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</si>
  <si>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</si>
  <si>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</si>
  <si>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</si>
  <si>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</si>
  <si>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</si>
  <si>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</si>
  <si>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</si>
  <si>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</si>
  <si>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</si>
  <si>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</si>
  <si>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</si>
  <si>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</si>
  <si>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</si>
  <si>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</si>
  <si>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</si>
  <si>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</si>
  <si>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</si>
  <si>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</si>
  <si>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</si>
  <si>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</si>
  <si>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</si>
  <si>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</si>
  <si>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</si>
  <si>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</si>
  <si>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</si>
  <si>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</si>
  <si>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</si>
  <si>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</si>
  <si>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</si>
  <si>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</si>
  <si>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</si>
  <si>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</si>
  <si>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</si>
  <si>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</si>
  <si>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</si>
  <si>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</si>
  <si>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</si>
  <si>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</si>
  <si>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</si>
  <si>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</si>
  <si>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</si>
  <si>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</si>
  <si>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</si>
  <si>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</si>
  <si>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</si>
  <si>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</si>
  <si>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</si>
  <si>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</si>
  <si>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</si>
  <si>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23基の個別排水処理施設(合併処理浄化槽)のうち最も古いものは平成12年に設置しました。
　現在のところ老朽化による問題は発生していませんが、今後、機械設備の耐用年数が順次到来します。</t>
    <rPh sb="3" eb="4">
      <t>キ</t>
    </rPh>
    <rPh sb="5" eb="7">
      <t>コベツ</t>
    </rPh>
    <rPh sb="7" eb="9">
      <t>ハイスイ</t>
    </rPh>
    <rPh sb="9" eb="11">
      <t>ショリ</t>
    </rPh>
    <rPh sb="11" eb="13">
      <t>シセツ</t>
    </rPh>
    <rPh sb="14" eb="16">
      <t>ガッペイ</t>
    </rPh>
    <rPh sb="16" eb="18">
      <t>ショリ</t>
    </rPh>
    <rPh sb="18" eb="21">
      <t>ジョウカソウ</t>
    </rPh>
    <rPh sb="25" eb="26">
      <t>モット</t>
    </rPh>
    <rPh sb="27" eb="28">
      <t>フル</t>
    </rPh>
    <rPh sb="32" eb="34">
      <t>ヘイセイ</t>
    </rPh>
    <rPh sb="36" eb="37">
      <t>ネン</t>
    </rPh>
    <rPh sb="38" eb="40">
      <t>セッチ</t>
    </rPh>
    <rPh sb="47" eb="49">
      <t>ゲンザイ</t>
    </rPh>
    <rPh sb="53" eb="56">
      <t>ロウキュウカ</t>
    </rPh>
    <rPh sb="59" eb="61">
      <t>モンダイ</t>
    </rPh>
    <rPh sb="62" eb="64">
      <t>ハッセイ</t>
    </rPh>
    <rPh sb="72" eb="74">
      <t>コンゴ</t>
    </rPh>
    <rPh sb="75" eb="77">
      <t>キカイ</t>
    </rPh>
    <rPh sb="77" eb="79">
      <t>セツビ</t>
    </rPh>
    <rPh sb="80" eb="82">
      <t>タイヨウ</t>
    </rPh>
    <rPh sb="82" eb="84">
      <t>ネンスウ</t>
    </rPh>
    <rPh sb="85" eb="87">
      <t>ジュンジ</t>
    </rPh>
    <rPh sb="87" eb="89">
      <t>トウライ</t>
    </rPh>
    <phoneticPr fontId="4"/>
  </si>
  <si>
    <t>　本町の個別排水処理施設は、集合処理区域(公共下水道及び集落排水処理施設)が存在する地区にあって下水道管の敷設が困難な地域に設置してあります。あくまでも、集合処理を補完するものであり、その経営に関しては集合処理と一体的に捉える必要があります。
　今後、施設の更新等に際しては、改めて汚水処理手法の見直し検討も行うことにより、長期的なコストの削減、投資の効率化を図る必要があります。</t>
    <rPh sb="1" eb="3">
      <t>ホンチョウ</t>
    </rPh>
    <rPh sb="4" eb="6">
      <t>コベツ</t>
    </rPh>
    <rPh sb="6" eb="8">
      <t>ハイスイ</t>
    </rPh>
    <rPh sb="8" eb="10">
      <t>ショリ</t>
    </rPh>
    <rPh sb="10" eb="12">
      <t>シセツ</t>
    </rPh>
    <rPh sb="14" eb="16">
      <t>シュウゴウ</t>
    </rPh>
    <rPh sb="16" eb="18">
      <t>ショリ</t>
    </rPh>
    <rPh sb="18" eb="20">
      <t>クイキ</t>
    </rPh>
    <rPh sb="21" eb="23">
      <t>コウキョウ</t>
    </rPh>
    <rPh sb="23" eb="26">
      <t>ゲスイドウ</t>
    </rPh>
    <rPh sb="26" eb="27">
      <t>オヨ</t>
    </rPh>
    <rPh sb="28" eb="30">
      <t>シュウラク</t>
    </rPh>
    <rPh sb="30" eb="32">
      <t>ハイスイ</t>
    </rPh>
    <rPh sb="32" eb="34">
      <t>ショリ</t>
    </rPh>
    <rPh sb="34" eb="36">
      <t>シセツ</t>
    </rPh>
    <rPh sb="38" eb="40">
      <t>ソンザイ</t>
    </rPh>
    <rPh sb="42" eb="44">
      <t>チク</t>
    </rPh>
    <rPh sb="48" eb="51">
      <t>ゲスイドウ</t>
    </rPh>
    <rPh sb="51" eb="52">
      <t>カン</t>
    </rPh>
    <rPh sb="53" eb="55">
      <t>フセツ</t>
    </rPh>
    <rPh sb="56" eb="58">
      <t>コンナン</t>
    </rPh>
    <rPh sb="59" eb="61">
      <t>チイキ</t>
    </rPh>
    <rPh sb="62" eb="64">
      <t>セッチ</t>
    </rPh>
    <rPh sb="77" eb="79">
      <t>シュウゴウ</t>
    </rPh>
    <rPh sb="79" eb="81">
      <t>ショリ</t>
    </rPh>
    <rPh sb="82" eb="84">
      <t>ホカン</t>
    </rPh>
    <rPh sb="94" eb="96">
      <t>ケイエイ</t>
    </rPh>
    <rPh sb="97" eb="98">
      <t>カン</t>
    </rPh>
    <rPh sb="101" eb="103">
      <t>シュウゴウ</t>
    </rPh>
    <rPh sb="103" eb="105">
      <t>ショリ</t>
    </rPh>
    <rPh sb="106" eb="109">
      <t>イッタイテキ</t>
    </rPh>
    <rPh sb="110" eb="111">
      <t>トラ</t>
    </rPh>
    <rPh sb="113" eb="115">
      <t>ヒツヨウ</t>
    </rPh>
    <rPh sb="123" eb="125">
      <t>コンゴ</t>
    </rPh>
    <rPh sb="126" eb="128">
      <t>シセツ</t>
    </rPh>
    <rPh sb="129" eb="131">
      <t>コウシン</t>
    </rPh>
    <rPh sb="131" eb="132">
      <t>トウ</t>
    </rPh>
    <rPh sb="133" eb="134">
      <t>サイ</t>
    </rPh>
    <rPh sb="138" eb="139">
      <t>アラタ</t>
    </rPh>
    <rPh sb="141" eb="143">
      <t>オスイ</t>
    </rPh>
    <rPh sb="143" eb="145">
      <t>ショリ</t>
    </rPh>
    <rPh sb="145" eb="147">
      <t>シュホウ</t>
    </rPh>
    <rPh sb="148" eb="150">
      <t>ミナオ</t>
    </rPh>
    <rPh sb="151" eb="153">
      <t>ケントウ</t>
    </rPh>
    <rPh sb="154" eb="155">
      <t>オコナ</t>
    </rPh>
    <rPh sb="162" eb="165">
      <t>チョウキテキ</t>
    </rPh>
    <rPh sb="170" eb="172">
      <t>サクゲン</t>
    </rPh>
    <rPh sb="173" eb="175">
      <t>トウシ</t>
    </rPh>
    <rPh sb="176" eb="179">
      <t>コウリツカ</t>
    </rPh>
    <rPh sb="180" eb="181">
      <t>ハカ</t>
    </rPh>
    <rPh sb="182" eb="184">
      <t>ヒツヨウ</t>
    </rPh>
    <phoneticPr fontId="4"/>
  </si>
  <si>
    <t>　①収益的収支比率については前年度とほぼ同様となりました。
　④企業債残高対事業規模比率については新規の借入を行っていないため順調に減少しています。
　⑤経費回収率については、料金収入が増加したため、約10ポイント増加しました。
　⑥汚水処理原価は⑦施設利用率が増加したことにより料金収入が増えたため約117円減少しました。
　しかし、対象となる施設が極めて少ないため、維持管理費が割高となっており平均値を下回っています。
　また、本町の個別排水処理施設には、汚泥排出量の少ない事務所用建物が多いことから、⑦施設利用率が低い状況が続いています。
　しかしながら、維持管理は浄化槽法に基づいて行われるため、削減の余地がない状況です。
　また、今後、人口減少、節水機器の普及等により排水量・使用料収入ともに減少することが想定されます。水洗化率を100％に近づけていくこと、周辺の土地利用を見据えながら、汚水処理方法を見直していくことなどの対策を講じる必要があります。</t>
    <rPh sb="2" eb="5">
      <t>シュウエキテキ</t>
    </rPh>
    <rPh sb="5" eb="7">
      <t>シュウシ</t>
    </rPh>
    <rPh sb="7" eb="9">
      <t>ヒリツ</t>
    </rPh>
    <rPh sb="14" eb="17">
      <t>ゼンネンド</t>
    </rPh>
    <rPh sb="20" eb="22">
      <t>ドウヨウ</t>
    </rPh>
    <rPh sb="32" eb="44">
      <t>キギョウサイザンダカタイジギョウキボヒリツ</t>
    </rPh>
    <rPh sb="49" eb="51">
      <t>シンキ</t>
    </rPh>
    <rPh sb="52" eb="54">
      <t>カリイレ</t>
    </rPh>
    <rPh sb="55" eb="56">
      <t>オコナ</t>
    </rPh>
    <rPh sb="63" eb="65">
      <t>ジュンチョウ</t>
    </rPh>
    <rPh sb="66" eb="68">
      <t>ゲンショウ</t>
    </rPh>
    <rPh sb="88" eb="90">
      <t>リョウキン</t>
    </rPh>
    <rPh sb="90" eb="92">
      <t>シュウニュウ</t>
    </rPh>
    <rPh sb="93" eb="95">
      <t>ゾウカ</t>
    </rPh>
    <rPh sb="100" eb="101">
      <t>ヤク</t>
    </rPh>
    <rPh sb="107" eb="109">
      <t>ゾウカ</t>
    </rPh>
    <rPh sb="117" eb="119">
      <t>オスイ</t>
    </rPh>
    <rPh sb="119" eb="121">
      <t>ショリ</t>
    </rPh>
    <rPh sb="121" eb="123">
      <t>ゲンカ</t>
    </rPh>
    <rPh sb="125" eb="127">
      <t>シセツ</t>
    </rPh>
    <rPh sb="127" eb="130">
      <t>リヨウリツ</t>
    </rPh>
    <rPh sb="131" eb="133">
      <t>ゾウカ</t>
    </rPh>
    <rPh sb="140" eb="142">
      <t>リョウキン</t>
    </rPh>
    <rPh sb="142" eb="144">
      <t>シュウニュウ</t>
    </rPh>
    <rPh sb="145" eb="146">
      <t>フ</t>
    </rPh>
    <rPh sb="150" eb="151">
      <t>ヤク</t>
    </rPh>
    <rPh sb="154" eb="155">
      <t>エン</t>
    </rPh>
    <rPh sb="155" eb="157">
      <t>ゲンショウ</t>
    </rPh>
    <rPh sb="168" eb="170">
      <t>タイショウ</t>
    </rPh>
    <rPh sb="173" eb="175">
      <t>シセツ</t>
    </rPh>
    <rPh sb="176" eb="177">
      <t>キワ</t>
    </rPh>
    <rPh sb="179" eb="180">
      <t>スク</t>
    </rPh>
    <rPh sb="185" eb="187">
      <t>イジ</t>
    </rPh>
    <rPh sb="187" eb="189">
      <t>カンリ</t>
    </rPh>
    <rPh sb="189" eb="190">
      <t>ヒ</t>
    </rPh>
    <rPh sb="191" eb="193">
      <t>ワリダカ</t>
    </rPh>
    <rPh sb="199" eb="202">
      <t>ヘイキンチ</t>
    </rPh>
    <rPh sb="203" eb="205">
      <t>シタマワ</t>
    </rPh>
    <rPh sb="216" eb="218">
      <t>ホンチョウ</t>
    </rPh>
    <rPh sb="219" eb="221">
      <t>コベツ</t>
    </rPh>
    <rPh sb="221" eb="223">
      <t>ハイスイ</t>
    </rPh>
    <rPh sb="223" eb="225">
      <t>ショリ</t>
    </rPh>
    <rPh sb="225" eb="227">
      <t>シセツ</t>
    </rPh>
    <rPh sb="230" eb="232">
      <t>オデイ</t>
    </rPh>
    <rPh sb="232" eb="234">
      <t>ハイシュツ</t>
    </rPh>
    <rPh sb="234" eb="235">
      <t>リョウ</t>
    </rPh>
    <rPh sb="236" eb="237">
      <t>スク</t>
    </rPh>
    <rPh sb="239" eb="241">
      <t>ジム</t>
    </rPh>
    <rPh sb="241" eb="242">
      <t>ショ</t>
    </rPh>
    <rPh sb="242" eb="243">
      <t>ヨウ</t>
    </rPh>
    <rPh sb="243" eb="245">
      <t>タテモノ</t>
    </rPh>
    <rPh sb="246" eb="247">
      <t>オオ</t>
    </rPh>
    <rPh sb="254" eb="256">
      <t>シセツ</t>
    </rPh>
    <rPh sb="256" eb="258">
      <t>リヨウ</t>
    </rPh>
    <rPh sb="258" eb="259">
      <t>リツ</t>
    </rPh>
    <rPh sb="260" eb="261">
      <t>ヒク</t>
    </rPh>
    <rPh sb="262" eb="264">
      <t>ジョウキョウ</t>
    </rPh>
    <rPh sb="265" eb="266">
      <t>ツヅ</t>
    </rPh>
    <rPh sb="281" eb="283">
      <t>イジ</t>
    </rPh>
    <rPh sb="283" eb="285">
      <t>カンリ</t>
    </rPh>
    <rPh sb="286" eb="289">
      <t>ジョウカソウ</t>
    </rPh>
    <rPh sb="289" eb="290">
      <t>ホウ</t>
    </rPh>
    <rPh sb="291" eb="292">
      <t>モト</t>
    </rPh>
    <rPh sb="295" eb="296">
      <t>オコナ</t>
    </rPh>
    <rPh sb="302" eb="304">
      <t>サクゲン</t>
    </rPh>
    <rPh sb="305" eb="307">
      <t>ヨチ</t>
    </rPh>
    <rPh sb="310" eb="312">
      <t>ジョウキョウ</t>
    </rPh>
    <rPh sb="320" eb="322">
      <t>コンゴ</t>
    </rPh>
    <rPh sb="323" eb="325">
      <t>ジンコウ</t>
    </rPh>
    <rPh sb="325" eb="327">
      <t>ゲンショウ</t>
    </rPh>
    <rPh sb="328" eb="330">
      <t>セッスイ</t>
    </rPh>
    <rPh sb="330" eb="332">
      <t>キキ</t>
    </rPh>
    <rPh sb="333" eb="335">
      <t>フキュウ</t>
    </rPh>
    <rPh sb="335" eb="336">
      <t>トウ</t>
    </rPh>
    <rPh sb="339" eb="341">
      <t>ハイスイ</t>
    </rPh>
    <rPh sb="341" eb="342">
      <t>リョウ</t>
    </rPh>
    <rPh sb="343" eb="346">
      <t>シヨウリョウ</t>
    </rPh>
    <rPh sb="346" eb="348">
      <t>シュウニュウ</t>
    </rPh>
    <rPh sb="351" eb="353">
      <t>ゲンショウ</t>
    </rPh>
    <rPh sb="358" eb="360">
      <t>ソウテイ</t>
    </rPh>
    <rPh sb="365" eb="368">
      <t>スイセンカ</t>
    </rPh>
    <rPh sb="368" eb="369">
      <t>リツ</t>
    </rPh>
    <rPh sb="375" eb="376">
      <t>チカ</t>
    </rPh>
    <rPh sb="384" eb="386">
      <t>シュウヘン</t>
    </rPh>
    <rPh sb="387" eb="389">
      <t>トチ</t>
    </rPh>
    <rPh sb="389" eb="391">
      <t>リヨウ</t>
    </rPh>
    <rPh sb="392" eb="394">
      <t>ミス</t>
    </rPh>
    <rPh sb="399" eb="401">
      <t>オスイ</t>
    </rPh>
    <rPh sb="401" eb="403">
      <t>ショリ</t>
    </rPh>
    <rPh sb="403" eb="405">
      <t>ホウホウ</t>
    </rPh>
    <rPh sb="406" eb="408">
      <t>ミナオ</t>
    </rPh>
    <rPh sb="417" eb="419">
      <t>タイサク</t>
    </rPh>
    <rPh sb="420" eb="421">
      <t>コウ</t>
    </rPh>
    <rPh sb="423" eb="4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</si>
</sst>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05-499A-97D4-D2CC5A460AB3}"/>
            </c:ext>
          </c:extLst>
        </c:ser>
        <c:dLbls>
          <c:showLegendKey val="0"/>
          <c:showVal val="0"/>
          <c:showCatName val="0"/>
          <c:showSerName val="0"/>
          <c:showPercent val="0"/>
          <c:showBubbleSize val="0"/>
        </c:dLbls>
        <c:gapWidth val="150"/>
        <c:axId val="200599136"/>
        <c:axId val="20059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605-499A-97D4-D2CC5A460AB3}"/>
            </c:ext>
          </c:extLst>
        </c:ser>
        <c:dLbls>
          <c:showLegendKey val="0"/>
          <c:showVal val="0"/>
          <c:showCatName val="0"/>
          <c:showSerName val="0"/>
          <c:showPercent val="0"/>
          <c:showBubbleSize val="0"/>
        </c:dLbls>
        <c:marker val="1"/>
        <c:smooth val="0"/>
        <c:axId val="200599136"/>
        <c:axId val="200599920"/>
      </c:lineChart>
      <c:dateAx>
        <c:axId val="200599136"/>
        <c:scaling>
          <c:orientation val="minMax"/>
        </c:scaling>
        <c:delete val="1"/>
        <c:axPos val="b"/>
        <c:numFmt formatCode="ge" sourceLinked="1"/>
        <c:majorTickMark val="none"/>
        <c:minorTickMark val="none"/>
        <c:tickLblPos val="none"/>
        <c:crossAx val="200599920"/>
        <c:crosses val="autoZero"/>
        <c:auto val="1"/>
        <c:lblOffset val="100"/>
        <c:baseTimeUnit val="years"/>
      </c:dateAx>
      <c:valAx>
        <c:axId val="20059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20</c:v>
                </c:pt>
                <c:pt idx="1">
                  <c:v>20</c:v>
                </c:pt>
                <c:pt idx="2">
                  <c:v>20</c:v>
                </c:pt>
                <c:pt idx="3">
                  <c:v>20</c:v>
                </c:pt>
                <c:pt idx="4">
                  <c:v>25.71</c:v>
                </c:pt>
              </c:numCache>
            </c:numRef>
          </c:val>
          <c:extLst xmlns:c16r2="http://schemas.microsoft.com/office/drawing/2015/06/chart">
            <c:ext xmlns:c16="http://schemas.microsoft.com/office/drawing/2014/chart" uri="{C3380CC4-5D6E-409C-BE32-E72D297353CC}">
              <c16:uniqueId val="{00000000-BCF9-4E43-86C8-9CCBD0072D31}"/>
            </c:ext>
          </c:extLst>
        </c:ser>
        <c:dLbls>
          <c:showLegendKey val="0"/>
          <c:showVal val="0"/>
          <c:showCatName val="0"/>
          <c:showSerName val="0"/>
          <c:showPercent val="0"/>
          <c:showBubbleSize val="0"/>
        </c:dLbls>
        <c:gapWidth val="150"/>
        <c:axId val="203175752"/>
        <c:axId val="20317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54.14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BCF9-4E43-86C8-9CCBD0072D31}"/>
            </c:ext>
          </c:extLst>
        </c:ser>
        <c:dLbls>
          <c:showLegendKey val="0"/>
          <c:showVal val="0"/>
          <c:showCatName val="0"/>
          <c:showSerName val="0"/>
          <c:showPercent val="0"/>
          <c:showBubbleSize val="0"/>
        </c:dLbls>
        <c:marker val="1"/>
        <c:smooth val="0"/>
        <c:axId val="203175752"/>
        <c:axId val="203176536"/>
      </c:lineChart>
      <c:dateAx>
        <c:axId val="203175752"/>
        <c:scaling>
          <c:orientation val="minMax"/>
        </c:scaling>
        <c:delete val="1"/>
        <c:axPos val="b"/>
        <c:numFmt formatCode="ge" sourceLinked="1"/>
        <c:majorTickMark val="none"/>
        <c:minorTickMark val="none"/>
        <c:tickLblPos val="none"/>
        <c:crossAx val="203176536"/>
        <c:crosses val="autoZero"/>
        <c:auto val="1"/>
        <c:lblOffset val="100"/>
        <c:baseTimeUnit val="years"/>
      </c:dateAx>
      <c:valAx>
        <c:axId val="20317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7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72.09</c:v>
                </c:pt>
                <c:pt idx="1">
                  <c:v>70.73</c:v>
                </c:pt>
                <c:pt idx="2">
                  <c:v>78.05</c:v>
                </c:pt>
                <c:pt idx="3">
                  <c:v>74.290000000000006</c:v>
                </c:pt>
                <c:pt idx="4">
                  <c:v>72.22</c:v>
                </c:pt>
              </c:numCache>
            </c:numRef>
          </c:val>
          <c:extLst xmlns:c16r2="http://schemas.microsoft.com/office/drawing/2015/06/chart">
            <c:ext xmlns:c16="http://schemas.microsoft.com/office/drawing/2014/chart" uri="{C3380CC4-5D6E-409C-BE32-E72D297353CC}">
              <c16:uniqueId val="{00000000-6E3A-4FDB-A6EA-2C63B040202D}"/>
            </c:ext>
          </c:extLst>
        </c:ser>
        <c:dLbls>
          <c:showLegendKey val="0"/>
          <c:showVal val="0"/>
          <c:showCatName val="0"/>
          <c:showSerName val="0"/>
          <c:showPercent val="0"/>
          <c:showBubbleSize val="0"/>
        </c:dLbls>
        <c:gapWidth val="150"/>
        <c:axId val="375074768"/>
        <c:axId val="37507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84.69</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6E3A-4FDB-A6EA-2C63B040202D}"/>
            </c:ext>
          </c:extLst>
        </c:ser>
        <c:dLbls>
          <c:showLegendKey val="0"/>
          <c:showVal val="0"/>
          <c:showCatName val="0"/>
          <c:showSerName val="0"/>
          <c:showPercent val="0"/>
          <c:showBubbleSize val="0"/>
        </c:dLbls>
        <c:marker val="1"/>
        <c:smooth val="0"/>
        <c:axId val="375074768"/>
        <c:axId val="375076336"/>
      </c:lineChart>
      <c:dateAx>
        <c:axId val="375074768"/>
        <c:scaling>
          <c:orientation val="minMax"/>
        </c:scaling>
        <c:delete val="1"/>
        <c:axPos val="b"/>
        <c:numFmt formatCode="ge" sourceLinked="1"/>
        <c:majorTickMark val="none"/>
        <c:minorTickMark val="none"/>
        <c:tickLblPos val="none"/>
        <c:crossAx val="375076336"/>
        <c:crosses val="autoZero"/>
        <c:auto val="1"/>
        <c:lblOffset val="100"/>
        <c:baseTimeUnit val="years"/>
      </c:dateAx>
      <c:valAx>
        <c:axId val="37507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88.41</c:v>
                </c:pt>
                <c:pt idx="1">
                  <c:v>91.03</c:v>
                </c:pt>
                <c:pt idx="2">
                  <c:v>84.58</c:v>
                </c:pt>
                <c:pt idx="3">
                  <c:v>81.67</c:v>
                </c:pt>
                <c:pt idx="4">
                  <c:v>82.34</c:v>
                </c:pt>
              </c:numCache>
            </c:numRef>
          </c:val>
          <c:extLst xmlns:c16r2="http://schemas.microsoft.com/office/drawing/2015/06/chart">
            <c:ext xmlns:c16="http://schemas.microsoft.com/office/drawing/2014/chart" uri="{C3380CC4-5D6E-409C-BE32-E72D297353CC}">
              <c16:uniqueId val="{00000000-4B61-4B67-B90C-532D6A34FF8E}"/>
            </c:ext>
          </c:extLst>
        </c:ser>
        <c:dLbls>
          <c:showLegendKey val="0"/>
          <c:showVal val="0"/>
          <c:showCatName val="0"/>
          <c:showSerName val="0"/>
          <c:showPercent val="0"/>
          <c:showBubbleSize val="0"/>
        </c:dLbls>
        <c:gapWidth val="150"/>
        <c:axId val="375073984"/>
        <c:axId val="37507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61-4B67-B90C-532D6A34FF8E}"/>
            </c:ext>
          </c:extLst>
        </c:ser>
        <c:dLbls>
          <c:showLegendKey val="0"/>
          <c:showVal val="0"/>
          <c:showCatName val="0"/>
          <c:showSerName val="0"/>
          <c:showPercent val="0"/>
          <c:showBubbleSize val="0"/>
        </c:dLbls>
        <c:marker val="1"/>
        <c:smooth val="0"/>
        <c:axId val="375073984"/>
        <c:axId val="375072024"/>
      </c:lineChart>
      <c:dateAx>
        <c:axId val="375073984"/>
        <c:scaling>
          <c:orientation val="minMax"/>
        </c:scaling>
        <c:delete val="1"/>
        <c:axPos val="b"/>
        <c:numFmt formatCode="ge" sourceLinked="1"/>
        <c:majorTickMark val="none"/>
        <c:minorTickMark val="none"/>
        <c:tickLblPos val="none"/>
        <c:crossAx val="375072024"/>
        <c:crosses val="autoZero"/>
        <c:auto val="1"/>
        <c:lblOffset val="100"/>
        <c:baseTimeUnit val="years"/>
      </c:dateAx>
      <c:valAx>
        <c:axId val="37507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B9-4F65-92A7-2BD4641AF10A}"/>
            </c:ext>
          </c:extLst>
        </c:ser>
        <c:dLbls>
          <c:showLegendKey val="0"/>
          <c:showVal val="0"/>
          <c:showCatName val="0"/>
          <c:showSerName val="0"/>
          <c:showPercent val="0"/>
          <c:showBubbleSize val="0"/>
        </c:dLbls>
        <c:gapWidth val="150"/>
        <c:axId val="375075552"/>
        <c:axId val="37507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B9-4F65-92A7-2BD4641AF10A}"/>
            </c:ext>
          </c:extLst>
        </c:ser>
        <c:dLbls>
          <c:showLegendKey val="0"/>
          <c:showVal val="0"/>
          <c:showCatName val="0"/>
          <c:showSerName val="0"/>
          <c:showPercent val="0"/>
          <c:showBubbleSize val="0"/>
        </c:dLbls>
        <c:marker val="1"/>
        <c:smooth val="0"/>
        <c:axId val="375075552"/>
        <c:axId val="375072808"/>
      </c:lineChart>
      <c:dateAx>
        <c:axId val="375075552"/>
        <c:scaling>
          <c:orientation val="minMax"/>
        </c:scaling>
        <c:delete val="1"/>
        <c:axPos val="b"/>
        <c:numFmt formatCode="ge" sourceLinked="1"/>
        <c:majorTickMark val="none"/>
        <c:minorTickMark val="none"/>
        <c:tickLblPos val="none"/>
        <c:crossAx val="375072808"/>
        <c:crosses val="autoZero"/>
        <c:auto val="1"/>
        <c:lblOffset val="100"/>
        <c:baseTimeUnit val="years"/>
      </c:dateAx>
      <c:valAx>
        <c:axId val="37507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45-44E1-97F2-137E5D750652}"/>
            </c:ext>
          </c:extLst>
        </c:ser>
        <c:dLbls>
          <c:showLegendKey val="0"/>
          <c:showVal val="0"/>
          <c:showCatName val="0"/>
          <c:showSerName val="0"/>
          <c:showPercent val="0"/>
          <c:showBubbleSize val="0"/>
        </c:dLbls>
        <c:gapWidth val="150"/>
        <c:axId val="375071240"/>
        <c:axId val="37507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45-44E1-97F2-137E5D750652}"/>
            </c:ext>
          </c:extLst>
        </c:ser>
        <c:dLbls>
          <c:showLegendKey val="0"/>
          <c:showVal val="0"/>
          <c:showCatName val="0"/>
          <c:showSerName val="0"/>
          <c:showPercent val="0"/>
          <c:showBubbleSize val="0"/>
        </c:dLbls>
        <c:marker val="1"/>
        <c:smooth val="0"/>
        <c:axId val="375071240"/>
        <c:axId val="375075944"/>
      </c:lineChart>
      <c:dateAx>
        <c:axId val="375071240"/>
        <c:scaling>
          <c:orientation val="minMax"/>
        </c:scaling>
        <c:delete val="1"/>
        <c:axPos val="b"/>
        <c:numFmt formatCode="ge" sourceLinked="1"/>
        <c:majorTickMark val="none"/>
        <c:minorTickMark val="none"/>
        <c:tickLblPos val="none"/>
        <c:crossAx val="375075944"/>
        <c:crosses val="autoZero"/>
        <c:auto val="1"/>
        <c:lblOffset val="100"/>
        <c:baseTimeUnit val="years"/>
      </c:dateAx>
      <c:valAx>
        <c:axId val="37507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7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B6-4F95-9269-CF5B5FB7F6AE}"/>
            </c:ext>
          </c:extLst>
        </c:ser>
        <c:dLbls>
          <c:showLegendKey val="0"/>
          <c:showVal val="0"/>
          <c:showCatName val="0"/>
          <c:showSerName val="0"/>
          <c:showPercent val="0"/>
          <c:showBubbleSize val="0"/>
        </c:dLbls>
        <c:gapWidth val="150"/>
        <c:axId val="375075160"/>
        <c:axId val="37507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B6-4F95-9269-CF5B5FB7F6AE}"/>
            </c:ext>
          </c:extLst>
        </c:ser>
        <c:dLbls>
          <c:showLegendKey val="0"/>
          <c:showVal val="0"/>
          <c:showCatName val="0"/>
          <c:showSerName val="0"/>
          <c:showPercent val="0"/>
          <c:showBubbleSize val="0"/>
        </c:dLbls>
        <c:marker val="1"/>
        <c:smooth val="0"/>
        <c:axId val="375075160"/>
        <c:axId val="375077904"/>
      </c:lineChart>
      <c:dateAx>
        <c:axId val="375075160"/>
        <c:scaling>
          <c:orientation val="minMax"/>
        </c:scaling>
        <c:delete val="1"/>
        <c:axPos val="b"/>
        <c:numFmt formatCode="ge" sourceLinked="1"/>
        <c:majorTickMark val="none"/>
        <c:minorTickMark val="none"/>
        <c:tickLblPos val="none"/>
        <c:crossAx val="375077904"/>
        <c:crosses val="autoZero"/>
        <c:auto val="1"/>
        <c:lblOffset val="100"/>
        <c:baseTimeUnit val="years"/>
      </c:dateAx>
      <c:valAx>
        <c:axId val="37507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7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D6-433B-93C9-2144E60D3578}"/>
            </c:ext>
          </c:extLst>
        </c:ser>
        <c:dLbls>
          <c:showLegendKey val="0"/>
          <c:showVal val="0"/>
          <c:showCatName val="0"/>
          <c:showSerName val="0"/>
          <c:showPercent val="0"/>
          <c:showBubbleSize val="0"/>
        </c:dLbls>
        <c:gapWidth val="150"/>
        <c:axId val="203178104"/>
        <c:axId val="2031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D6-433B-93C9-2144E60D3578}"/>
            </c:ext>
          </c:extLst>
        </c:ser>
        <c:dLbls>
          <c:showLegendKey val="0"/>
          <c:showVal val="0"/>
          <c:showCatName val="0"/>
          <c:showSerName val="0"/>
          <c:showPercent val="0"/>
          <c:showBubbleSize val="0"/>
        </c:dLbls>
        <c:marker val="1"/>
        <c:smooth val="0"/>
        <c:axId val="203178104"/>
        <c:axId val="203180064"/>
      </c:lineChart>
      <c:dateAx>
        <c:axId val="203178104"/>
        <c:scaling>
          <c:orientation val="minMax"/>
        </c:scaling>
        <c:delete val="1"/>
        <c:axPos val="b"/>
        <c:numFmt formatCode="ge" sourceLinked="1"/>
        <c:majorTickMark val="none"/>
        <c:minorTickMark val="none"/>
        <c:tickLblPos val="none"/>
        <c:crossAx val="203180064"/>
        <c:crosses val="autoZero"/>
        <c:auto val="1"/>
        <c:lblOffset val="100"/>
        <c:baseTimeUnit val="years"/>
      </c:dateAx>
      <c:valAx>
        <c:axId val="2031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7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644.88</c:v>
                </c:pt>
                <c:pt idx="1">
                  <c:v>688.21</c:v>
                </c:pt>
                <c:pt idx="2">
                  <c:v>653.39</c:v>
                </c:pt>
                <c:pt idx="3">
                  <c:v>590.03</c:v>
                </c:pt>
                <c:pt idx="4">
                  <c:v>511.32</c:v>
                </c:pt>
              </c:numCache>
            </c:numRef>
          </c:val>
          <c:extLst xmlns:c16r2="http://schemas.microsoft.com/office/drawing/2015/06/chart">
            <c:ext xmlns:c16="http://schemas.microsoft.com/office/drawing/2014/chart" uri="{C3380CC4-5D6E-409C-BE32-E72D297353CC}">
              <c16:uniqueId val="{00000000-A74F-4C5F-A064-409C5C51D1E9}"/>
            </c:ext>
          </c:extLst>
        </c:ser>
        <c:dLbls>
          <c:showLegendKey val="0"/>
          <c:showVal val="0"/>
          <c:showCatName val="0"/>
          <c:showSerName val="0"/>
          <c:showPercent val="0"/>
          <c:showBubbleSize val="0"/>
        </c:dLbls>
        <c:gapWidth val="150"/>
        <c:axId val="203176928"/>
        <c:axId val="20317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663.76</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A74F-4C5F-A064-409C5C51D1E9}"/>
            </c:ext>
          </c:extLst>
        </c:ser>
        <c:dLbls>
          <c:showLegendKey val="0"/>
          <c:showVal val="0"/>
          <c:showCatName val="0"/>
          <c:showSerName val="0"/>
          <c:showPercent val="0"/>
          <c:showBubbleSize val="0"/>
        </c:dLbls>
        <c:marker val="1"/>
        <c:smooth val="0"/>
        <c:axId val="203176928"/>
        <c:axId val="203174968"/>
      </c:lineChart>
      <c:dateAx>
        <c:axId val="203176928"/>
        <c:scaling>
          <c:orientation val="minMax"/>
        </c:scaling>
        <c:delete val="1"/>
        <c:axPos val="b"/>
        <c:numFmt formatCode="ge" sourceLinked="1"/>
        <c:majorTickMark val="none"/>
        <c:minorTickMark val="none"/>
        <c:tickLblPos val="none"/>
        <c:crossAx val="203174968"/>
        <c:crosses val="autoZero"/>
        <c:auto val="1"/>
        <c:lblOffset val="100"/>
        <c:baseTimeUnit val="years"/>
      </c:dateAx>
      <c:valAx>
        <c:axId val="20317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44.76</c:v>
                </c:pt>
                <c:pt idx="1">
                  <c:v>46.46</c:v>
                </c:pt>
                <c:pt idx="2">
                  <c:v>46.67</c:v>
                </c:pt>
                <c:pt idx="3">
                  <c:v>45.19</c:v>
                </c:pt>
                <c:pt idx="4">
                  <c:v>55.46</c:v>
                </c:pt>
              </c:numCache>
            </c:numRef>
          </c:val>
          <c:extLst xmlns:c16r2="http://schemas.microsoft.com/office/drawing/2015/06/chart">
            <c:ext xmlns:c16="http://schemas.microsoft.com/office/drawing/2014/chart" uri="{C3380CC4-5D6E-409C-BE32-E72D297353CC}">
              <c16:uniqueId val="{00000000-7EE8-4945-8C89-0093535A0D56}"/>
            </c:ext>
          </c:extLst>
        </c:ser>
        <c:dLbls>
          <c:showLegendKey val="0"/>
          <c:showVal val="0"/>
          <c:showCatName val="0"/>
          <c:showSerName val="0"/>
          <c:showPercent val="0"/>
          <c:showBubbleSize val="0"/>
        </c:dLbls>
        <c:gapWidth val="150"/>
        <c:axId val="203178496"/>
        <c:axId val="20318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53.76</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7EE8-4945-8C89-0093535A0D56}"/>
            </c:ext>
          </c:extLst>
        </c:ser>
        <c:dLbls>
          <c:showLegendKey val="0"/>
          <c:showVal val="0"/>
          <c:showCatName val="0"/>
          <c:showSerName val="0"/>
          <c:showPercent val="0"/>
          <c:showBubbleSize val="0"/>
        </c:dLbls>
        <c:marker val="1"/>
        <c:smooth val="0"/>
        <c:axId val="203178496"/>
        <c:axId val="203181240"/>
      </c:lineChart>
      <c:dateAx>
        <c:axId val="203178496"/>
        <c:scaling>
          <c:orientation val="minMax"/>
        </c:scaling>
        <c:delete val="1"/>
        <c:axPos val="b"/>
        <c:numFmt formatCode="ge" sourceLinked="1"/>
        <c:majorTickMark val="none"/>
        <c:minorTickMark val="none"/>
        <c:tickLblPos val="none"/>
        <c:crossAx val="203181240"/>
        <c:crosses val="autoZero"/>
        <c:auto val="1"/>
        <c:lblOffset val="100"/>
        <c:baseTimeUnit val="years"/>
      </c:dateAx>
      <c:valAx>
        <c:axId val="20318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509.02</c:v>
                </c:pt>
                <c:pt idx="1">
                  <c:v>500.4</c:v>
                </c:pt>
                <c:pt idx="2">
                  <c:v>502.45</c:v>
                </c:pt>
                <c:pt idx="3">
                  <c:v>513.73</c:v>
                </c:pt>
                <c:pt idx="4">
                  <c:v>396.21</c:v>
                </c:pt>
              </c:numCache>
            </c:numRef>
          </c:val>
          <c:extLst xmlns:c16r2="http://schemas.microsoft.com/office/drawing/2015/06/chart">
            <c:ext xmlns:c16="http://schemas.microsoft.com/office/drawing/2014/chart" uri="{C3380CC4-5D6E-409C-BE32-E72D297353CC}">
              <c16:uniqueId val="{00000000-2F06-4BD3-B61E-9285A26A9DDE}"/>
            </c:ext>
          </c:extLst>
        </c:ser>
        <c:dLbls>
          <c:showLegendKey val="0"/>
          <c:showVal val="0"/>
          <c:showCatName val="0"/>
          <c:showSerName val="0"/>
          <c:showPercent val="0"/>
          <c:showBubbleSize val="0"/>
        </c:dLbls>
        <c:gapWidth val="150"/>
        <c:axId val="203178888"/>
        <c:axId val="20317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275.25</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2F06-4BD3-B61E-9285A26A9DDE}"/>
            </c:ext>
          </c:extLst>
        </c:ser>
        <c:dLbls>
          <c:showLegendKey val="0"/>
          <c:showVal val="0"/>
          <c:showCatName val="0"/>
          <c:showSerName val="0"/>
          <c:showPercent val="0"/>
          <c:showBubbleSize val="0"/>
        </c:dLbls>
        <c:marker val="1"/>
        <c:smooth val="0"/>
        <c:axId val="203178888"/>
        <c:axId val="203179280"/>
      </c:lineChart>
      <c:dateAx>
        <c:axId val="203178888"/>
        <c:scaling>
          <c:orientation val="minMax"/>
        </c:scaling>
        <c:delete val="1"/>
        <c:axPos val="b"/>
        <c:numFmt formatCode="ge" sourceLinked="1"/>
        <c:majorTickMark val="none"/>
        <c:minorTickMark val="none"/>
        <c:tickLblPos val="none"/>
        <c:crossAx val="203179280"/>
        <c:crosses val="autoZero"/>
        <c:auto val="1"/>
        <c:lblOffset val="100"/>
        <c:baseTimeUnit val="years"/>
      </c:dateAx>
      <c:valAx>
        <c:axId val="20317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7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E12" sqref="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岩美町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11638</v>
      </c>
      <c r="AM8" s="50"/>
      <c r="AN8" s="50"/>
      <c r="AO8" s="50"/>
      <c r="AP8" s="50"/>
      <c r="AQ8" s="50"/>
      <c r="AR8" s="50"/>
      <c r="AS8" s="50"/>
      <c r="AT8" s="45">
        <f>データ!T6</f>
        <v>122.32</v>
      </c>
      <c r="AU8" s="45"/>
      <c r="AV8" s="45"/>
      <c r="AW8" s="45"/>
      <c r="AX8" s="45"/>
      <c r="AY8" s="45"/>
      <c r="AZ8" s="45"/>
      <c r="BA8" s="45"/>
      <c r="BB8" s="45">
        <f>データ!U6</f>
        <v>95.14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0.31</v>
      </c>
      <c r="Q10" s="45"/>
      <c r="R10" s="45"/>
      <c r="S10" s="45"/>
      <c r="T10" s="45"/>
      <c r="U10" s="45"/>
      <c r="V10" s="45"/>
      <c r="W10" s="45">
        <f>データ!Q6</f>
        <v>100</v>
      </c>
      <c r="X10" s="45"/>
      <c r="Y10" s="45"/>
      <c r="Z10" s="45"/>
      <c r="AA10" s="45"/>
      <c r="AB10" s="45"/>
      <c r="AC10" s="45"/>
      <c r="AD10" s="50">
        <f>データ!R6</f>
        <v>3822</v>
      </c>
      <c r="AE10" s="50"/>
      <c r="AF10" s="50"/>
      <c r="AG10" s="50"/>
      <c r="AH10" s="50"/>
      <c r="AI10" s="50"/>
      <c r="AJ10" s="50"/>
      <c r="AK10" s="2"/>
      <c r="AL10" s="50">
        <f>データ!V6</f>
        <v>36</v>
      </c>
      <c r="AM10" s="50"/>
      <c r="AN10" s="50"/>
      <c r="AO10" s="50"/>
      <c r="AP10" s="50"/>
      <c r="AQ10" s="50"/>
      <c r="AR10" s="50"/>
      <c r="AS10" s="50"/>
      <c r="AT10" s="45">
        <f>データ!W6</f>
        <v>0.01</v>
      </c>
      <c r="AU10" s="45"/>
      <c r="AV10" s="45"/>
      <c r="AW10" s="45"/>
      <c r="AX10" s="45"/>
      <c r="AY10" s="45"/>
      <c r="AZ10" s="45"/>
      <c r="BA10" s="45"/>
      <c r="BB10" s="45">
        <f>データ!X6</f>
        <v>3600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PQ2ePKPNI2rvSlxVXiRDF9Y+puakQjO4ue9lr6Onbe5OrDplxR4pEmP/Hp9dAzjtHLlh7vlxEYiatDTJS5mnIg==" saltValue="7c3tH5jvhZjCeHQl+BfY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313025</v>
      </c>
      <c r="D6" s="33">
        <f t="shared" si="3"/>
        <v>47</v>
      </c>
      <c r="E6" s="33">
        <f t="shared" si="3"/>
        <v>18</v>
      </c>
      <c r="F6" s="33">
        <f t="shared" si="3"/>
        <v>1</v>
      </c>
      <c r="G6" s="33">
        <f t="shared" si="3"/>
        <v>0</v>
      </c>
      <c r="H6" s="33" t="str">
        <f t="shared" si="3"/>
        <v>鳥取県　岩美町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0.31</v>
      </c>
      <c r="Q6" s="34">
        <f t="shared" si="3"/>
        <v>100</v>
      </c>
      <c r="R6" s="34">
        <f t="shared" si="3"/>
        <v>3822</v>
      </c>
      <c r="S6" s="34">
        <f t="shared" si="3"/>
        <v>11638</v>
      </c>
      <c r="T6" s="34">
        <f t="shared" si="3"/>
        <v>122.32</v>
      </c>
      <c r="U6" s="34">
        <f t="shared" si="3"/>
        <v>95.14</v>
      </c>
      <c r="V6" s="34">
        <f t="shared" si="3"/>
        <v>36</v>
      </c>
      <c r="W6" s="34">
        <f t="shared" si="3"/>
        <v>0.01</v>
      </c>
      <c r="X6" s="34">
        <f t="shared" si="3"/>
        <v>3600</v>
      </c>
      <c r="Y6" s="35">
        <f>IF(Y7="",NA(),Y7)</f>
        <v>88.41</v>
      </c>
      <c r="Z6" s="35">
        <f t="shared" ref="Z6:AH6" si="4">IF(Z7="",NA(),Z7)</f>
        <v>91.03</v>
      </c>
      <c r="AA6" s="35">
        <f t="shared" si="4"/>
        <v>84.58</v>
      </c>
      <c r="AB6" s="35">
        <f t="shared" si="4"/>
        <v>81.67</v>
      </c>
      <c r="AC6" s="35">
        <f t="shared" si="4"/>
        <v>82.34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644.88</v>
      </c>
      <c r="BG6" s="35">
        <f t="shared" ref="BG6:BO6" si="7">IF(BG7="",NA(),BG7)</f>
        <v>688.21</v>
      </c>
      <c r="BH6" s="35">
        <f t="shared" si="7"/>
        <v>653.39</v>
      </c>
      <c r="BI6" s="35">
        <f t="shared" si="7"/>
        <v>590.03</v>
      </c>
      <c r="BJ6" s="35">
        <f t="shared" si="7"/>
        <v>511.32</v>
      </c>
      <c r="BK6" s="35">
        <f t="shared" si="7"/>
        <v>760.12</v>
      </c>
      <c r="BL6" s="35">
        <f t="shared" si="7"/>
        <v>663.76</v>
      </c>
      <c r="BM6" s="35">
        <f t="shared" si="7"/>
        <v>566.35</v>
      </c>
      <c r="BN6" s="35">
        <f t="shared" si="7"/>
        <v>888.8</v>
      </c>
      <c r="BO6" s="35">
        <f t="shared" si="7"/>
        <v>855.65</v>
      </c>
      <c r="BP6" s="34" t="str">
        <f>IF(BP7="","",IF(BP7="-","【-】","【"&amp;SUBSTITUTE(TEXT(BP7,"#,##0.00"),"-","△")&amp;"】"))</f>
        <v>【860.68】</v>
      </c>
      <c r="BQ6" s="35">
        <f>IF(BQ7="",NA(),BQ7)</f>
        <v>44.76</v>
      </c>
      <c r="BR6" s="35">
        <f t="shared" ref="BR6:BZ6" si="8">IF(BR7="",NA(),BR7)</f>
        <v>46.46</v>
      </c>
      <c r="BS6" s="35">
        <f t="shared" si="8"/>
        <v>46.67</v>
      </c>
      <c r="BT6" s="35">
        <f t="shared" si="8"/>
        <v>45.19</v>
      </c>
      <c r="BU6" s="35">
        <f t="shared" si="8"/>
        <v>55.46</v>
      </c>
      <c r="BV6" s="35">
        <f t="shared" si="8"/>
        <v>50.17</v>
      </c>
      <c r="BW6" s="35">
        <f t="shared" si="8"/>
        <v>53.76</v>
      </c>
      <c r="BX6" s="35">
        <f t="shared" si="8"/>
        <v>52.27</v>
      </c>
      <c r="BY6" s="35">
        <f t="shared" si="8"/>
        <v>52.55</v>
      </c>
      <c r="BZ6" s="35">
        <f t="shared" si="8"/>
        <v>52.23</v>
      </c>
      <c r="CA6" s="34" t="str">
        <f>IF(CA7="","",IF(CA7="-","【-】","【"&amp;SUBSTITUTE(TEXT(CA7,"#,##0.00"),"-","△")&amp;"】"))</f>
        <v>【52.12】</v>
      </c>
      <c r="CB6" s="35">
        <f>IF(CB7="",NA(),CB7)</f>
        <v>509.02</v>
      </c>
      <c r="CC6" s="35">
        <f t="shared" ref="CC6:CK6" si="9">IF(CC7="",NA(),CC7)</f>
        <v>500.4</v>
      </c>
      <c r="CD6" s="35">
        <f t="shared" si="9"/>
        <v>502.45</v>
      </c>
      <c r="CE6" s="35">
        <f t="shared" si="9"/>
        <v>513.73</v>
      </c>
      <c r="CF6" s="35">
        <f t="shared" si="9"/>
        <v>396.21</v>
      </c>
      <c r="CG6" s="35">
        <f t="shared" si="9"/>
        <v>329.08</v>
      </c>
      <c r="CH6" s="35">
        <f t="shared" si="9"/>
        <v>275.25</v>
      </c>
      <c r="CI6" s="35">
        <f t="shared" si="9"/>
        <v>291.01</v>
      </c>
      <c r="CJ6" s="35">
        <f t="shared" si="9"/>
        <v>292.45</v>
      </c>
      <c r="CK6" s="35">
        <f t="shared" si="9"/>
        <v>294.05</v>
      </c>
      <c r="CL6" s="34" t="str">
        <f>IF(CL7="","",IF(CL7="-","【-】","【"&amp;SUBSTITUTE(TEXT(CL7,"#,##0.00"),"-","△")&amp;"】"))</f>
        <v>【299.14】</v>
      </c>
      <c r="CM6" s="35">
        <f>IF(CM7="",NA(),CM7)</f>
        <v>20</v>
      </c>
      <c r="CN6" s="35">
        <f t="shared" ref="CN6:CV6" si="10">IF(CN7="",NA(),CN7)</f>
        <v>20</v>
      </c>
      <c r="CO6" s="35">
        <f t="shared" si="10"/>
        <v>20</v>
      </c>
      <c r="CP6" s="35">
        <f t="shared" si="10"/>
        <v>20</v>
      </c>
      <c r="CQ6" s="35">
        <f t="shared" si="10"/>
        <v>25.71</v>
      </c>
      <c r="CR6" s="35">
        <f t="shared" si="10"/>
        <v>51.54</v>
      </c>
      <c r="CS6" s="35">
        <f t="shared" si="10"/>
        <v>54.14</v>
      </c>
      <c r="CT6" s="35">
        <f t="shared" si="10"/>
        <v>132.99</v>
      </c>
      <c r="CU6" s="35">
        <f t="shared" si="10"/>
        <v>51.71</v>
      </c>
      <c r="CV6" s="35">
        <f t="shared" si="10"/>
        <v>50.56</v>
      </c>
      <c r="CW6" s="34" t="str">
        <f>IF(CW7="","",IF(CW7="-","【-】","【"&amp;SUBSTITUTE(TEXT(CW7,"#,##0.00"),"-","△")&amp;"】"))</f>
        <v>【50.35】</v>
      </c>
      <c r="CX6" s="35">
        <f>IF(CX7="",NA(),CX7)</f>
        <v>72.09</v>
      </c>
      <c r="CY6" s="35">
        <f t="shared" ref="CY6:DG6" si="11">IF(CY7="",NA(),CY7)</f>
        <v>70.73</v>
      </c>
      <c r="CZ6" s="35">
        <f t="shared" si="11"/>
        <v>78.05</v>
      </c>
      <c r="DA6" s="35">
        <f t="shared" si="11"/>
        <v>74.290000000000006</v>
      </c>
      <c r="DB6" s="35">
        <f t="shared" si="11"/>
        <v>72.22</v>
      </c>
      <c r="DC6" s="35">
        <f t="shared" si="11"/>
        <v>71.599999999999994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313025</v>
      </c>
      <c r="D7" s="37">
        <v>47</v>
      </c>
      <c r="E7" s="37">
        <v>18</v>
      </c>
      <c r="F7" s="37">
        <v>1</v>
      </c>
      <c r="G7" s="37">
        <v>0</v>
      </c>
      <c r="H7" s="37" t="s">
        <v>98</v>
      </c>
      <c r="I7" s="37" t="s">
        <v>99</v>
      </c>
      <c r="J7" s="37" t="s">
        <v>100</v>
      </c>
      <c r="K7" s="37" t="s">
        <v>101</v>
      </c>
      <c r="L7" s="37" t="s">
        <v>102</v>
      </c>
      <c r="M7" s="37" t="s">
        <v>103</v>
      </c>
      <c r="N7" s="38" t="s">
        <v>104</v>
      </c>
      <c r="O7" s="38" t="s">
        <v>105</v>
      </c>
      <c r="P7" s="38">
        <v>0.31</v>
      </c>
      <c r="Q7" s="38">
        <v>100</v>
      </c>
      <c r="R7" s="38">
        <v>3822</v>
      </c>
      <c r="S7" s="38">
        <v>11638</v>
      </c>
      <c r="T7" s="38">
        <v>122.32</v>
      </c>
      <c r="U7" s="38">
        <v>95.14</v>
      </c>
      <c r="V7" s="38">
        <v>36</v>
      </c>
      <c r="W7" s="38">
        <v>0.01</v>
      </c>
      <c r="X7" s="38">
        <v>3600</v>
      </c>
      <c r="Y7" s="38">
        <v>88.41</v>
      </c>
      <c r="Z7" s="38">
        <v>91.03</v>
      </c>
      <c r="AA7" s="38">
        <v>84.58</v>
      </c>
      <c r="AB7" s="38">
        <v>81.67</v>
      </c>
      <c r="AC7" s="38">
        <v>82.34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644.88</v>
      </c>
      <c r="BG7" s="38">
        <v>688.21</v>
      </c>
      <c r="BH7" s="38">
        <v>653.39</v>
      </c>
      <c r="BI7" s="38">
        <v>590.03</v>
      </c>
      <c r="BJ7" s="38">
        <v>511.32</v>
      </c>
      <c r="BK7" s="38">
        <v>760.12</v>
      </c>
      <c r="BL7" s="38">
        <v>663.76</v>
      </c>
      <c r="BM7" s="38">
        <v>566.35</v>
      </c>
      <c r="BN7" s="38">
        <v>888.8</v>
      </c>
      <c r="BO7" s="38">
        <v>855.65</v>
      </c>
      <c r="BP7" s="38">
        <v>860.68</v>
      </c>
      <c r="BQ7" s="38">
        <v>44.76</v>
      </c>
      <c r="BR7" s="38">
        <v>46.46</v>
      </c>
      <c r="BS7" s="38">
        <v>46.67</v>
      </c>
      <c r="BT7" s="38">
        <v>45.19</v>
      </c>
      <c r="BU7" s="38">
        <v>55.46</v>
      </c>
      <c r="BV7" s="38">
        <v>50.17</v>
      </c>
      <c r="BW7" s="38">
        <v>53.76</v>
      </c>
      <c r="BX7" s="38">
        <v>52.27</v>
      </c>
      <c r="BY7" s="38">
        <v>52.55</v>
      </c>
      <c r="BZ7" s="38">
        <v>52.23</v>
      </c>
      <c r="CA7" s="38">
        <v>52.12</v>
      </c>
      <c r="CB7" s="38">
        <v>509.02</v>
      </c>
      <c r="CC7" s="38">
        <v>500.4</v>
      </c>
      <c r="CD7" s="38">
        <v>502.45</v>
      </c>
      <c r="CE7" s="38">
        <v>513.73</v>
      </c>
      <c r="CF7" s="38">
        <v>396.21</v>
      </c>
      <c r="CG7" s="38">
        <v>329.08</v>
      </c>
      <c r="CH7" s="38">
        <v>275.25</v>
      </c>
      <c r="CI7" s="38">
        <v>291.01</v>
      </c>
      <c r="CJ7" s="38">
        <v>292.45</v>
      </c>
      <c r="CK7" s="38">
        <v>294.05</v>
      </c>
      <c r="CL7" s="38">
        <v>299.14</v>
      </c>
      <c r="CM7" s="38">
        <v>20</v>
      </c>
      <c r="CN7" s="38">
        <v>20</v>
      </c>
      <c r="CO7" s="38">
        <v>20</v>
      </c>
      <c r="CP7" s="38">
        <v>20</v>
      </c>
      <c r="CQ7" s="38">
        <v>25.71</v>
      </c>
      <c r="CR7" s="38">
        <v>51.54</v>
      </c>
      <c r="CS7" s="38">
        <v>54.14</v>
      </c>
      <c r="CT7" s="38">
        <v>132.99</v>
      </c>
      <c r="CU7" s="38">
        <v>51.71</v>
      </c>
      <c r="CV7" s="38">
        <v>50.56</v>
      </c>
      <c r="CW7" s="38">
        <v>50.35</v>
      </c>
      <c r="CX7" s="38">
        <v>72.09</v>
      </c>
      <c r="CY7" s="38">
        <v>70.73</v>
      </c>
      <c r="CZ7" s="38">
        <v>78.05</v>
      </c>
      <c r="DA7" s="38">
        <v>74.290000000000006</v>
      </c>
      <c r="DB7" s="38">
        <v>72.22</v>
      </c>
      <c r="DC7" s="38">
        <v>71.599999999999994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2020-01-24T00:35:11Z</cp:lastPrinted>
  <dcterms:created xsi:type="dcterms:W3CDTF">2019-12-05T05:32:02Z</dcterms:created>
  <dcterms:modified xsi:type="dcterms:W3CDTF">2020-02-06T00:53:34Z</dcterms:modified>
  <cp:category/>
</cp:coreProperties>
</file>