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4_境港市\"/>
    </mc:Choice>
  </mc:AlternateContent>
  <workbookProtection workbookAlgorithmName="SHA-512" workbookHashValue="mD4eZ6P4B2oEFftCKUxyV7ynSQ/1W9GJHyLhG7ZK57MR35wKsjmk61Jtp4Tpz80t6xvA+zRXo64Ud/46MurBjw==" workbookSaltValue="XY64kdoLxY5xKVL/l57f9w==" workbookSpinCount="100000" lockStructure="1"/>
  <bookViews>
    <workbookView xWindow="0" yWindow="0" windowWidth="2049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BZ76" i="4"/>
  <c r="CS30" i="4"/>
  <c r="C11" i="5"/>
  <c r="D11" i="5"/>
  <c r="E11" i="5"/>
  <c r="B11" i="5"/>
  <c r="BK76" i="4" l="1"/>
  <c r="LT76" i="4"/>
  <c r="GQ51" i="4"/>
  <c r="LH30" i="4"/>
  <c r="IE76" i="4"/>
  <c r="GQ30" i="4"/>
  <c r="BZ30" i="4"/>
  <c r="LH51" i="4"/>
  <c r="BZ51" i="4"/>
  <c r="BG30" i="4"/>
  <c r="AV76" i="4"/>
  <c r="KO51" i="4"/>
  <c r="FX51" i="4"/>
  <c r="KO30" i="4"/>
  <c r="LE76" i="4"/>
  <c r="HP76" i="4"/>
  <c r="BG51" i="4"/>
  <c r="FX30" i="4"/>
  <c r="JV30" i="4"/>
  <c r="AN30" i="4"/>
  <c r="KP76" i="4"/>
  <c r="AN51" i="4"/>
  <c r="FE30" i="4"/>
  <c r="AG76" i="4"/>
  <c r="JV51" i="4"/>
  <c r="FE51" i="4"/>
  <c r="HA76" i="4"/>
  <c r="R76" i="4"/>
  <c r="GL76" i="4"/>
  <c r="U51" i="4"/>
  <c r="EL30" i="4"/>
  <c r="U30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<sst xmlns="http://schemas.openxmlformats.org/spreadsheetml/2006/main" count="278" uniqueCount="133">
  <si>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</si>
  <si>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</si>
  <si>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</si>
  <si>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</si>
  <si>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</si>
  <si>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</si>
  <si>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</si>
  <si>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</si>
  <si>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</si>
  <si>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</si>
  <si>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</si>
  <si>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</si>
  <si>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</si>
  <si>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</si>
  <si>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</si>
  <si>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</si>
  <si>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</si>
  <si>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</si>
  <si>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</si>
  <si>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</si>
  <si>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</si>
  <si>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</si>
  <si>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</si>
  <si>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</si>
  <si>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</si>
  <si>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</si>
  <si>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</si>
  <si>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</si>
  <si>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</si>
  <si>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</si>
  <si>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</si>
  <si>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</si>
  <si>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</si>
  <si>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</si>
  <si>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</si>
  <si>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</si>
  <si>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</si>
  <si>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</si>
  <si>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</si>
  <si>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</si>
  <si>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</si>
  <si>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</si>
  <si>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</si>
  <si>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</si>
  <si>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</si>
  <si>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</si>
  <si>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</si>
  <si>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</si>
  <si>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</si>
  <si>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</si>
  <si>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</si>
  <si>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</si>
  <si>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</si>
  <si>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</si>
  <si>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</si>
  <si>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</si>
  <si>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</si>
  <si>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</si>
  <si>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</si>
  <si>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</si>
  <si>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</si>
  <si>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</si>
  <si>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</si>
  <si>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</si>
  <si>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</si>
  <si>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</si>
  <si>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</si>
  <si>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</si>
  <si>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</si>
  <si>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</si>
  <si>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</si>
  <si>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</si>
  <si>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</si>
  <si>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</si>
  <si>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</si>
  <si>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</si>
  <si>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</si>
  <si>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</si>
  <si>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</si>
  <si>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</si>
  <si>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</si>
  <si>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</si>
  <si>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</si>
  <si>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</si>
  <si>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</si>
  <si>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</si>
  <si>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</si>
  <si>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</si>
  <si>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</si>
  <si>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</si>
  <si>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</si>
  <si>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</si>
  <si>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</si>
  <si>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</si>
  <si>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</si>
  <si>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</si>
  <si>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</si>
  <si>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</si>
  <si>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</si>
  <si>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</si>
  <si>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</si>
  <si>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</si>
  <si>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</si>
  <si>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</si>
  <si>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</si>
  <si>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</si>
  <si>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</si>
  <si>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</si>
  <si>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</si>
  <si>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</si>
  <si>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</si>
  <si>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境港市</t>
  </si>
  <si>
    <t>境港駅前駐車場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</si>
  <si>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</si>
  <si>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</si>
  <si>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</si>
  <si>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</si>
  <si>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</si>
  <si>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</si>
  <si>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</si>
  <si>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</si>
  <si>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</si>
  <si>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</si>
  <si>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</si>
  <si>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</si>
  <si>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</si>
  <si>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</si>
  <si>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</si>
  <si>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</si>
  <si>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水木しげるロードの観光客の減少や、周辺地域への民間駐車場の開設などにより、利用者数は減少傾向にあったが、平成３０年７月の水木しげるロードリニューアル以降は利用者数が増加している。</t>
    <phoneticPr fontId="5"/>
  </si>
  <si>
    <t>　広場式の駐車場であり、設備投資についても規模の大きなものは計画していない。
　現在、企業債の残高は無く、今後も借入の予定は無い。</t>
    <phoneticPr fontId="5"/>
  </si>
  <si>
    <t xml:space="preserve">　収益的収支比率は、地方債を短期間で償還したことによる影響により５０％程度で推移し、単年度収支は赤字となっていたが、平成２８年度で償還が完了したことから、平成２９年度以降は単年度収支が黒字に転じている。
　売上高ＧＯＰ率、ＥＢＩＴＤＡについては、ともに類似施設の平均値を上回っている。
　ＥＢＩＴＤＡは減少傾向にあったが、平成３０年度には近隣の観光地である水木しげるロードがリニューアルオープンしたほか、ゲゲゲの鬼太郎の新アニメが放送開始されたことにより、観光客が大幅に増加し、収益が大幅に伸びている。
</t>
    <phoneticPr fontId="5"/>
  </si>
  <si>
    <t xml:space="preserve">　地方債の償還終了に伴い、平成２９年度・平成３０年度は、単年度収支が黒字となっている。
　今後も単年度収支は黒字のまま推移し、実質収支についても数年後には黒字化すると見込んでいる。
　また、水木しげるロードのリニューアルなどにより観光客が増加しており、収益性についても向上している。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当面、黒字が継続することが見込まれているが、今後も維持管理費が過大とならないよう抑制に努める。
</t>
    <rPh sb="20" eb="22">
      <t>ヘイセイ</t>
    </rPh>
    <rPh sb="24" eb="26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</si>
</sst>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50.7</c:v>
                </c:pt>
                <c:pt idx="2">
                  <c:v>48.6</c:v>
                </c:pt>
                <c:pt idx="3">
                  <c:v>474</c:v>
                </c:pt>
                <c:pt idx="4">
                  <c:v>708.3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B3-4C6E-A543-3C18FBCA7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79592"/>
        <c:axId val="28677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B3-4C6E-A543-3C18FBCA7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79592"/>
        <c:axId val="286779984"/>
      </c:lineChart>
      <c:dateAx>
        <c:axId val="286779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779984"/>
        <c:crosses val="autoZero"/>
        <c:auto val="1"/>
        <c:lblOffset val="100"/>
        <c:baseTimeUnit val="years"/>
      </c:dateAx>
      <c:valAx>
        <c:axId val="28677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779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355</c:v>
                </c:pt>
                <c:pt idx="1">
                  <c:v>181.5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D7-4B8B-9EC2-10F5BCE8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776848"/>
        <c:axId val="286777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D7-4B8B-9EC2-10F5BCE8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776848"/>
        <c:axId val="286777240"/>
      </c:lineChart>
      <c:dateAx>
        <c:axId val="28677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6777240"/>
        <c:crosses val="autoZero"/>
        <c:auto val="1"/>
        <c:lblOffset val="100"/>
        <c:baseTimeUnit val="years"/>
      </c:dateAx>
      <c:valAx>
        <c:axId val="286777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86776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16-4440-AB5E-9D4CFF2CC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7096"/>
        <c:axId val="290439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16-4440-AB5E-9D4CFF2CC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7096"/>
        <c:axId val="290439448"/>
      </c:lineChart>
      <c:dateAx>
        <c:axId val="290437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39448"/>
        <c:crosses val="autoZero"/>
        <c:auto val="1"/>
        <c:lblOffset val="100"/>
        <c:baseTimeUnit val="years"/>
      </c:dateAx>
      <c:valAx>
        <c:axId val="290439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7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51-4EFB-905A-46D1E47BA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42192"/>
        <c:axId val="29043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51-4EFB-905A-46D1E47BA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42192"/>
        <c:axId val="290439056"/>
      </c:lineChart>
      <c:dateAx>
        <c:axId val="29044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39056"/>
        <c:crosses val="autoZero"/>
        <c:auto val="1"/>
        <c:lblOffset val="100"/>
        <c:baseTimeUnit val="years"/>
      </c:dateAx>
      <c:valAx>
        <c:axId val="29043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4421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9C-44D6-AF04-94162C415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7880"/>
        <c:axId val="290436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9C-44D6-AF04-94162C415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7880"/>
        <c:axId val="290436312"/>
      </c:lineChart>
      <c:dateAx>
        <c:axId val="290437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36312"/>
        <c:crosses val="autoZero"/>
        <c:auto val="1"/>
        <c:lblOffset val="100"/>
        <c:baseTimeUnit val="years"/>
      </c:dateAx>
      <c:valAx>
        <c:axId val="290436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7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9C-4FC2-9F1E-353679DA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9840"/>
        <c:axId val="290441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9C-4FC2-9F1E-353679DA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9840"/>
        <c:axId val="290441016"/>
      </c:lineChart>
      <c:dateAx>
        <c:axId val="29043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41016"/>
        <c:crosses val="autoZero"/>
        <c:auto val="1"/>
        <c:lblOffset val="100"/>
        <c:baseTimeUnit val="years"/>
      </c:dateAx>
      <c:valAx>
        <c:axId val="290441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9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103.1</c:v>
                </c:pt>
                <c:pt idx="1">
                  <c:v>96.9</c:v>
                </c:pt>
                <c:pt idx="2">
                  <c:v>97.4</c:v>
                </c:pt>
                <c:pt idx="3">
                  <c:v>98</c:v>
                </c:pt>
                <c:pt idx="4">
                  <c:v>117.9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2A-4E22-BE87-815B0983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5528"/>
        <c:axId val="29044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2A-4E22-BE87-815B0983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5528"/>
        <c:axId val="290441408"/>
      </c:lineChart>
      <c:dateAx>
        <c:axId val="290435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41408"/>
        <c:crosses val="autoZero"/>
        <c:auto val="1"/>
        <c:lblOffset val="100"/>
        <c:baseTimeUnit val="years"/>
      </c:dateAx>
      <c:valAx>
        <c:axId val="29044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5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82.4</c:v>
                </c:pt>
                <c:pt idx="1">
                  <c:v>83.2</c:v>
                </c:pt>
                <c:pt idx="2">
                  <c:v>84.6</c:v>
                </c:pt>
                <c:pt idx="3">
                  <c:v>83.2</c:v>
                </c:pt>
                <c:pt idx="4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2D-444B-B130-1C8B7969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5136"/>
        <c:axId val="29043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2D-444B-B130-1C8B79692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5136"/>
        <c:axId val="290434744"/>
      </c:lineChart>
      <c:dateAx>
        <c:axId val="29043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434744"/>
        <c:crosses val="autoZero"/>
        <c:auto val="1"/>
        <c:lblOffset val="100"/>
        <c:baseTimeUnit val="years"/>
      </c:dateAx>
      <c:valAx>
        <c:axId val="29043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15607</c:v>
                </c:pt>
                <c:pt idx="1">
                  <c:v>15420</c:v>
                </c:pt>
                <c:pt idx="2">
                  <c:v>13971</c:v>
                </c:pt>
                <c:pt idx="3">
                  <c:v>13572</c:v>
                </c:pt>
                <c:pt idx="4">
                  <c:v>19343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92-41C2-83C4-72A88B31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438664"/>
        <c:axId val="290344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92-41C2-83C4-72A88B31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438664"/>
        <c:axId val="290344328"/>
      </c:lineChart>
      <c:dateAx>
        <c:axId val="290438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344328"/>
        <c:crosses val="autoZero"/>
        <c:auto val="1"/>
        <c:lblOffset val="100"/>
        <c:baseTimeUnit val="years"/>
      </c:dateAx>
      <c:valAx>
        <c:axId val="290344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90438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90" zoomScaleNormal="90" zoomScaleSheetLayoutView="70" workbookViewId="0">
      <selection activeCell="I12" sqref="I1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鳥取県境港市　境港駅前駐車場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6273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12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196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41640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42005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42370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42736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43101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41640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42005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42370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42736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43101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41640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42005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42370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42736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43101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51.5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50.7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48.6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474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708.3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103.1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96.9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97.4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98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117.9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385.5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419.4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371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509.2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449.1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3.5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3.2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6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3.8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269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276.60000000000002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274.8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277.2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41640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42005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42370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42736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43101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41640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42005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42370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42736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43101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41640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42005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42370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42736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43101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82.4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83.2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84.6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83.2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93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15607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15420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13971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13572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19343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22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16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21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40.700000000000003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38.200000000000003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34.6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37.6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33.200000000000003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6967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7138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8131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8024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162679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>
        <f>データ!$B$11</f>
        <v>41640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>
        <f>データ!$C$11</f>
        <v>42005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>
        <f>データ!$D$11</f>
        <v>42370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>
        <f>データ!$E$11</f>
        <v>42736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>
        <f>データ!$F$11</f>
        <v>43101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5500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>
        <f>データ!$B$11</f>
        <v>41640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>
        <f>データ!$C$11</f>
        <v>42005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>
        <f>データ!$D$11</f>
        <v>42370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>
        <f>データ!$E$11</f>
        <v>42736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>
        <f>データ!$F$11</f>
        <v>43101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>
        <f>データ!$B$11</f>
        <v>41640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>
        <f>データ!$C$11</f>
        <v>42005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>
        <f>データ!$D$11</f>
        <v>42370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>
        <f>データ!$E$11</f>
        <v>42736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>
        <f>データ!$F$11</f>
        <v>43101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355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181.5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78.400000000000006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70.5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59.2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62.4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82.7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EgmUqaW7Ybn3sLuqK+vHQeWCGDRYRSdBxa4H4CEV79AoaC0MPAV1gZeqGjWbRpeQ1R3plhq3G5yyBI/dzVqsA==" saltValue="lnTly5JK6j0zApqAwj4VK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103</v>
      </c>
      <c r="AM5" s="59" t="s">
        <v>104</v>
      </c>
      <c r="AN5" s="59" t="s">
        <v>105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102</v>
      </c>
      <c r="AW5" s="59" t="s">
        <v>103</v>
      </c>
      <c r="AX5" s="59" t="s">
        <v>104</v>
      </c>
      <c r="AY5" s="59" t="s">
        <v>105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101</v>
      </c>
      <c r="BG5" s="59" t="s">
        <v>91</v>
      </c>
      <c r="BH5" s="59" t="s">
        <v>92</v>
      </c>
      <c r="BI5" s="59" t="s">
        <v>93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101</v>
      </c>
      <c r="BR5" s="59" t="s">
        <v>102</v>
      </c>
      <c r="BS5" s="59" t="s">
        <v>92</v>
      </c>
      <c r="BT5" s="59" t="s">
        <v>104</v>
      </c>
      <c r="BU5" s="59" t="s">
        <v>105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90</v>
      </c>
      <c r="CC5" s="59" t="s">
        <v>102</v>
      </c>
      <c r="CD5" s="59" t="s">
        <v>92</v>
      </c>
      <c r="CE5" s="59" t="s">
        <v>93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91</v>
      </c>
      <c r="CQ5" s="59" t="s">
        <v>92</v>
      </c>
      <c r="CR5" s="59" t="s">
        <v>104</v>
      </c>
      <c r="CS5" s="59" t="s">
        <v>105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101</v>
      </c>
      <c r="DA5" s="59" t="s">
        <v>102</v>
      </c>
      <c r="DB5" s="59" t="s">
        <v>92</v>
      </c>
      <c r="DC5" s="59" t="s">
        <v>104</v>
      </c>
      <c r="DD5" s="59" t="s">
        <v>105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102</v>
      </c>
      <c r="DM5" s="59" t="s">
        <v>103</v>
      </c>
      <c r="DN5" s="59" t="s">
        <v>104</v>
      </c>
      <c r="DO5" s="59" t="s">
        <v>94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2018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鳥取県境港市</v>
      </c>
      <c r="I6" s="60" t="str">
        <f t="shared" si="1"/>
        <v>境港駅前駐車場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12</v>
      </c>
      <c r="S6" s="62" t="str">
        <f t="shared" si="1"/>
        <v>駅</v>
      </c>
      <c r="T6" s="62" t="str">
        <f t="shared" si="1"/>
        <v>無</v>
      </c>
      <c r="U6" s="63">
        <f t="shared" si="1"/>
        <v>6273</v>
      </c>
      <c r="V6" s="63">
        <f t="shared" si="1"/>
        <v>196</v>
      </c>
      <c r="W6" s="63">
        <f t="shared" si="1"/>
        <v>200</v>
      </c>
      <c r="X6" s="62" t="str">
        <f t="shared" si="1"/>
        <v>導入なし</v>
      </c>
      <c r="Y6" s="64">
        <f>IF(Y8="-",NA(),Y8)</f>
        <v>51.5</v>
      </c>
      <c r="Z6" s="64">
        <f t="shared" ref="Z6:AH6" si="2">IF(Z8="-",NA(),Z8)</f>
        <v>50.7</v>
      </c>
      <c r="AA6" s="64">
        <f t="shared" si="2"/>
        <v>48.6</v>
      </c>
      <c r="AB6" s="64">
        <f t="shared" si="2"/>
        <v>474</v>
      </c>
      <c r="AC6" s="64">
        <f t="shared" si="2"/>
        <v>708.3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82.4</v>
      </c>
      <c r="BG6" s="64">
        <f t="shared" ref="BG6:BO6" si="5">IF(BG8="-",NA(),BG8)</f>
        <v>83.2</v>
      </c>
      <c r="BH6" s="64">
        <f t="shared" si="5"/>
        <v>84.6</v>
      </c>
      <c r="BI6" s="64">
        <f t="shared" si="5"/>
        <v>83.2</v>
      </c>
      <c r="BJ6" s="64">
        <f t="shared" si="5"/>
        <v>93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15607</v>
      </c>
      <c r="BR6" s="65">
        <f t="shared" ref="BR6:BZ6" si="6">IF(BR8="-",NA(),BR8)</f>
        <v>15420</v>
      </c>
      <c r="BS6" s="65">
        <f t="shared" si="6"/>
        <v>13971</v>
      </c>
      <c r="BT6" s="65">
        <f t="shared" si="6"/>
        <v>13572</v>
      </c>
      <c r="BU6" s="65">
        <f t="shared" si="6"/>
        <v>19343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162679</v>
      </c>
      <c r="CN6" s="63">
        <f t="shared" si="7"/>
        <v>5500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355</v>
      </c>
      <c r="DA6" s="64">
        <f t="shared" ref="DA6:DI6" si="8">IF(DA8="-",NA(),DA8)</f>
        <v>181.5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103.1</v>
      </c>
      <c r="DL6" s="64">
        <f t="shared" ref="DL6:DT6" si="9">IF(DL8="-",NA(),DL8)</f>
        <v>96.9</v>
      </c>
      <c r="DM6" s="64">
        <f t="shared" si="9"/>
        <v>97.4</v>
      </c>
      <c r="DN6" s="64">
        <f t="shared" si="9"/>
        <v>98</v>
      </c>
      <c r="DO6" s="64">
        <f t="shared" si="9"/>
        <v>117.9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108</v>
      </c>
      <c r="B7" s="60">
        <f t="shared" ref="B7:X7" si="10">B8</f>
        <v>2018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境港市</v>
      </c>
      <c r="I7" s="60" t="str">
        <f t="shared" si="10"/>
        <v>境港駅前駐車場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12</v>
      </c>
      <c r="S7" s="62" t="str">
        <f t="shared" si="10"/>
        <v>駅</v>
      </c>
      <c r="T7" s="62" t="str">
        <f t="shared" si="10"/>
        <v>無</v>
      </c>
      <c r="U7" s="63">
        <f t="shared" si="10"/>
        <v>6273</v>
      </c>
      <c r="V7" s="63">
        <f t="shared" si="10"/>
        <v>196</v>
      </c>
      <c r="W7" s="63">
        <f t="shared" si="10"/>
        <v>200</v>
      </c>
      <c r="X7" s="62" t="str">
        <f t="shared" si="10"/>
        <v>導入なし</v>
      </c>
      <c r="Y7" s="64">
        <f>Y8</f>
        <v>51.5</v>
      </c>
      <c r="Z7" s="64">
        <f t="shared" ref="Z7:AH7" si="11">Z8</f>
        <v>50.7</v>
      </c>
      <c r="AA7" s="64">
        <f t="shared" si="11"/>
        <v>48.6</v>
      </c>
      <c r="AB7" s="64">
        <f t="shared" si="11"/>
        <v>474</v>
      </c>
      <c r="AC7" s="64">
        <f t="shared" si="11"/>
        <v>708.3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82.4</v>
      </c>
      <c r="BG7" s="64">
        <f t="shared" ref="BG7:BO7" si="14">BG8</f>
        <v>83.2</v>
      </c>
      <c r="BH7" s="64">
        <f t="shared" si="14"/>
        <v>84.6</v>
      </c>
      <c r="BI7" s="64">
        <f t="shared" si="14"/>
        <v>83.2</v>
      </c>
      <c r="BJ7" s="64">
        <f t="shared" si="14"/>
        <v>93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15607</v>
      </c>
      <c r="BR7" s="65">
        <f t="shared" ref="BR7:BZ7" si="15">BR8</f>
        <v>15420</v>
      </c>
      <c r="BS7" s="65">
        <f t="shared" si="15"/>
        <v>13971</v>
      </c>
      <c r="BT7" s="65">
        <f t="shared" si="15"/>
        <v>13572</v>
      </c>
      <c r="BU7" s="65">
        <f t="shared" si="15"/>
        <v>19343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110</v>
      </c>
      <c r="CL7" s="61"/>
      <c r="CM7" s="63">
        <f>CM8</f>
        <v>162679</v>
      </c>
      <c r="CN7" s="63">
        <f>CN8</f>
        <v>5500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110</v>
      </c>
      <c r="CY7" s="61"/>
      <c r="CZ7" s="64">
        <f>CZ8</f>
        <v>355</v>
      </c>
      <c r="DA7" s="64">
        <f t="shared" ref="DA7:DI7" si="16">DA8</f>
        <v>181.5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103.1</v>
      </c>
      <c r="DL7" s="64">
        <f t="shared" ref="DL7:DT7" si="17">DL8</f>
        <v>96.9</v>
      </c>
      <c r="DM7" s="64">
        <f t="shared" si="17"/>
        <v>97.4</v>
      </c>
      <c r="DN7" s="64">
        <f t="shared" si="17"/>
        <v>98</v>
      </c>
      <c r="DO7" s="64">
        <f t="shared" si="17"/>
        <v>117.9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312045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12</v>
      </c>
      <c r="S8" s="69" t="s">
        <v>121</v>
      </c>
      <c r="T8" s="69" t="s">
        <v>122</v>
      </c>
      <c r="U8" s="70">
        <v>6273</v>
      </c>
      <c r="V8" s="70">
        <v>196</v>
      </c>
      <c r="W8" s="70">
        <v>200</v>
      </c>
      <c r="X8" s="69" t="s">
        <v>123</v>
      </c>
      <c r="Y8" s="71">
        <v>51.5</v>
      </c>
      <c r="Z8" s="71">
        <v>50.7</v>
      </c>
      <c r="AA8" s="71">
        <v>48.6</v>
      </c>
      <c r="AB8" s="71">
        <v>474</v>
      </c>
      <c r="AC8" s="71">
        <v>708.3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82.4</v>
      </c>
      <c r="BG8" s="71">
        <v>83.2</v>
      </c>
      <c r="BH8" s="71">
        <v>84.6</v>
      </c>
      <c r="BI8" s="71">
        <v>83.2</v>
      </c>
      <c r="BJ8" s="71">
        <v>93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15607</v>
      </c>
      <c r="BR8" s="72">
        <v>15420</v>
      </c>
      <c r="BS8" s="72">
        <v>13971</v>
      </c>
      <c r="BT8" s="73">
        <v>13572</v>
      </c>
      <c r="BU8" s="73">
        <v>19343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162679</v>
      </c>
      <c r="CN8" s="70">
        <v>5500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355</v>
      </c>
      <c r="DA8" s="71">
        <v>181.5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103.1</v>
      </c>
      <c r="DL8" s="71">
        <v>96.9</v>
      </c>
      <c r="DM8" s="71">
        <v>97.4</v>
      </c>
      <c r="DN8" s="71">
        <v>98</v>
      </c>
      <c r="DO8" s="71">
        <v>117.9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dcterms:created xsi:type="dcterms:W3CDTF">2019-12-05T07:26:47Z</dcterms:created>
  <dcterms:modified xsi:type="dcterms:W3CDTF">2020-02-12T04:41:57Z</dcterms:modified>
  <cp:category/>
</cp:coreProperties>
</file>