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04_境港市\"/>
    </mc:Choice>
  </mc:AlternateContent>
  <workbookProtection workbookAlgorithmName="SHA-512" workbookHashValue="L7WpKOhGYn06oazkpiHgH0t9w/L/yOF8uzBvLI6uScWMrWnGysWqYCGn+N4/mFHi5rVLUsgEHesgw+VlctlIhw==" workbookSaltValue="RNzf95pa0Z8bCSDcc6y9ww==" workbookSpinCount="100000" lockStructure="1"/>
  <bookViews>
    <workbookView xWindow="0" yWindow="0" windowWidth="20490" windowHeight="768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HJ51" i="4" l="1"/>
  <c r="MA30" i="4"/>
  <c r="IT76" i="4"/>
  <c r="CS51" i="4"/>
  <c r="HJ30" i="4"/>
  <c r="CS30" i="4"/>
  <c r="BZ76" i="4"/>
  <c r="MI76" i="4"/>
  <c r="MA51" i="4"/>
  <c r="C11" i="5"/>
  <c r="D11" i="5"/>
  <c r="E11" i="5"/>
  <c r="B11" i="5"/>
  <c r="LT76" i="4" l="1"/>
  <c r="GQ51" i="4"/>
  <c r="LH30" i="4"/>
  <c r="IE76" i="4"/>
  <c r="BZ51" i="4"/>
  <c r="BZ30" i="4"/>
  <c r="BK76" i="4"/>
  <c r="LH51" i="4"/>
  <c r="GQ30" i="4"/>
  <c r="HP76" i="4"/>
  <c r="BG30" i="4"/>
  <c r="AV76" i="4"/>
  <c r="KO51" i="4"/>
  <c r="LE76" i="4"/>
  <c r="FX51" i="4"/>
  <c r="KO30" i="4"/>
  <c r="BG51" i="4"/>
  <c r="FX30" i="4"/>
  <c r="HA76" i="4"/>
  <c r="AN30" i="4"/>
  <c r="JV51" i="4"/>
  <c r="KP76" i="4"/>
  <c r="FE51" i="4"/>
  <c r="JV30" i="4"/>
  <c r="AN51" i="4"/>
  <c r="FE30" i="4"/>
  <c r="AG76" i="4"/>
  <c r="R76" i="4"/>
  <c r="JC51" i="4"/>
  <c r="JC30" i="4"/>
  <c r="GL76" i="4"/>
  <c r="U51" i="4"/>
  <c r="EL30" i="4"/>
  <c r="U30" i="4"/>
  <c r="KA76" i="4"/>
  <c r="EL51" i="4"/>
</calcChain>
</file>

<file path=xl/sharedStrings.xml><?xml version="1.0" encoding="utf-8"?>
<sst xmlns="http://schemas.openxmlformats.org/spreadsheetml/2006/main" count="278" uniqueCount="130">
  <si>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</si>
  <si>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</si>
  <si>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</si>
  <si>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</si>
  <si>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</si>
  <si>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</si>
  <si>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</si>
  <si>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</si>
  <si>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</si>
  <si>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</si>
  <si>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</si>
  <si>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</si>
  <si>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</si>
  <si>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</si>
  <si>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</si>
  <si>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</si>
  <si>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</si>
  <si>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</si>
  <si>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</si>
  <si>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</si>
  <si>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</si>
  <si>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</si>
  <si>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</si>
  <si>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</si>
  <si>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</si>
  <si>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</si>
  <si>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</si>
  <si>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</si>
  <si>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</si>
  <si>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</si>
  <si>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</si>
  <si>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</si>
  <si>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</si>
  <si>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</si>
  <si>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</si>
  <si>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</si>
  <si>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</si>
  <si>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</si>
  <si>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</si>
  <si>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</si>
  <si>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</si>
  <si>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</si>
  <si>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</si>
  <si>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</si>
  <si>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</si>
  <si>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</si>
  <si>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</si>
  <si>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</si>
  <si>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</si>
  <si>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</si>
  <si>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</si>
  <si>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</si>
  <si>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</si>
  <si>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</si>
  <si>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</si>
  <si>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</si>
  <si>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</si>
  <si>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</si>
  <si>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</si>
  <si>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</si>
  <si>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</si>
  <si>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</si>
  <si>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</si>
  <si>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</si>
  <si>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</si>
  <si>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</si>
  <si>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</si>
  <si>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</si>
  <si>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</si>
  <si>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</si>
  <si>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</si>
  <si>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</si>
  <si>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</si>
  <si>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</si>
  <si>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</si>
  <si>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</si>
  <si>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</si>
  <si>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</si>
  <si>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</si>
  <si>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</si>
  <si>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</si>
  <si>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</si>
  <si>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</si>
  <si>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</si>
  <si>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</si>
  <si>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</si>
  <si>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</si>
  <si>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</si>
  <si>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</si>
  <si>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</si>
  <si>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</si>
  <si>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</si>
  <si>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</si>
  <si>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</si>
  <si>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</si>
  <si>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</si>
  <si>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</si>
  <si>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</si>
  <si>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</si>
  <si>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</si>
  <si>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</si>
  <si>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</si>
  <si>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</si>
  <si>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</si>
  <si>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</si>
  <si>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</si>
  <si>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</si>
  <si>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</si>
  <si>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鳥取県　境港市</t>
  </si>
  <si>
    <t>日ノ出駐車場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</si>
  <si>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</si>
  <si>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</si>
  <si>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</si>
  <si>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</si>
  <si>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</si>
  <si>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</si>
  <si>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 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</si>
  <si>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</si>
  <si>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</si>
  <si>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</si>
  <si>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</si>
  <si>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</si>
  <si>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</si>
  <si>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</si>
  <si>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</si>
  <si>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</si>
  <si>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他会計からの繰り入れは無く、収益的収支は常に１００％を超過している。
　また、類似施設と比較するとＥＢＩＴＤＡは低めとなっているが、広場式の駐車場のため営業費用が比較的少額であることから、売上高ＧＯＰは高い率を維持しているなど、経営は比較的に安定している。</t>
    <phoneticPr fontId="5"/>
  </si>
  <si>
    <t>　広場式の駐車場であり、今後の設備投資についても規模の大きなものは計画しておらず、発券機などの更新にかかる費用程度を見込んでいる。
　現在、企業債の残高は無く、今後も借入の予定は無い。</t>
    <phoneticPr fontId="5"/>
  </si>
  <si>
    <t>　水木しげるロードの観光客の減少や、周辺地域への民間駐車場の開設などにより、利用者数は減少傾向にあったが、平成３０年７月に近隣の水木しげるロードがリニューアルされたことで観光客が増加しており、稼働率は低めではあるが、今後も安定した利用が見込まれる。</t>
    <phoneticPr fontId="5"/>
  </si>
  <si>
    <t xml:space="preserve">　稼働率は比較的低い傾向にあるが、現状において収益性は確保されている。
　また、大きな設備投資の計画が無く、観光客の増加に伴う駐車場利用者数の増加が見込まれることから、安定した公営企業経営が可能と考えられる。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今後も黒字が継続することが見込まれるが、維持管理費が過大とならないよう抑制に努める。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</si>
</sst>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303.39999999999998</c:v>
                </c:pt>
                <c:pt idx="1">
                  <c:v>258.7</c:v>
                </c:pt>
                <c:pt idx="2">
                  <c:v>303.39999999999998</c:v>
                </c:pt>
                <c:pt idx="3">
                  <c:v>226.5</c:v>
                </c:pt>
                <c:pt idx="4">
                  <c:v>264.3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68-48D0-A0F0-A095B551A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46824"/>
        <c:axId val="29384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68-48D0-A0F0-A095B551A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46824"/>
        <c:axId val="293848784"/>
      </c:lineChart>
      <c:dateAx>
        <c:axId val="293846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48784"/>
        <c:crosses val="autoZero"/>
        <c:auto val="1"/>
        <c:lblOffset val="100"/>
        <c:baseTimeUnit val="years"/>
      </c:dateAx>
      <c:valAx>
        <c:axId val="29384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3846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9E-4DF0-85C0-2D867944F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46432"/>
        <c:axId val="29384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9E-4DF0-85C0-2D867944F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46432"/>
        <c:axId val="293845648"/>
      </c:lineChart>
      <c:dateAx>
        <c:axId val="29384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45648"/>
        <c:crosses val="autoZero"/>
        <c:auto val="1"/>
        <c:lblOffset val="100"/>
        <c:baseTimeUnit val="years"/>
      </c:dateAx>
      <c:valAx>
        <c:axId val="29384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3846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56-4BD1-AA77-96488CBCE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48000"/>
        <c:axId val="29384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56-4BD1-AA77-96488CBCE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48000"/>
        <c:axId val="293847608"/>
      </c:lineChart>
      <c:dateAx>
        <c:axId val="29384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47608"/>
        <c:crosses val="autoZero"/>
        <c:auto val="1"/>
        <c:lblOffset val="100"/>
        <c:baseTimeUnit val="years"/>
      </c:dateAx>
      <c:valAx>
        <c:axId val="29384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3848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B0-4F2F-9629-B3B3E4EE2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48392"/>
        <c:axId val="293849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B0-4F2F-9629-B3B3E4EE2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48392"/>
        <c:axId val="293849176"/>
      </c:lineChart>
      <c:dateAx>
        <c:axId val="293848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49176"/>
        <c:crosses val="autoZero"/>
        <c:auto val="1"/>
        <c:lblOffset val="100"/>
        <c:baseTimeUnit val="years"/>
      </c:dateAx>
      <c:valAx>
        <c:axId val="293849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3848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46-4E76-9CD5-7697EDBC7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50352"/>
        <c:axId val="293842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46-4E76-9CD5-7697EDBC7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50352"/>
        <c:axId val="293842904"/>
      </c:lineChart>
      <c:dateAx>
        <c:axId val="29385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42904"/>
        <c:crosses val="autoZero"/>
        <c:auto val="1"/>
        <c:lblOffset val="100"/>
        <c:baseTimeUnit val="years"/>
      </c:dateAx>
      <c:valAx>
        <c:axId val="293842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3850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6-4C1C-8C55-572B86BB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49960"/>
        <c:axId val="29384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6-4C1C-8C55-572B86BB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49960"/>
        <c:axId val="293847216"/>
      </c:lineChart>
      <c:dateAx>
        <c:axId val="293849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47216"/>
        <c:crosses val="autoZero"/>
        <c:auto val="1"/>
        <c:lblOffset val="100"/>
        <c:baseTimeUnit val="years"/>
      </c:dateAx>
      <c:valAx>
        <c:axId val="29384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3849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57.5</c:v>
                </c:pt>
                <c:pt idx="2">
                  <c:v>57.5</c:v>
                </c:pt>
                <c:pt idx="3">
                  <c:v>54.3</c:v>
                </c:pt>
                <c:pt idx="4">
                  <c:v>60.6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53-449F-A73E-7456BABB1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44472"/>
        <c:axId val="29384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53-449F-A73E-7456BABB1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44472"/>
        <c:axId val="293844864"/>
      </c:lineChart>
      <c:dateAx>
        <c:axId val="293844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44864"/>
        <c:crosses val="autoZero"/>
        <c:auto val="1"/>
        <c:lblOffset val="100"/>
        <c:baseTimeUnit val="years"/>
      </c:dateAx>
      <c:valAx>
        <c:axId val="29384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3844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67</c:v>
                </c:pt>
                <c:pt idx="1">
                  <c:v>61.4</c:v>
                </c:pt>
                <c:pt idx="2">
                  <c:v>67</c:v>
                </c:pt>
                <c:pt idx="3">
                  <c:v>60.4</c:v>
                </c:pt>
                <c:pt idx="4">
                  <c:v>59.6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15-4683-8854-6CB6F0F10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223584"/>
        <c:axId val="294227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15-4683-8854-6CB6F0F10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23584"/>
        <c:axId val="294227112"/>
      </c:lineChart>
      <c:dateAx>
        <c:axId val="29422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227112"/>
        <c:crosses val="autoZero"/>
        <c:auto val="1"/>
        <c:lblOffset val="100"/>
        <c:baseTimeUnit val="years"/>
      </c:dateAx>
      <c:valAx>
        <c:axId val="294227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4223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3962</c:v>
                </c:pt>
                <c:pt idx="1">
                  <c:v>3422</c:v>
                </c:pt>
                <c:pt idx="2">
                  <c:v>3437</c:v>
                </c:pt>
                <c:pt idx="3">
                  <c:v>2897</c:v>
                </c:pt>
                <c:pt idx="4">
                  <c:v>3759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04-4EA7-88E0-70F1B67B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230248"/>
        <c:axId val="29422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04-4EA7-88E0-70F1B67B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30248"/>
        <c:axId val="294229856"/>
      </c:lineChart>
      <c:dateAx>
        <c:axId val="294230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229856"/>
        <c:crosses val="autoZero"/>
        <c:auto val="1"/>
        <c:lblOffset val="100"/>
        <c:baseTimeUnit val="years"/>
      </c:dateAx>
      <c:valAx>
        <c:axId val="29422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4230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90" zoomScaleNormal="90" zoomScaleSheetLayoutView="70" workbookViewId="0">
      <selection activeCell="K12" sqref="K1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鳥取県境港市　日ノ出駐車場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3912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127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303.39999999999998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258.7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303.39999999999998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226.5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264.3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60.6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57.5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57.5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54.3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60.6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61.4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60.4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59.6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3962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3422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3437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2897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3759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81478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5500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10I7aceYzUbl3BfIKORCx1iuL9ZeFQsD17nD0pP6n8T7mFtnBTlR1hBgGGtg75ESbFPiV66XAO0NzD0155YO0Q==" saltValue="GfBoorNNtrUHsQBAaD+23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92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101</v>
      </c>
      <c r="B6" s="60">
        <f>B8</f>
        <v>2018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鳥取県境港市</v>
      </c>
      <c r="I6" s="60" t="str">
        <f t="shared" si="1"/>
        <v>日ノ出駐車場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広場式</v>
      </c>
      <c r="R6" s="63">
        <f t="shared" si="1"/>
        <v>45</v>
      </c>
      <c r="S6" s="62" t="str">
        <f t="shared" si="1"/>
        <v>商業施設</v>
      </c>
      <c r="T6" s="62" t="str">
        <f t="shared" si="1"/>
        <v>無</v>
      </c>
      <c r="U6" s="63">
        <f t="shared" si="1"/>
        <v>3912</v>
      </c>
      <c r="V6" s="63">
        <f t="shared" si="1"/>
        <v>127</v>
      </c>
      <c r="W6" s="63">
        <f t="shared" si="1"/>
        <v>200</v>
      </c>
      <c r="X6" s="62" t="str">
        <f t="shared" si="1"/>
        <v>導入なし</v>
      </c>
      <c r="Y6" s="64">
        <f>IF(Y8="-",NA(),Y8)</f>
        <v>303.39999999999998</v>
      </c>
      <c r="Z6" s="64">
        <f t="shared" ref="Z6:AH6" si="2">IF(Z8="-",NA(),Z8)</f>
        <v>258.7</v>
      </c>
      <c r="AA6" s="64">
        <f t="shared" si="2"/>
        <v>303.39999999999998</v>
      </c>
      <c r="AB6" s="64">
        <f t="shared" si="2"/>
        <v>226.5</v>
      </c>
      <c r="AC6" s="64">
        <f t="shared" si="2"/>
        <v>264.3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67</v>
      </c>
      <c r="BG6" s="64">
        <f t="shared" ref="BG6:BO6" si="5">IF(BG8="-",NA(),BG8)</f>
        <v>61.4</v>
      </c>
      <c r="BH6" s="64">
        <f t="shared" si="5"/>
        <v>67</v>
      </c>
      <c r="BI6" s="64">
        <f t="shared" si="5"/>
        <v>60.4</v>
      </c>
      <c r="BJ6" s="64">
        <f t="shared" si="5"/>
        <v>59.6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3962</v>
      </c>
      <c r="BR6" s="65">
        <f t="shared" ref="BR6:BZ6" si="6">IF(BR8="-",NA(),BR8)</f>
        <v>3422</v>
      </c>
      <c r="BS6" s="65">
        <f t="shared" si="6"/>
        <v>3437</v>
      </c>
      <c r="BT6" s="65">
        <f t="shared" si="6"/>
        <v>2897</v>
      </c>
      <c r="BU6" s="65">
        <f t="shared" si="6"/>
        <v>3759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81478</v>
      </c>
      <c r="CN6" s="63">
        <f t="shared" si="7"/>
        <v>5500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60.6</v>
      </c>
      <c r="DL6" s="64">
        <f t="shared" ref="DL6:DT6" si="9">IF(DL8="-",NA(),DL8)</f>
        <v>57.5</v>
      </c>
      <c r="DM6" s="64">
        <f t="shared" si="9"/>
        <v>57.5</v>
      </c>
      <c r="DN6" s="64">
        <f t="shared" si="9"/>
        <v>54.3</v>
      </c>
      <c r="DO6" s="64">
        <f t="shared" si="9"/>
        <v>60.6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104</v>
      </c>
      <c r="B7" s="60">
        <f t="shared" ref="B7:X7" si="10">B8</f>
        <v>2018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鳥取県　境港市</v>
      </c>
      <c r="I7" s="60" t="str">
        <f t="shared" si="10"/>
        <v>日ノ出駐車場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広場式</v>
      </c>
      <c r="R7" s="63">
        <f t="shared" si="10"/>
        <v>45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3912</v>
      </c>
      <c r="V7" s="63">
        <f t="shared" si="10"/>
        <v>127</v>
      </c>
      <c r="W7" s="63">
        <f t="shared" si="10"/>
        <v>200</v>
      </c>
      <c r="X7" s="62" t="str">
        <f t="shared" si="10"/>
        <v>導入なし</v>
      </c>
      <c r="Y7" s="64">
        <f>Y8</f>
        <v>303.39999999999998</v>
      </c>
      <c r="Z7" s="64">
        <f t="shared" ref="Z7:AH7" si="11">Z8</f>
        <v>258.7</v>
      </c>
      <c r="AA7" s="64">
        <f t="shared" si="11"/>
        <v>303.39999999999998</v>
      </c>
      <c r="AB7" s="64">
        <f t="shared" si="11"/>
        <v>226.5</v>
      </c>
      <c r="AC7" s="64">
        <f t="shared" si="11"/>
        <v>264.3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67</v>
      </c>
      <c r="BG7" s="64">
        <f t="shared" ref="BG7:BO7" si="14">BG8</f>
        <v>61.4</v>
      </c>
      <c r="BH7" s="64">
        <f t="shared" si="14"/>
        <v>67</v>
      </c>
      <c r="BI7" s="64">
        <f t="shared" si="14"/>
        <v>60.4</v>
      </c>
      <c r="BJ7" s="64">
        <f t="shared" si="14"/>
        <v>59.6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3962</v>
      </c>
      <c r="BR7" s="65">
        <f t="shared" ref="BR7:BZ7" si="15">BR8</f>
        <v>3422</v>
      </c>
      <c r="BS7" s="65">
        <f t="shared" si="15"/>
        <v>3437</v>
      </c>
      <c r="BT7" s="65">
        <f t="shared" si="15"/>
        <v>2897</v>
      </c>
      <c r="BU7" s="65">
        <f t="shared" si="15"/>
        <v>3759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105</v>
      </c>
      <c r="CC7" s="64" t="s">
        <v>105</v>
      </c>
      <c r="CD7" s="64" t="s">
        <v>105</v>
      </c>
      <c r="CE7" s="64" t="s">
        <v>105</v>
      </c>
      <c r="CF7" s="64" t="s">
        <v>105</v>
      </c>
      <c r="CG7" s="64" t="s">
        <v>105</v>
      </c>
      <c r="CH7" s="64" t="s">
        <v>105</v>
      </c>
      <c r="CI7" s="64" t="s">
        <v>105</v>
      </c>
      <c r="CJ7" s="64" t="s">
        <v>105</v>
      </c>
      <c r="CK7" s="64" t="s">
        <v>106</v>
      </c>
      <c r="CL7" s="61"/>
      <c r="CM7" s="63">
        <f>CM8</f>
        <v>81478</v>
      </c>
      <c r="CN7" s="63">
        <f>CN8</f>
        <v>5500</v>
      </c>
      <c r="CO7" s="64" t="s">
        <v>105</v>
      </c>
      <c r="CP7" s="64" t="s">
        <v>105</v>
      </c>
      <c r="CQ7" s="64" t="s">
        <v>105</v>
      </c>
      <c r="CR7" s="64" t="s">
        <v>105</v>
      </c>
      <c r="CS7" s="64" t="s">
        <v>105</v>
      </c>
      <c r="CT7" s="64" t="s">
        <v>105</v>
      </c>
      <c r="CU7" s="64" t="s">
        <v>105</v>
      </c>
      <c r="CV7" s="64" t="s">
        <v>105</v>
      </c>
      <c r="CW7" s="64" t="s">
        <v>105</v>
      </c>
      <c r="CX7" s="64" t="s">
        <v>107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60.6</v>
      </c>
      <c r="DL7" s="64">
        <f t="shared" ref="DL7:DT7" si="17">DL8</f>
        <v>57.5</v>
      </c>
      <c r="DM7" s="64">
        <f t="shared" si="17"/>
        <v>57.5</v>
      </c>
      <c r="DN7" s="64">
        <f t="shared" si="17"/>
        <v>54.3</v>
      </c>
      <c r="DO7" s="64">
        <f t="shared" si="17"/>
        <v>60.6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312045</v>
      </c>
      <c r="D8" s="67">
        <v>47</v>
      </c>
      <c r="E8" s="67">
        <v>14</v>
      </c>
      <c r="F8" s="67">
        <v>0</v>
      </c>
      <c r="G8" s="67">
        <v>1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 t="s">
        <v>115</v>
      </c>
      <c r="P8" s="69" t="s">
        <v>116</v>
      </c>
      <c r="Q8" s="69" t="s">
        <v>117</v>
      </c>
      <c r="R8" s="70">
        <v>45</v>
      </c>
      <c r="S8" s="69" t="s">
        <v>118</v>
      </c>
      <c r="T8" s="69" t="s">
        <v>119</v>
      </c>
      <c r="U8" s="70">
        <v>3912</v>
      </c>
      <c r="V8" s="70">
        <v>127</v>
      </c>
      <c r="W8" s="70">
        <v>200</v>
      </c>
      <c r="X8" s="69" t="s">
        <v>120</v>
      </c>
      <c r="Y8" s="71">
        <v>303.39999999999998</v>
      </c>
      <c r="Z8" s="71">
        <v>258.7</v>
      </c>
      <c r="AA8" s="71">
        <v>303.39999999999998</v>
      </c>
      <c r="AB8" s="71">
        <v>226.5</v>
      </c>
      <c r="AC8" s="71">
        <v>264.3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67</v>
      </c>
      <c r="BG8" s="71">
        <v>61.4</v>
      </c>
      <c r="BH8" s="71">
        <v>67</v>
      </c>
      <c r="BI8" s="71">
        <v>60.4</v>
      </c>
      <c r="BJ8" s="71">
        <v>59.6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3962</v>
      </c>
      <c r="BR8" s="72">
        <v>3422</v>
      </c>
      <c r="BS8" s="72">
        <v>3437</v>
      </c>
      <c r="BT8" s="73">
        <v>2897</v>
      </c>
      <c r="BU8" s="73">
        <v>3759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112</v>
      </c>
      <c r="CC8" s="71" t="s">
        <v>112</v>
      </c>
      <c r="CD8" s="71" t="s">
        <v>112</v>
      </c>
      <c r="CE8" s="71" t="s">
        <v>112</v>
      </c>
      <c r="CF8" s="71" t="s">
        <v>112</v>
      </c>
      <c r="CG8" s="71" t="s">
        <v>112</v>
      </c>
      <c r="CH8" s="71" t="s">
        <v>112</v>
      </c>
      <c r="CI8" s="71" t="s">
        <v>112</v>
      </c>
      <c r="CJ8" s="71" t="s">
        <v>112</v>
      </c>
      <c r="CK8" s="71" t="s">
        <v>112</v>
      </c>
      <c r="CL8" s="68" t="s">
        <v>112</v>
      </c>
      <c r="CM8" s="70">
        <v>81478</v>
      </c>
      <c r="CN8" s="70">
        <v>5500</v>
      </c>
      <c r="CO8" s="71" t="s">
        <v>112</v>
      </c>
      <c r="CP8" s="71" t="s">
        <v>112</v>
      </c>
      <c r="CQ8" s="71" t="s">
        <v>112</v>
      </c>
      <c r="CR8" s="71" t="s">
        <v>112</v>
      </c>
      <c r="CS8" s="71" t="s">
        <v>112</v>
      </c>
      <c r="CT8" s="71" t="s">
        <v>112</v>
      </c>
      <c r="CU8" s="71" t="s">
        <v>112</v>
      </c>
      <c r="CV8" s="71" t="s">
        <v>112</v>
      </c>
      <c r="CW8" s="71" t="s">
        <v>112</v>
      </c>
      <c r="CX8" s="71" t="s">
        <v>112</v>
      </c>
      <c r="CY8" s="68" t="s">
        <v>112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60.6</v>
      </c>
      <c r="DL8" s="71">
        <v>57.5</v>
      </c>
      <c r="DM8" s="71">
        <v>57.5</v>
      </c>
      <c r="DN8" s="71">
        <v>54.3</v>
      </c>
      <c r="DO8" s="71">
        <v>60.6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dcterms:created xsi:type="dcterms:W3CDTF">2019-12-05T07:26:46Z</dcterms:created>
  <dcterms:modified xsi:type="dcterms:W3CDTF">2020-02-05T06:04:40Z</dcterms:modified>
  <cp:category/>
</cp:coreProperties>
</file>