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12I3R4mf7XSUBvQcrB2VFRnjB50PjASe5Zztx0+DAOpdDK4KUdUiGzRnqRtdZFM5u8JlX62apUiDnMLz+ul0HQ==" workbookSaltValue="VyB+kLIHVi5jSavBLpifG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IT76" i="4"/>
  <c r="CS51" i="4"/>
  <c r="HJ30" i="4"/>
  <c r="BZ76" i="4"/>
  <c r="MA51" i="4"/>
  <c r="C11" i="5"/>
  <c r="D11" i="5"/>
  <c r="E11" i="5"/>
  <c r="B11" i="5"/>
  <c r="BK76" i="4" l="1"/>
  <c r="LH51" i="4"/>
  <c r="LT76" i="4"/>
  <c r="GQ51" i="4"/>
  <c r="LH30" i="4"/>
  <c r="IE76" i="4"/>
  <c r="GQ30" i="4"/>
  <c r="BZ51" i="4"/>
  <c r="BZ30" i="4"/>
  <c r="BG30" i="4"/>
  <c r="LE76" i="4"/>
  <c r="AV76" i="4"/>
  <c r="KO51" i="4"/>
  <c r="FX51" i="4"/>
  <c r="FX30" i="4"/>
  <c r="KO30" i="4"/>
  <c r="HP76" i="4"/>
  <c r="BG51" i="4"/>
  <c r="HA76" i="4"/>
  <c r="AN51" i="4"/>
  <c r="FE30" i="4"/>
  <c r="JV51" i="4"/>
  <c r="FE51" i="4"/>
  <c r="JV30" i="4"/>
  <c r="AN30" i="4"/>
  <c r="KP76" i="4"/>
  <c r="AG76" i="4"/>
  <c r="KA76" i="4"/>
  <c r="EL51" i="4"/>
  <c r="JC30" i="4"/>
  <c r="R76" i="4"/>
  <c r="GL76" i="4"/>
  <c r="U51" i="4"/>
  <c r="EL30" i="4"/>
  <c r="U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<sst xmlns="http://schemas.openxmlformats.org/spreadsheetml/2006/main" count="278" uniqueCount="131">
  <si>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</si>
  <si>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</si>
  <si>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</si>
  <si>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</si>
  <si>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</si>
  <si>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</si>
  <si>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</si>
  <si>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</si>
  <si>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</si>
  <si>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</si>
  <si>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</si>
  <si>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</si>
  <si>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</si>
  <si>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</si>
  <si>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</si>
  <si>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</si>
  <si>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</si>
  <si>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</si>
  <si>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</si>
  <si>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</si>
  <si>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</si>
  <si>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</si>
  <si>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</si>
  <si>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</si>
  <si>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</si>
  <si>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</si>
  <si>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</si>
  <si>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</si>
  <si>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</si>
  <si>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</si>
  <si>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</si>
  <si>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</si>
  <si>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</si>
  <si>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</si>
  <si>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</si>
  <si>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</si>
  <si>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</si>
  <si>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</si>
  <si>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</si>
  <si>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</si>
  <si>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</si>
  <si>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</si>
  <si>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</si>
  <si>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</si>
  <si>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</si>
  <si>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</si>
  <si>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</si>
  <si>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</si>
  <si>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</si>
  <si>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</si>
  <si>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</si>
  <si>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</si>
  <si>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</si>
  <si>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</si>
  <si>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</si>
  <si>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</si>
  <si>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</si>
  <si>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</si>
  <si>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</si>
  <si>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</si>
  <si>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</si>
  <si>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</si>
  <si>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</si>
  <si>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</si>
  <si>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</si>
  <si>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</si>
  <si>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</si>
  <si>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</si>
  <si>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</si>
  <si>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</si>
  <si>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</si>
  <si>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</si>
  <si>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</si>
  <si>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</si>
  <si>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</si>
  <si>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</si>
  <si>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</si>
  <si>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</si>
  <si>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</si>
  <si>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</si>
  <si>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</si>
  <si>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</si>
  <si>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</si>
  <si>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</si>
  <si>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</si>
  <si>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</si>
  <si>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</si>
  <si>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</si>
  <si>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</si>
  <si>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</si>
  <si>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</si>
  <si>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</si>
  <si>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</si>
  <si>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</si>
  <si>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</si>
  <si>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</si>
  <si>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</si>
  <si>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</si>
  <si>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</si>
  <si>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</si>
  <si>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</si>
  <si>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</si>
  <si>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</si>
  <si>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</si>
  <si>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</si>
  <si>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</si>
  <si>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</si>
  <si>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</si>
  <si>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</si>
  <si>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鳥取県　米子市</t>
  </si>
  <si>
    <t>米子駅前地下駐車場</t>
  </si>
  <si>
    <t>法非適用</t>
  </si>
  <si>
    <t>駐車場整備事業</t>
  </si>
  <si>
    <t>-</t>
  </si>
  <si>
    <t>Ａ２Ｂ１</t>
  </si>
  <si>
    <t>非設置</t>
  </si>
  <si>
    <t>該当数値なし</t>
  </si>
  <si>
    <t>都市計画駐車場 届出駐車場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</si>
  <si>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</si>
  <si>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</si>
  <si>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</si>
  <si>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</si>
  <si>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</si>
  <si>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</si>
  <si>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</si>
  <si>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</si>
  <si>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</si>
  <si>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稼働率は類似団体の平均値に近い数字で推移をしている。しかしながら、利用の大多数が無料である30分以内の利用であり、収益に結びついていない。
　平成25年度から機械式駐車設備の老朽化に伴う機械停止により、年々駐車できる区画が減少していたが、機械式駐車設備の撤去及び自走式駐車場への改修工事により、令和元年度以降は稼働率の上昇が見込まれる。</t>
    <rPh sb="1" eb="3">
      <t>カドウ</t>
    </rPh>
    <rPh sb="3" eb="4">
      <t>リツ</t>
    </rPh>
    <rPh sb="5" eb="9">
      <t>ルイジダンタイ</t>
    </rPh>
    <rPh sb="10" eb="13">
      <t>ヘイキンチ</t>
    </rPh>
    <rPh sb="14" eb="15">
      <t>チカ</t>
    </rPh>
    <rPh sb="16" eb="18">
      <t>スウジ</t>
    </rPh>
    <rPh sb="19" eb="21">
      <t>スイイ</t>
    </rPh>
    <rPh sb="34" eb="36">
      <t>リヨウ</t>
    </rPh>
    <rPh sb="37" eb="40">
      <t>ダイタスウ</t>
    </rPh>
    <rPh sb="41" eb="43">
      <t>ムリョウ</t>
    </rPh>
    <rPh sb="48" eb="49">
      <t>フン</t>
    </rPh>
    <rPh sb="49" eb="51">
      <t>イナイ</t>
    </rPh>
    <rPh sb="52" eb="54">
      <t>リヨウ</t>
    </rPh>
    <rPh sb="58" eb="60">
      <t>シュウエキ</t>
    </rPh>
    <rPh sb="61" eb="62">
      <t>ムス</t>
    </rPh>
    <rPh sb="72" eb="74">
      <t>ヘイセイ</t>
    </rPh>
    <rPh sb="76" eb="78">
      <t>ネンド</t>
    </rPh>
    <rPh sb="80" eb="83">
      <t>キカイシキ</t>
    </rPh>
    <rPh sb="83" eb="85">
      <t>チュウシャ</t>
    </rPh>
    <rPh sb="85" eb="87">
      <t>セツビ</t>
    </rPh>
    <rPh sb="88" eb="91">
      <t>ロウキュウカ</t>
    </rPh>
    <rPh sb="92" eb="93">
      <t>トモナ</t>
    </rPh>
    <rPh sb="94" eb="96">
      <t>キカイ</t>
    </rPh>
    <rPh sb="96" eb="98">
      <t>テイシ</t>
    </rPh>
    <rPh sb="102" eb="104">
      <t>ネンネン</t>
    </rPh>
    <rPh sb="104" eb="106">
      <t>チュウシャ</t>
    </rPh>
    <rPh sb="109" eb="111">
      <t>クカク</t>
    </rPh>
    <rPh sb="112" eb="114">
      <t>ゲンショウ</t>
    </rPh>
    <rPh sb="120" eb="123">
      <t>キカイシキ</t>
    </rPh>
    <rPh sb="123" eb="125">
      <t>チュウシャ</t>
    </rPh>
    <rPh sb="125" eb="127">
      <t>セツビ</t>
    </rPh>
    <rPh sb="128" eb="130">
      <t>テッキョ</t>
    </rPh>
    <rPh sb="130" eb="131">
      <t>オヨ</t>
    </rPh>
    <rPh sb="132" eb="135">
      <t>ジソウシキ</t>
    </rPh>
    <rPh sb="135" eb="138">
      <t>チュウシャジョウ</t>
    </rPh>
    <rPh sb="140" eb="142">
      <t>カイシュウ</t>
    </rPh>
    <rPh sb="142" eb="144">
      <t>コウジ</t>
    </rPh>
    <rPh sb="148" eb="150">
      <t>レイワ</t>
    </rPh>
    <rPh sb="150" eb="152">
      <t>ガンネン</t>
    </rPh>
    <rPh sb="152" eb="153">
      <t>ド</t>
    </rPh>
    <rPh sb="153" eb="155">
      <t>イコウ</t>
    </rPh>
    <rPh sb="156" eb="158">
      <t>カドウ</t>
    </rPh>
    <rPh sb="158" eb="159">
      <t>リツ</t>
    </rPh>
    <rPh sb="160" eb="162">
      <t>ジョウショウ</t>
    </rPh>
    <rPh sb="163" eb="165">
      <t>ミコ</t>
    </rPh>
    <phoneticPr fontId="5"/>
  </si>
  <si>
    <t>　平成30年度から2カ年をかけ、老朽化した機械式駐車設備の撤去及び自走式駐車場に改修する工事を実施した。
　また、建設から約25年が経過することから、老朽化した設備を計画的に修繕・改修を行う必要がある。</t>
    <rPh sb="1" eb="3">
      <t>ヘイセイ</t>
    </rPh>
    <rPh sb="5" eb="7">
      <t>ネンド</t>
    </rPh>
    <rPh sb="11" eb="12">
      <t>ネン</t>
    </rPh>
    <rPh sb="16" eb="19">
      <t>ロウキュウカ</t>
    </rPh>
    <rPh sb="21" eb="24">
      <t>キカイシキ</t>
    </rPh>
    <rPh sb="24" eb="26">
      <t>チュウシャ</t>
    </rPh>
    <rPh sb="26" eb="28">
      <t>セツビ</t>
    </rPh>
    <rPh sb="29" eb="31">
      <t>テッキョ</t>
    </rPh>
    <rPh sb="31" eb="32">
      <t>オヨ</t>
    </rPh>
    <rPh sb="33" eb="36">
      <t>ジソウシキ</t>
    </rPh>
    <rPh sb="36" eb="39">
      <t>チュウシャジョウ</t>
    </rPh>
    <rPh sb="40" eb="42">
      <t>カイシュウ</t>
    </rPh>
    <rPh sb="44" eb="46">
      <t>コウジ</t>
    </rPh>
    <rPh sb="47" eb="49">
      <t>ジッシ</t>
    </rPh>
    <rPh sb="57" eb="59">
      <t>ケンセツ</t>
    </rPh>
    <rPh sb="61" eb="62">
      <t>ヤク</t>
    </rPh>
    <rPh sb="64" eb="65">
      <t>ネン</t>
    </rPh>
    <rPh sb="66" eb="68">
      <t>ケイカ</t>
    </rPh>
    <rPh sb="75" eb="78">
      <t>ロウキュウカ</t>
    </rPh>
    <rPh sb="80" eb="82">
      <t>セツビ</t>
    </rPh>
    <rPh sb="83" eb="86">
      <t>ケイカクテキ</t>
    </rPh>
    <rPh sb="87" eb="89">
      <t>シュウゼン</t>
    </rPh>
    <rPh sb="90" eb="92">
      <t>カイシュウ</t>
    </rPh>
    <rPh sb="93" eb="94">
      <t>オコナ</t>
    </rPh>
    <rPh sb="95" eb="97">
      <t>ヒツヨウ</t>
    </rPh>
    <phoneticPr fontId="5"/>
  </si>
  <si>
    <t>　平成27年度に建設時に借り入れた地方債の償還が終わったものの、引き続き単年度収支は赤字で推移している。また、機械式駐車設備の撤去及び自走式駐車場への改修工事実施に伴う営業休止期間（平成30年11月から令和元年7月まで）の影響もあり、平成30年度も収支の改善には至らず、本市の他の駐車場の収益に頼っている状況である。
　当駐車場は、収益性が乏しく、また都市計画上の道路付属物であり民間譲渡に適さないと考えられる。駐車場需要は高いため、駅前の混雑緩和と利便性向上のため引き続き公営駐車場として経営する必要がある。
　令和元年7月に機械式駐車設備の撤去及び自走式駐車場への改修工事が完了し、今後は維持管理経費の削減や利用増加による収支改善を見込んでいる。また、指定管理者における利用料金制の導入等の検討を含め、駐車場事業全体の状況を見ながら経営改善を進める必要がある。
　今後、建設から約25年が経過することから計画的に、修繕・改修を行う必要がある。</t>
    <rPh sb="1" eb="3">
      <t>ヘイセイ</t>
    </rPh>
    <rPh sb="5" eb="7">
      <t>ネンド</t>
    </rPh>
    <rPh sb="8" eb="11">
      <t>ケンセツジ</t>
    </rPh>
    <rPh sb="12" eb="13">
      <t>カ</t>
    </rPh>
    <rPh sb="14" eb="15">
      <t>イ</t>
    </rPh>
    <rPh sb="17" eb="20">
      <t>チホウサイ</t>
    </rPh>
    <rPh sb="21" eb="23">
      <t>ショウカン</t>
    </rPh>
    <rPh sb="24" eb="25">
      <t>オ</t>
    </rPh>
    <rPh sb="32" eb="33">
      <t>ヒ</t>
    </rPh>
    <rPh sb="34" eb="35">
      <t>ツヅ</t>
    </rPh>
    <rPh sb="36" eb="39">
      <t>タンネンド</t>
    </rPh>
    <rPh sb="39" eb="41">
      <t>シュウシ</t>
    </rPh>
    <rPh sb="42" eb="44">
      <t>アカジ</t>
    </rPh>
    <rPh sb="45" eb="47">
      <t>スイイ</t>
    </rPh>
    <rPh sb="75" eb="79">
      <t>カイシュウコウジ</t>
    </rPh>
    <rPh sb="79" eb="81">
      <t>ジッシ</t>
    </rPh>
    <rPh sb="82" eb="83">
      <t>トモナ</t>
    </rPh>
    <rPh sb="84" eb="90">
      <t>エイギョウキュウシキカン</t>
    </rPh>
    <rPh sb="91" eb="93">
      <t>ヘイセイ</t>
    </rPh>
    <rPh sb="95" eb="96">
      <t>ネン</t>
    </rPh>
    <rPh sb="98" eb="99">
      <t>ガツ</t>
    </rPh>
    <rPh sb="101" eb="105">
      <t>レイワガンネン</t>
    </rPh>
    <rPh sb="106" eb="107">
      <t>ガツ</t>
    </rPh>
    <rPh sb="111" eb="113">
      <t>エイキョウ</t>
    </rPh>
    <rPh sb="117" eb="119">
      <t>ヘイセイ</t>
    </rPh>
    <rPh sb="121" eb="123">
      <t>ネンド</t>
    </rPh>
    <rPh sb="124" eb="126">
      <t>シュウシ</t>
    </rPh>
    <rPh sb="127" eb="129">
      <t>カイゼン</t>
    </rPh>
    <rPh sb="131" eb="132">
      <t>イタ</t>
    </rPh>
    <rPh sb="135" eb="137">
      <t>ホンシ</t>
    </rPh>
    <rPh sb="138" eb="139">
      <t>ホカ</t>
    </rPh>
    <rPh sb="140" eb="143">
      <t>チュウシャジョウ</t>
    </rPh>
    <rPh sb="144" eb="146">
      <t>シュウエキ</t>
    </rPh>
    <rPh sb="147" eb="148">
      <t>タヨ</t>
    </rPh>
    <rPh sb="152" eb="154">
      <t>ジョウキョウ</t>
    </rPh>
    <rPh sb="160" eb="161">
      <t>トウ</t>
    </rPh>
    <rPh sb="161" eb="164">
      <t>チュウシャジョウ</t>
    </rPh>
    <rPh sb="166" eb="169">
      <t>シュウエキセイ</t>
    </rPh>
    <rPh sb="170" eb="171">
      <t>トボ</t>
    </rPh>
    <rPh sb="195" eb="196">
      <t>テキ</t>
    </rPh>
    <rPh sb="200" eb="201">
      <t>カンガ</t>
    </rPh>
    <rPh sb="384" eb="386">
      <t>コンゴ</t>
    </rPh>
    <rPh sb="387" eb="389">
      <t>ケンセツ</t>
    </rPh>
    <rPh sb="391" eb="392">
      <t>ヤク</t>
    </rPh>
    <rPh sb="394" eb="395">
      <t>ネン</t>
    </rPh>
    <rPh sb="396" eb="398">
      <t>ケイカ</t>
    </rPh>
    <rPh sb="404" eb="407">
      <t>ケイカクテキ</t>
    </rPh>
    <rPh sb="409" eb="411">
      <t>シュウゼン</t>
    </rPh>
    <rPh sb="412" eb="414">
      <t>カイシュウ</t>
    </rPh>
    <rPh sb="415" eb="416">
      <t>オコナ</t>
    </rPh>
    <rPh sb="417" eb="419">
      <t>ヒツヨウ</t>
    </rPh>
    <phoneticPr fontId="5"/>
  </si>
  <si>
    <t>　当駐車場建設時に借り入れた地方債の償還が平成27年度に終了し、収益的収支比率等は改善傾向であったが、平成30年11月～令和元年7月まで実施の機械式撤去工事に伴う営業休止期間が存在したため、前年より悪化した。傾向としては、慢性的に料金収入で維持管理経費が賄えず、本市の他の駐車場の収益に頼っている状況にあり、経営は依然厳しい状況である。
　令和元年度も営業休止期間が存在することと、機械式撤去工事等の地方債の償還が始まることから、指標の改善の見込みは薄いが、令和2年度以降は、機械式撤去工事による維持管理経費の削減及び利用台数の増加による収益の増加を見込んでいる。</t>
    <rPh sb="1" eb="2">
      <t>トウ</t>
    </rPh>
    <rPh sb="2" eb="5">
      <t>チュウシャジョウ</t>
    </rPh>
    <rPh sb="5" eb="7">
      <t>ケンセツ</t>
    </rPh>
    <rPh sb="7" eb="8">
      <t>ジ</t>
    </rPh>
    <rPh sb="9" eb="10">
      <t>カ</t>
    </rPh>
    <rPh sb="11" eb="12">
      <t>イ</t>
    </rPh>
    <rPh sb="14" eb="17">
      <t>チホウサイ</t>
    </rPh>
    <rPh sb="18" eb="20">
      <t>ショウカン</t>
    </rPh>
    <rPh sb="21" eb="23">
      <t>ヘイセイ</t>
    </rPh>
    <rPh sb="25" eb="27">
      <t>ネンド</t>
    </rPh>
    <rPh sb="28" eb="30">
      <t>シュウリョウ</t>
    </rPh>
    <rPh sb="32" eb="35">
      <t>シュウエキテキ</t>
    </rPh>
    <rPh sb="35" eb="37">
      <t>シュウシ</t>
    </rPh>
    <rPh sb="37" eb="39">
      <t>ヒリツ</t>
    </rPh>
    <rPh sb="39" eb="40">
      <t>ナド</t>
    </rPh>
    <rPh sb="41" eb="43">
      <t>カイゼン</t>
    </rPh>
    <rPh sb="43" eb="45">
      <t>ケイコウ</t>
    </rPh>
    <rPh sb="51" eb="53">
      <t>ヘイセイ</t>
    </rPh>
    <rPh sb="55" eb="56">
      <t>ネン</t>
    </rPh>
    <rPh sb="58" eb="59">
      <t>ガツ</t>
    </rPh>
    <rPh sb="60" eb="62">
      <t>レイワ</t>
    </rPh>
    <rPh sb="62" eb="64">
      <t>ガンネン</t>
    </rPh>
    <rPh sb="65" eb="66">
      <t>ガツ</t>
    </rPh>
    <rPh sb="68" eb="70">
      <t>ジッシ</t>
    </rPh>
    <rPh sb="71" eb="74">
      <t>キカイシキ</t>
    </rPh>
    <rPh sb="74" eb="76">
      <t>テッキョ</t>
    </rPh>
    <rPh sb="76" eb="78">
      <t>コウジ</t>
    </rPh>
    <rPh sb="79" eb="80">
      <t>トモナ</t>
    </rPh>
    <rPh sb="81" eb="83">
      <t>エイギョウ</t>
    </rPh>
    <rPh sb="83" eb="85">
      <t>キュウシ</t>
    </rPh>
    <rPh sb="85" eb="87">
      <t>キカン</t>
    </rPh>
    <rPh sb="88" eb="90">
      <t>ソンザイ</t>
    </rPh>
    <rPh sb="95" eb="97">
      <t>ゼンネン</t>
    </rPh>
    <rPh sb="99" eb="101">
      <t>アッカ</t>
    </rPh>
    <rPh sb="104" eb="106">
      <t>ケイコウ</t>
    </rPh>
    <rPh sb="111" eb="114">
      <t>マンセイテキ</t>
    </rPh>
    <rPh sb="115" eb="117">
      <t>リョウキン</t>
    </rPh>
    <rPh sb="117" eb="119">
      <t>シュウニュウ</t>
    </rPh>
    <rPh sb="120" eb="122">
      <t>イジ</t>
    </rPh>
    <rPh sb="122" eb="124">
      <t>カンリ</t>
    </rPh>
    <rPh sb="124" eb="126">
      <t>ケイヒ</t>
    </rPh>
    <rPh sb="127" eb="128">
      <t>マカナ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</si>
</sst>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26.3</c:v>
                </c:pt>
                <c:pt idx="1">
                  <c:v>33.799999999999997</c:v>
                </c:pt>
                <c:pt idx="2">
                  <c:v>79.8</c:v>
                </c:pt>
                <c:pt idx="3">
                  <c:v>77.7</c:v>
                </c:pt>
                <c:pt idx="4">
                  <c:v>58.8</c:v>
                </c:pt>
              </c:numCache>
            </c:numRef>
          </c:val>
          <c:extLst xmlns:c16r2="http://schemas.microsoft.com/office/drawing/2015/06/chart">
            <c:ext xmlns:c16="http://schemas.microsoft.com/office/drawing/2014/chart" uri="{C3380CC4-5D6E-409C-BE32-E72D297353CC}">
              <c16:uniqueId val="{00000000-C431-4B63-A1CD-2E86E3FF4F5A}"/>
            </c:ext>
          </c:extLst>
        </c:ser>
        <c:dLbls>
          <c:showLegendKey val="0"/>
          <c:showVal val="0"/>
          <c:showCatName val="0"/>
          <c:showSerName val="0"/>
          <c:showPercent val="0"/>
          <c:showBubbleSize val="0"/>
        </c:dLbls>
        <c:gapWidth val="150"/>
        <c:axId val="329911320"/>
        <c:axId val="32990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C431-4B63-A1CD-2E86E3FF4F5A}"/>
            </c:ext>
          </c:extLst>
        </c:ser>
        <c:dLbls>
          <c:showLegendKey val="0"/>
          <c:showVal val="0"/>
          <c:showCatName val="0"/>
          <c:showSerName val="0"/>
          <c:showPercent val="0"/>
          <c:showBubbleSize val="0"/>
        </c:dLbls>
        <c:marker val="1"/>
        <c:smooth val="0"/>
        <c:axId val="329911320"/>
        <c:axId val="329906224"/>
      </c:lineChart>
      <c:dateAx>
        <c:axId val="329911320"/>
        <c:scaling>
          <c:orientation val="minMax"/>
        </c:scaling>
        <c:delete val="1"/>
        <c:axPos val="b"/>
        <c:numFmt formatCode="ge" sourceLinked="1"/>
        <c:majorTickMark val="none"/>
        <c:minorTickMark val="none"/>
        <c:tickLblPos val="none"/>
        <c:crossAx val="329906224"/>
        <c:crosses val="autoZero"/>
        <c:auto val="1"/>
        <c:lblOffset val="100"/>
        <c:baseTimeUnit val="years"/>
      </c:dateAx>
      <c:valAx>
        <c:axId val="32990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91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32.9</c:v>
                </c:pt>
                <c:pt idx="1">
                  <c:v>11.9</c:v>
                </c:pt>
                <c:pt idx="2">
                  <c:v>13.2</c:v>
                </c:pt>
                <c:pt idx="3">
                  <c:v>13.8</c:v>
                </c:pt>
                <c:pt idx="4">
                  <c:v>92.9</c:v>
                </c:pt>
              </c:numCache>
            </c:numRef>
          </c:val>
          <c:extLst xmlns:c16r2="http://schemas.microsoft.com/office/drawing/2015/06/chart">
            <c:ext xmlns:c16="http://schemas.microsoft.com/office/drawing/2014/chart" uri="{C3380CC4-5D6E-409C-BE32-E72D297353CC}">
              <c16:uniqueId val="{00000000-ABBE-4275-97B0-E1C0EF74A7A7}"/>
            </c:ext>
          </c:extLst>
        </c:ser>
        <c:dLbls>
          <c:showLegendKey val="0"/>
          <c:showVal val="0"/>
          <c:showCatName val="0"/>
          <c:showSerName val="0"/>
          <c:showPercent val="0"/>
          <c:showBubbleSize val="0"/>
        </c:dLbls>
        <c:gapWidth val="150"/>
        <c:axId val="329907008"/>
        <c:axId val="32990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ABBE-4275-97B0-E1C0EF74A7A7}"/>
            </c:ext>
          </c:extLst>
        </c:ser>
        <c:dLbls>
          <c:showLegendKey val="0"/>
          <c:showVal val="0"/>
          <c:showCatName val="0"/>
          <c:showSerName val="0"/>
          <c:showPercent val="0"/>
          <c:showBubbleSize val="0"/>
        </c:dLbls>
        <c:marker val="1"/>
        <c:smooth val="0"/>
        <c:axId val="329907008"/>
        <c:axId val="329909752"/>
      </c:lineChart>
      <c:dateAx>
        <c:axId val="329907008"/>
        <c:scaling>
          <c:orientation val="minMax"/>
        </c:scaling>
        <c:delete val="1"/>
        <c:axPos val="b"/>
        <c:numFmt formatCode="ge" sourceLinked="1"/>
        <c:majorTickMark val="none"/>
        <c:minorTickMark val="none"/>
        <c:tickLblPos val="none"/>
        <c:crossAx val="329909752"/>
        <c:crosses val="autoZero"/>
        <c:auto val="1"/>
        <c:lblOffset val="100"/>
        <c:baseTimeUnit val="years"/>
      </c:dateAx>
      <c:valAx>
        <c:axId val="32990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9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55C-4039-A5FE-4C8CC0158238}"/>
            </c:ext>
          </c:extLst>
        </c:ser>
        <c:dLbls>
          <c:showLegendKey val="0"/>
          <c:showVal val="0"/>
          <c:showCatName val="0"/>
          <c:showSerName val="0"/>
          <c:showPercent val="0"/>
          <c:showBubbleSize val="0"/>
        </c:dLbls>
        <c:gapWidth val="150"/>
        <c:axId val="329907400"/>
        <c:axId val="3299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55C-4039-A5FE-4C8CC0158238}"/>
            </c:ext>
          </c:extLst>
        </c:ser>
        <c:dLbls>
          <c:showLegendKey val="0"/>
          <c:showVal val="0"/>
          <c:showCatName val="0"/>
          <c:showSerName val="0"/>
          <c:showPercent val="0"/>
          <c:showBubbleSize val="0"/>
        </c:dLbls>
        <c:marker val="1"/>
        <c:smooth val="0"/>
        <c:axId val="329907400"/>
        <c:axId val="329908184"/>
      </c:lineChart>
      <c:dateAx>
        <c:axId val="329907400"/>
        <c:scaling>
          <c:orientation val="minMax"/>
        </c:scaling>
        <c:delete val="1"/>
        <c:axPos val="b"/>
        <c:numFmt formatCode="ge" sourceLinked="1"/>
        <c:majorTickMark val="none"/>
        <c:minorTickMark val="none"/>
        <c:tickLblPos val="none"/>
        <c:crossAx val="329908184"/>
        <c:crosses val="autoZero"/>
        <c:auto val="1"/>
        <c:lblOffset val="100"/>
        <c:baseTimeUnit val="years"/>
      </c:dateAx>
      <c:valAx>
        <c:axId val="32990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90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B6F-4DA2-ABF0-FD730B00ED6F}"/>
            </c:ext>
          </c:extLst>
        </c:ser>
        <c:dLbls>
          <c:showLegendKey val="0"/>
          <c:showVal val="0"/>
          <c:showCatName val="0"/>
          <c:showSerName val="0"/>
          <c:showPercent val="0"/>
          <c:showBubbleSize val="0"/>
        </c:dLbls>
        <c:gapWidth val="150"/>
        <c:axId val="329910144"/>
        <c:axId val="32990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B6F-4DA2-ABF0-FD730B00ED6F}"/>
            </c:ext>
          </c:extLst>
        </c:ser>
        <c:dLbls>
          <c:showLegendKey val="0"/>
          <c:showVal val="0"/>
          <c:showCatName val="0"/>
          <c:showSerName val="0"/>
          <c:showPercent val="0"/>
          <c:showBubbleSize val="0"/>
        </c:dLbls>
        <c:marker val="1"/>
        <c:smooth val="0"/>
        <c:axId val="329910144"/>
        <c:axId val="329907792"/>
      </c:lineChart>
      <c:dateAx>
        <c:axId val="329910144"/>
        <c:scaling>
          <c:orientation val="minMax"/>
        </c:scaling>
        <c:delete val="1"/>
        <c:axPos val="b"/>
        <c:numFmt formatCode="ge" sourceLinked="1"/>
        <c:majorTickMark val="none"/>
        <c:minorTickMark val="none"/>
        <c:tickLblPos val="none"/>
        <c:crossAx val="329907792"/>
        <c:crosses val="autoZero"/>
        <c:auto val="1"/>
        <c:lblOffset val="100"/>
        <c:baseTimeUnit val="years"/>
      </c:dateAx>
      <c:valAx>
        <c:axId val="32990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91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2.1</c:v>
                </c:pt>
                <c:pt idx="1">
                  <c:v>0.9</c:v>
                </c:pt>
                <c:pt idx="2">
                  <c:v>0</c:v>
                </c:pt>
                <c:pt idx="3">
                  <c:v>0</c:v>
                </c:pt>
                <c:pt idx="4">
                  <c:v>0.1</c:v>
                </c:pt>
              </c:numCache>
            </c:numRef>
          </c:val>
          <c:extLst xmlns:c16r2="http://schemas.microsoft.com/office/drawing/2015/06/chart">
            <c:ext xmlns:c16="http://schemas.microsoft.com/office/drawing/2014/chart" uri="{C3380CC4-5D6E-409C-BE32-E72D297353CC}">
              <c16:uniqueId val="{00000000-489B-487C-9D0D-43DE24CFDBBC}"/>
            </c:ext>
          </c:extLst>
        </c:ser>
        <c:dLbls>
          <c:showLegendKey val="0"/>
          <c:showVal val="0"/>
          <c:showCatName val="0"/>
          <c:showSerName val="0"/>
          <c:showPercent val="0"/>
          <c:showBubbleSize val="0"/>
        </c:dLbls>
        <c:gapWidth val="150"/>
        <c:axId val="329909360"/>
        <c:axId val="3299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489B-487C-9D0D-43DE24CFDBBC}"/>
            </c:ext>
          </c:extLst>
        </c:ser>
        <c:dLbls>
          <c:showLegendKey val="0"/>
          <c:showVal val="0"/>
          <c:showCatName val="0"/>
          <c:showSerName val="0"/>
          <c:showPercent val="0"/>
          <c:showBubbleSize val="0"/>
        </c:dLbls>
        <c:marker val="1"/>
        <c:smooth val="0"/>
        <c:axId val="329909360"/>
        <c:axId val="329910536"/>
      </c:lineChart>
      <c:dateAx>
        <c:axId val="329909360"/>
        <c:scaling>
          <c:orientation val="minMax"/>
        </c:scaling>
        <c:delete val="1"/>
        <c:axPos val="b"/>
        <c:numFmt formatCode="ge" sourceLinked="1"/>
        <c:majorTickMark val="none"/>
        <c:minorTickMark val="none"/>
        <c:tickLblPos val="none"/>
        <c:crossAx val="329910536"/>
        <c:crosses val="autoZero"/>
        <c:auto val="1"/>
        <c:lblOffset val="100"/>
        <c:baseTimeUnit val="years"/>
      </c:dateAx>
      <c:valAx>
        <c:axId val="32991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90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21</c:v>
                </c:pt>
                <c:pt idx="1">
                  <c:v>6</c:v>
                </c:pt>
                <c:pt idx="2">
                  <c:v>0</c:v>
                </c:pt>
                <c:pt idx="3">
                  <c:v>0</c:v>
                </c:pt>
                <c:pt idx="4">
                  <c:v>0</c:v>
                </c:pt>
              </c:numCache>
            </c:numRef>
          </c:val>
          <c:extLst xmlns:c16r2="http://schemas.microsoft.com/office/drawing/2015/06/chart">
            <c:ext xmlns:c16="http://schemas.microsoft.com/office/drawing/2014/chart" uri="{C3380CC4-5D6E-409C-BE32-E72D297353CC}">
              <c16:uniqueId val="{00000000-1217-425A-9777-34FAF1B13757}"/>
            </c:ext>
          </c:extLst>
        </c:ser>
        <c:dLbls>
          <c:showLegendKey val="0"/>
          <c:showVal val="0"/>
          <c:showCatName val="0"/>
          <c:showSerName val="0"/>
          <c:showPercent val="0"/>
          <c:showBubbleSize val="0"/>
        </c:dLbls>
        <c:gapWidth val="150"/>
        <c:axId val="390702960"/>
        <c:axId val="39070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1217-425A-9777-34FAF1B13757}"/>
            </c:ext>
          </c:extLst>
        </c:ser>
        <c:dLbls>
          <c:showLegendKey val="0"/>
          <c:showVal val="0"/>
          <c:showCatName val="0"/>
          <c:showSerName val="0"/>
          <c:showPercent val="0"/>
          <c:showBubbleSize val="0"/>
        </c:dLbls>
        <c:marker val="1"/>
        <c:smooth val="0"/>
        <c:axId val="390702960"/>
        <c:axId val="390704528"/>
      </c:lineChart>
      <c:dateAx>
        <c:axId val="390702960"/>
        <c:scaling>
          <c:orientation val="minMax"/>
        </c:scaling>
        <c:delete val="1"/>
        <c:axPos val="b"/>
        <c:numFmt formatCode="ge" sourceLinked="1"/>
        <c:majorTickMark val="none"/>
        <c:minorTickMark val="none"/>
        <c:tickLblPos val="none"/>
        <c:crossAx val="390704528"/>
        <c:crosses val="autoZero"/>
        <c:auto val="1"/>
        <c:lblOffset val="100"/>
        <c:baseTimeUnit val="years"/>
      </c:dateAx>
      <c:valAx>
        <c:axId val="39070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70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186.5</c:v>
                </c:pt>
                <c:pt idx="1">
                  <c:v>204.5</c:v>
                </c:pt>
                <c:pt idx="2">
                  <c:v>193.5</c:v>
                </c:pt>
                <c:pt idx="3">
                  <c:v>171.5</c:v>
                </c:pt>
                <c:pt idx="4">
                  <c:v>185</c:v>
                </c:pt>
              </c:numCache>
            </c:numRef>
          </c:val>
          <c:extLst xmlns:c16r2="http://schemas.microsoft.com/office/drawing/2015/06/chart">
            <c:ext xmlns:c16="http://schemas.microsoft.com/office/drawing/2014/chart" uri="{C3380CC4-5D6E-409C-BE32-E72D297353CC}">
              <c16:uniqueId val="{00000000-DA21-4272-9F18-DBA79165E595}"/>
            </c:ext>
          </c:extLst>
        </c:ser>
        <c:dLbls>
          <c:showLegendKey val="0"/>
          <c:showVal val="0"/>
          <c:showCatName val="0"/>
          <c:showSerName val="0"/>
          <c:showPercent val="0"/>
          <c:showBubbleSize val="0"/>
        </c:dLbls>
        <c:gapWidth val="150"/>
        <c:axId val="390706880"/>
        <c:axId val="3907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DA21-4272-9F18-DBA79165E595}"/>
            </c:ext>
          </c:extLst>
        </c:ser>
        <c:dLbls>
          <c:showLegendKey val="0"/>
          <c:showVal val="0"/>
          <c:showCatName val="0"/>
          <c:showSerName val="0"/>
          <c:showPercent val="0"/>
          <c:showBubbleSize val="0"/>
        </c:dLbls>
        <c:marker val="1"/>
        <c:smooth val="0"/>
        <c:axId val="390706880"/>
        <c:axId val="390708448"/>
      </c:lineChart>
      <c:dateAx>
        <c:axId val="390706880"/>
        <c:scaling>
          <c:orientation val="minMax"/>
        </c:scaling>
        <c:delete val="1"/>
        <c:axPos val="b"/>
        <c:numFmt formatCode="ge" sourceLinked="1"/>
        <c:majorTickMark val="none"/>
        <c:minorTickMark val="none"/>
        <c:tickLblPos val="none"/>
        <c:crossAx val="390708448"/>
        <c:crosses val="autoZero"/>
        <c:auto val="1"/>
        <c:lblOffset val="100"/>
        <c:baseTimeUnit val="years"/>
      </c:dateAx>
      <c:valAx>
        <c:axId val="39070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7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-14.8</c:v>
                </c:pt>
                <c:pt idx="1">
                  <c:v>-23.9</c:v>
                </c:pt>
                <c:pt idx="2">
                  <c:v>-27.3</c:v>
                </c:pt>
                <c:pt idx="3">
                  <c:v>-29.2</c:v>
                </c:pt>
                <c:pt idx="4">
                  <c:v>-66.8</c:v>
                </c:pt>
              </c:numCache>
            </c:numRef>
          </c:val>
          <c:extLst xmlns:c16r2="http://schemas.microsoft.com/office/drawing/2015/06/chart">
            <c:ext xmlns:c16="http://schemas.microsoft.com/office/drawing/2014/chart" uri="{C3380CC4-5D6E-409C-BE32-E72D297353CC}">
              <c16:uniqueId val="{00000000-BC13-4801-BAD4-ED68A96AC793}"/>
            </c:ext>
          </c:extLst>
        </c:ser>
        <c:dLbls>
          <c:showLegendKey val="0"/>
          <c:showVal val="0"/>
          <c:showCatName val="0"/>
          <c:showSerName val="0"/>
          <c:showPercent val="0"/>
          <c:showBubbleSize val="0"/>
        </c:dLbls>
        <c:gapWidth val="150"/>
        <c:axId val="390705312"/>
        <c:axId val="39070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BC13-4801-BAD4-ED68A96AC793}"/>
            </c:ext>
          </c:extLst>
        </c:ser>
        <c:dLbls>
          <c:showLegendKey val="0"/>
          <c:showVal val="0"/>
          <c:showCatName val="0"/>
          <c:showSerName val="0"/>
          <c:showPercent val="0"/>
          <c:showBubbleSize val="0"/>
        </c:dLbls>
        <c:marker val="1"/>
        <c:smooth val="0"/>
        <c:axId val="390705312"/>
        <c:axId val="390703352"/>
      </c:lineChart>
      <c:dateAx>
        <c:axId val="390705312"/>
        <c:scaling>
          <c:orientation val="minMax"/>
        </c:scaling>
        <c:delete val="1"/>
        <c:axPos val="b"/>
        <c:numFmt formatCode="ge" sourceLinked="1"/>
        <c:majorTickMark val="none"/>
        <c:minorTickMark val="none"/>
        <c:tickLblPos val="none"/>
        <c:crossAx val="390703352"/>
        <c:crosses val="autoZero"/>
        <c:auto val="1"/>
        <c:lblOffset val="100"/>
        <c:baseTimeUnit val="years"/>
      </c:dateAx>
      <c:valAx>
        <c:axId val="39070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7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-4978</c:v>
                </c:pt>
                <c:pt idx="1">
                  <c:v>-7476</c:v>
                </c:pt>
                <c:pt idx="2">
                  <c:v>-7776</c:v>
                </c:pt>
                <c:pt idx="3">
                  <c:v>-8325</c:v>
                </c:pt>
                <c:pt idx="4">
                  <c:v>-9775</c:v>
                </c:pt>
              </c:numCache>
            </c:numRef>
          </c:val>
          <c:extLst xmlns:c16r2="http://schemas.microsoft.com/office/drawing/2015/06/chart">
            <c:ext xmlns:c16="http://schemas.microsoft.com/office/drawing/2014/chart" uri="{C3380CC4-5D6E-409C-BE32-E72D297353CC}">
              <c16:uniqueId val="{00000000-26A7-44B2-BE46-AC973FE968E5}"/>
            </c:ext>
          </c:extLst>
        </c:ser>
        <c:dLbls>
          <c:showLegendKey val="0"/>
          <c:showVal val="0"/>
          <c:showCatName val="0"/>
          <c:showSerName val="0"/>
          <c:showPercent val="0"/>
          <c:showBubbleSize val="0"/>
        </c:dLbls>
        <c:gapWidth val="150"/>
        <c:axId val="390705704"/>
        <c:axId val="39070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26A7-44B2-BE46-AC973FE968E5}"/>
            </c:ext>
          </c:extLst>
        </c:ser>
        <c:dLbls>
          <c:showLegendKey val="0"/>
          <c:showVal val="0"/>
          <c:showCatName val="0"/>
          <c:showSerName val="0"/>
          <c:showPercent val="0"/>
          <c:showBubbleSize val="0"/>
        </c:dLbls>
        <c:marker val="1"/>
        <c:smooth val="0"/>
        <c:axId val="390705704"/>
        <c:axId val="390708840"/>
      </c:lineChart>
      <c:dateAx>
        <c:axId val="390705704"/>
        <c:scaling>
          <c:orientation val="minMax"/>
        </c:scaling>
        <c:delete val="1"/>
        <c:axPos val="b"/>
        <c:numFmt formatCode="ge" sourceLinked="1"/>
        <c:majorTickMark val="none"/>
        <c:minorTickMark val="none"/>
        <c:tickLblPos val="none"/>
        <c:crossAx val="390708840"/>
        <c:crosses val="autoZero"/>
        <c:auto val="1"/>
        <c:lblOffset val="100"/>
        <c:baseTimeUnit val="years"/>
      </c:dateAx>
      <c:valAx>
        <c:axId val="39070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70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M12" sqref="M1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1" width="3.125" customWidth="1"/>
    <col min="382" max="382" width="10.37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鳥取県米子市　米子駅前地下駐車場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26.3</v>
      </c>
      <c r="V31" s="110"/>
      <c r="W31" s="110"/>
      <c r="X31" s="110"/>
      <c r="Y31" s="110"/>
      <c r="Z31" s="110"/>
      <c r="AA31" s="110"/>
      <c r="AB31" s="110"/>
      <c r="AC31" s="110"/>
      <c r="AD31" s="110"/>
      <c r="AE31" s="110"/>
      <c r="AF31" s="110"/>
      <c r="AG31" s="110"/>
      <c r="AH31" s="110"/>
      <c r="AI31" s="110"/>
      <c r="AJ31" s="110"/>
      <c r="AK31" s="110"/>
      <c r="AL31" s="110"/>
      <c r="AM31" s="110"/>
      <c r="AN31" s="110">
        <f>データ!Z7</f>
        <v>33.799999999999997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79.8</v>
      </c>
      <c r="BH31" s="110"/>
      <c r="BI31" s="110"/>
      <c r="BJ31" s="110"/>
      <c r="BK31" s="110"/>
      <c r="BL31" s="110"/>
      <c r="BM31" s="110"/>
      <c r="BN31" s="110"/>
      <c r="BO31" s="110"/>
      <c r="BP31" s="110"/>
      <c r="BQ31" s="110"/>
      <c r="BR31" s="110"/>
      <c r="BS31" s="110"/>
      <c r="BT31" s="110"/>
      <c r="BU31" s="110"/>
      <c r="BV31" s="110"/>
      <c r="BW31" s="110"/>
      <c r="BX31" s="110"/>
      <c r="BY31" s="110"/>
      <c r="BZ31" s="110">
        <f>データ!AB7</f>
        <v>77.7</v>
      </c>
      <c r="CA31" s="110"/>
      <c r="CB31" s="110"/>
      <c r="CC31" s="110"/>
      <c r="CD31" s="110"/>
      <c r="CE31" s="110"/>
      <c r="CF31" s="110"/>
      <c r="CG31" s="110"/>
      <c r="CH31" s="110"/>
      <c r="CI31" s="110"/>
      <c r="CJ31" s="110"/>
      <c r="CK31" s="110"/>
      <c r="CL31" s="110"/>
      <c r="CM31" s="110"/>
      <c r="CN31" s="110"/>
      <c r="CO31" s="110"/>
      <c r="CP31" s="110"/>
      <c r="CQ31" s="110"/>
      <c r="CR31" s="110"/>
      <c r="CS31" s="110">
        <f>データ!AC7</f>
        <v>58.8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2.1</v>
      </c>
      <c r="EM31" s="110"/>
      <c r="EN31" s="110"/>
      <c r="EO31" s="110"/>
      <c r="EP31" s="110"/>
      <c r="EQ31" s="110"/>
      <c r="ER31" s="110"/>
      <c r="ES31" s="110"/>
      <c r="ET31" s="110"/>
      <c r="EU31" s="110"/>
      <c r="EV31" s="110"/>
      <c r="EW31" s="110"/>
      <c r="EX31" s="110"/>
      <c r="EY31" s="110"/>
      <c r="EZ31" s="110"/>
      <c r="FA31" s="110"/>
      <c r="FB31" s="110"/>
      <c r="FC31" s="110"/>
      <c r="FD31" s="110"/>
      <c r="FE31" s="110">
        <f>データ!AK7</f>
        <v>0.9</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186.5</v>
      </c>
      <c r="JD31" s="81"/>
      <c r="JE31" s="81"/>
      <c r="JF31" s="81"/>
      <c r="JG31" s="81"/>
      <c r="JH31" s="81"/>
      <c r="JI31" s="81"/>
      <c r="JJ31" s="81"/>
      <c r="JK31" s="81"/>
      <c r="JL31" s="81"/>
      <c r="JM31" s="81"/>
      <c r="JN31" s="81"/>
      <c r="JO31" s="81"/>
      <c r="JP31" s="81"/>
      <c r="JQ31" s="81"/>
      <c r="JR31" s="81"/>
      <c r="JS31" s="81"/>
      <c r="JT31" s="81"/>
      <c r="JU31" s="82"/>
      <c r="JV31" s="80">
        <f>データ!DL7</f>
        <v>204.5</v>
      </c>
      <c r="JW31" s="81"/>
      <c r="JX31" s="81"/>
      <c r="JY31" s="81"/>
      <c r="JZ31" s="81"/>
      <c r="KA31" s="81"/>
      <c r="KB31" s="81"/>
      <c r="KC31" s="81"/>
      <c r="KD31" s="81"/>
      <c r="KE31" s="81"/>
      <c r="KF31" s="81"/>
      <c r="KG31" s="81"/>
      <c r="KH31" s="81"/>
      <c r="KI31" s="81"/>
      <c r="KJ31" s="81"/>
      <c r="KK31" s="81"/>
      <c r="KL31" s="81"/>
      <c r="KM31" s="81"/>
      <c r="KN31" s="82"/>
      <c r="KO31" s="80">
        <f>データ!DM7</f>
        <v>193.5</v>
      </c>
      <c r="KP31" s="81"/>
      <c r="KQ31" s="81"/>
      <c r="KR31" s="81"/>
      <c r="KS31" s="81"/>
      <c r="KT31" s="81"/>
      <c r="KU31" s="81"/>
      <c r="KV31" s="81"/>
      <c r="KW31" s="81"/>
      <c r="KX31" s="81"/>
      <c r="KY31" s="81"/>
      <c r="KZ31" s="81"/>
      <c r="LA31" s="81"/>
      <c r="LB31" s="81"/>
      <c r="LC31" s="81"/>
      <c r="LD31" s="81"/>
      <c r="LE31" s="81"/>
      <c r="LF31" s="81"/>
      <c r="LG31" s="82"/>
      <c r="LH31" s="80">
        <f>データ!DN7</f>
        <v>171.5</v>
      </c>
      <c r="LI31" s="81"/>
      <c r="LJ31" s="81"/>
      <c r="LK31" s="81"/>
      <c r="LL31" s="81"/>
      <c r="LM31" s="81"/>
      <c r="LN31" s="81"/>
      <c r="LO31" s="81"/>
      <c r="LP31" s="81"/>
      <c r="LQ31" s="81"/>
      <c r="LR31" s="81"/>
      <c r="LS31" s="81"/>
      <c r="LT31" s="81"/>
      <c r="LU31" s="81"/>
      <c r="LV31" s="81"/>
      <c r="LW31" s="81"/>
      <c r="LX31" s="81"/>
      <c r="LY31" s="81"/>
      <c r="LZ31" s="82"/>
      <c r="MA31" s="80">
        <f>データ!DO7</f>
        <v>185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21</v>
      </c>
      <c r="V52" s="106"/>
      <c r="W52" s="106"/>
      <c r="X52" s="106"/>
      <c r="Y52" s="106"/>
      <c r="Z52" s="106"/>
      <c r="AA52" s="106"/>
      <c r="AB52" s="106"/>
      <c r="AC52" s="106"/>
      <c r="AD52" s="106"/>
      <c r="AE52" s="106"/>
      <c r="AF52" s="106"/>
      <c r="AG52" s="106"/>
      <c r="AH52" s="106"/>
      <c r="AI52" s="106"/>
      <c r="AJ52" s="106"/>
      <c r="AK52" s="106"/>
      <c r="AL52" s="106"/>
      <c r="AM52" s="106"/>
      <c r="AN52" s="106">
        <f>データ!AV7</f>
        <v>6</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-14.8</v>
      </c>
      <c r="EM52" s="110"/>
      <c r="EN52" s="110"/>
      <c r="EO52" s="110"/>
      <c r="EP52" s="110"/>
      <c r="EQ52" s="110"/>
      <c r="ER52" s="110"/>
      <c r="ES52" s="110"/>
      <c r="ET52" s="110"/>
      <c r="EU52" s="110"/>
      <c r="EV52" s="110"/>
      <c r="EW52" s="110"/>
      <c r="EX52" s="110"/>
      <c r="EY52" s="110"/>
      <c r="EZ52" s="110"/>
      <c r="FA52" s="110"/>
      <c r="FB52" s="110"/>
      <c r="FC52" s="110"/>
      <c r="FD52" s="110"/>
      <c r="FE52" s="110">
        <f>データ!BG7</f>
        <v>-23.9</v>
      </c>
      <c r="FF52" s="110"/>
      <c r="FG52" s="110"/>
      <c r="FH52" s="110"/>
      <c r="FI52" s="110"/>
      <c r="FJ52" s="110"/>
      <c r="FK52" s="110"/>
      <c r="FL52" s="110"/>
      <c r="FM52" s="110"/>
      <c r="FN52" s="110"/>
      <c r="FO52" s="110"/>
      <c r="FP52" s="110"/>
      <c r="FQ52" s="110"/>
      <c r="FR52" s="110"/>
      <c r="FS52" s="110"/>
      <c r="FT52" s="110"/>
      <c r="FU52" s="110"/>
      <c r="FV52" s="110"/>
      <c r="FW52" s="110"/>
      <c r="FX52" s="110">
        <f>データ!BH7</f>
        <v>-27.3</v>
      </c>
      <c r="FY52" s="110"/>
      <c r="FZ52" s="110"/>
      <c r="GA52" s="110"/>
      <c r="GB52" s="110"/>
      <c r="GC52" s="110"/>
      <c r="GD52" s="110"/>
      <c r="GE52" s="110"/>
      <c r="GF52" s="110"/>
      <c r="GG52" s="110"/>
      <c r="GH52" s="110"/>
      <c r="GI52" s="110"/>
      <c r="GJ52" s="110"/>
      <c r="GK52" s="110"/>
      <c r="GL52" s="110"/>
      <c r="GM52" s="110"/>
      <c r="GN52" s="110"/>
      <c r="GO52" s="110"/>
      <c r="GP52" s="110"/>
      <c r="GQ52" s="110">
        <f>データ!BI7</f>
        <v>-29.2</v>
      </c>
      <c r="GR52" s="110"/>
      <c r="GS52" s="110"/>
      <c r="GT52" s="110"/>
      <c r="GU52" s="110"/>
      <c r="GV52" s="110"/>
      <c r="GW52" s="110"/>
      <c r="GX52" s="110"/>
      <c r="GY52" s="110"/>
      <c r="GZ52" s="110"/>
      <c r="HA52" s="110"/>
      <c r="HB52" s="110"/>
      <c r="HC52" s="110"/>
      <c r="HD52" s="110"/>
      <c r="HE52" s="110"/>
      <c r="HF52" s="110"/>
      <c r="HG52" s="110"/>
      <c r="HH52" s="110"/>
      <c r="HI52" s="110"/>
      <c r="HJ52" s="110">
        <f>データ!BJ7</f>
        <v>-66.8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-4978</v>
      </c>
      <c r="JD52" s="106"/>
      <c r="JE52" s="106"/>
      <c r="JF52" s="106"/>
      <c r="JG52" s="106"/>
      <c r="JH52" s="106"/>
      <c r="JI52" s="106"/>
      <c r="JJ52" s="106"/>
      <c r="JK52" s="106"/>
      <c r="JL52" s="106"/>
      <c r="JM52" s="106"/>
      <c r="JN52" s="106"/>
      <c r="JO52" s="106"/>
      <c r="JP52" s="106"/>
      <c r="JQ52" s="106"/>
      <c r="JR52" s="106"/>
      <c r="JS52" s="106"/>
      <c r="JT52" s="106"/>
      <c r="JU52" s="106"/>
      <c r="JV52" s="106">
        <f>データ!BR7</f>
        <v>-7476</v>
      </c>
      <c r="JW52" s="106"/>
      <c r="JX52" s="106"/>
      <c r="JY52" s="106"/>
      <c r="JZ52" s="106"/>
      <c r="KA52" s="106"/>
      <c r="KB52" s="106"/>
      <c r="KC52" s="106"/>
      <c r="KD52" s="106"/>
      <c r="KE52" s="106"/>
      <c r="KF52" s="106"/>
      <c r="KG52" s="106"/>
      <c r="KH52" s="106"/>
      <c r="KI52" s="106"/>
      <c r="KJ52" s="106"/>
      <c r="KK52" s="106"/>
      <c r="KL52" s="106"/>
      <c r="KM52" s="106"/>
      <c r="KN52" s="106"/>
      <c r="KO52" s="106">
        <f>データ!BS7</f>
        <v>-7776</v>
      </c>
      <c r="KP52" s="106"/>
      <c r="KQ52" s="106"/>
      <c r="KR52" s="106"/>
      <c r="KS52" s="106"/>
      <c r="KT52" s="106"/>
      <c r="KU52" s="106"/>
      <c r="KV52" s="106"/>
      <c r="KW52" s="106"/>
      <c r="KX52" s="106"/>
      <c r="KY52" s="106"/>
      <c r="KZ52" s="106"/>
      <c r="LA52" s="106"/>
      <c r="LB52" s="106"/>
      <c r="LC52" s="106"/>
      <c r="LD52" s="106"/>
      <c r="LE52" s="106"/>
      <c r="LF52" s="106"/>
      <c r="LG52" s="106"/>
      <c r="LH52" s="106">
        <f>データ!BT7</f>
        <v>-8325</v>
      </c>
      <c r="LI52" s="106"/>
      <c r="LJ52" s="106"/>
      <c r="LK52" s="106"/>
      <c r="LL52" s="106"/>
      <c r="LM52" s="106"/>
      <c r="LN52" s="106"/>
      <c r="LO52" s="106"/>
      <c r="LP52" s="106"/>
      <c r="LQ52" s="106"/>
      <c r="LR52" s="106"/>
      <c r="LS52" s="106"/>
      <c r="LT52" s="106"/>
      <c r="LU52" s="106"/>
      <c r="LV52" s="106"/>
      <c r="LW52" s="106"/>
      <c r="LX52" s="106"/>
      <c r="LY52" s="106"/>
      <c r="LZ52" s="106"/>
      <c r="MA52" s="106">
        <f>データ!BU7</f>
        <v>-9775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32.9</v>
      </c>
      <c r="KB77" s="81"/>
      <c r="KC77" s="81"/>
      <c r="KD77" s="81"/>
      <c r="KE77" s="81"/>
      <c r="KF77" s="81"/>
      <c r="KG77" s="81"/>
      <c r="KH77" s="81"/>
      <c r="KI77" s="81"/>
      <c r="KJ77" s="81"/>
      <c r="KK77" s="81"/>
      <c r="KL77" s="81"/>
      <c r="KM77" s="81"/>
      <c r="KN77" s="81"/>
      <c r="KO77" s="82"/>
      <c r="KP77" s="80">
        <f>データ!DA7</f>
        <v>11.9</v>
      </c>
      <c r="KQ77" s="81"/>
      <c r="KR77" s="81"/>
      <c r="KS77" s="81"/>
      <c r="KT77" s="81"/>
      <c r="KU77" s="81"/>
      <c r="KV77" s="81"/>
      <c r="KW77" s="81"/>
      <c r="KX77" s="81"/>
      <c r="KY77" s="81"/>
      <c r="KZ77" s="81"/>
      <c r="LA77" s="81"/>
      <c r="LB77" s="81"/>
      <c r="LC77" s="81"/>
      <c r="LD77" s="82"/>
      <c r="LE77" s="80">
        <f>データ!DB7</f>
        <v>13.2</v>
      </c>
      <c r="LF77" s="81"/>
      <c r="LG77" s="81"/>
      <c r="LH77" s="81"/>
      <c r="LI77" s="81"/>
      <c r="LJ77" s="81"/>
      <c r="LK77" s="81"/>
      <c r="LL77" s="81"/>
      <c r="LM77" s="81"/>
      <c r="LN77" s="81"/>
      <c r="LO77" s="81"/>
      <c r="LP77" s="81"/>
      <c r="LQ77" s="81"/>
      <c r="LR77" s="81"/>
      <c r="LS77" s="82"/>
      <c r="LT77" s="80">
        <f>データ!DC7</f>
        <v>13.8</v>
      </c>
      <c r="LU77" s="81"/>
      <c r="LV77" s="81"/>
      <c r="LW77" s="81"/>
      <c r="LX77" s="81"/>
      <c r="LY77" s="81"/>
      <c r="LZ77" s="81"/>
      <c r="MA77" s="81"/>
      <c r="MB77" s="81"/>
      <c r="MC77" s="81"/>
      <c r="MD77" s="81"/>
      <c r="ME77" s="81"/>
      <c r="MF77" s="81"/>
      <c r="MG77" s="81"/>
      <c r="MH77" s="82"/>
      <c r="MI77" s="80">
        <f>データ!DD7</f>
        <v>92.9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AgfBjZXjxzeW3CL5GbxmmIuf356aB3SnhVFCTA9busELPOB1BSMrTOTnZc2IU6ifz3oo4J7b29vbjKBilfhFg==" saltValue="6ikVGmJGkeo1tnZcBlUhv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88</v>
      </c>
      <c r="AV5" s="59" t="s">
        <v>89</v>
      </c>
      <c r="AW5" s="59" t="s">
        <v>103</v>
      </c>
      <c r="AX5" s="59" t="s">
        <v>101</v>
      </c>
      <c r="AY5" s="59" t="s">
        <v>92</v>
      </c>
      <c r="AZ5" s="59" t="s">
        <v>93</v>
      </c>
      <c r="BA5" s="59" t="s">
        <v>94</v>
      </c>
      <c r="BB5" s="59" t="s">
        <v>95</v>
      </c>
      <c r="BC5" s="59" t="s">
        <v>96</v>
      </c>
      <c r="BD5" s="59" t="s">
        <v>97</v>
      </c>
      <c r="BE5" s="59" t="s">
        <v>98</v>
      </c>
      <c r="BF5" s="59" t="s">
        <v>99</v>
      </c>
      <c r="BG5" s="59" t="s">
        <v>89</v>
      </c>
      <c r="BH5" s="59" t="s">
        <v>90</v>
      </c>
      <c r="BI5" s="59" t="s">
        <v>101</v>
      </c>
      <c r="BJ5" s="59" t="s">
        <v>102</v>
      </c>
      <c r="BK5" s="59" t="s">
        <v>93</v>
      </c>
      <c r="BL5" s="59" t="s">
        <v>94</v>
      </c>
      <c r="BM5" s="59" t="s">
        <v>95</v>
      </c>
      <c r="BN5" s="59" t="s">
        <v>96</v>
      </c>
      <c r="BO5" s="59" t="s">
        <v>97</v>
      </c>
      <c r="BP5" s="59" t="s">
        <v>98</v>
      </c>
      <c r="BQ5" s="59" t="s">
        <v>88</v>
      </c>
      <c r="BR5" s="59" t="s">
        <v>100</v>
      </c>
      <c r="BS5" s="59" t="s">
        <v>90</v>
      </c>
      <c r="BT5" s="59" t="s">
        <v>101</v>
      </c>
      <c r="BU5" s="59" t="s">
        <v>102</v>
      </c>
      <c r="BV5" s="59" t="s">
        <v>93</v>
      </c>
      <c r="BW5" s="59" t="s">
        <v>94</v>
      </c>
      <c r="BX5" s="59" t="s">
        <v>95</v>
      </c>
      <c r="BY5" s="59" t="s">
        <v>96</v>
      </c>
      <c r="BZ5" s="59" t="s">
        <v>97</v>
      </c>
      <c r="CA5" s="59" t="s">
        <v>98</v>
      </c>
      <c r="CB5" s="59" t="s">
        <v>88</v>
      </c>
      <c r="CC5" s="59" t="s">
        <v>100</v>
      </c>
      <c r="CD5" s="59" t="s">
        <v>103</v>
      </c>
      <c r="CE5" s="59" t="s">
        <v>101</v>
      </c>
      <c r="CF5" s="59" t="s">
        <v>92</v>
      </c>
      <c r="CG5" s="59" t="s">
        <v>93</v>
      </c>
      <c r="CH5" s="59" t="s">
        <v>94</v>
      </c>
      <c r="CI5" s="59" t="s">
        <v>95</v>
      </c>
      <c r="CJ5" s="59" t="s">
        <v>96</v>
      </c>
      <c r="CK5" s="59" t="s">
        <v>97</v>
      </c>
      <c r="CL5" s="59" t="s">
        <v>98</v>
      </c>
      <c r="CM5" s="150"/>
      <c r="CN5" s="150"/>
      <c r="CO5" s="59" t="s">
        <v>88</v>
      </c>
      <c r="CP5" s="59" t="s">
        <v>100</v>
      </c>
      <c r="CQ5" s="59" t="s">
        <v>90</v>
      </c>
      <c r="CR5" s="59" t="s">
        <v>91</v>
      </c>
      <c r="CS5" s="59" t="s">
        <v>102</v>
      </c>
      <c r="CT5" s="59" t="s">
        <v>93</v>
      </c>
      <c r="CU5" s="59" t="s">
        <v>94</v>
      </c>
      <c r="CV5" s="59" t="s">
        <v>95</v>
      </c>
      <c r="CW5" s="59" t="s">
        <v>96</v>
      </c>
      <c r="CX5" s="59" t="s">
        <v>97</v>
      </c>
      <c r="CY5" s="59" t="s">
        <v>98</v>
      </c>
      <c r="CZ5" s="59" t="s">
        <v>88</v>
      </c>
      <c r="DA5" s="59" t="s">
        <v>100</v>
      </c>
      <c r="DB5" s="59" t="s">
        <v>90</v>
      </c>
      <c r="DC5" s="59" t="s">
        <v>91</v>
      </c>
      <c r="DD5" s="59" t="s">
        <v>92</v>
      </c>
      <c r="DE5" s="59" t="s">
        <v>93</v>
      </c>
      <c r="DF5" s="59" t="s">
        <v>94</v>
      </c>
      <c r="DG5" s="59" t="s">
        <v>95</v>
      </c>
      <c r="DH5" s="59" t="s">
        <v>96</v>
      </c>
      <c r="DI5" s="59" t="s">
        <v>97</v>
      </c>
      <c r="DJ5" s="59" t="s">
        <v>35</v>
      </c>
      <c r="DK5" s="59" t="s">
        <v>88</v>
      </c>
      <c r="DL5" s="59" t="s">
        <v>100</v>
      </c>
      <c r="DM5" s="59" t="s">
        <v>90</v>
      </c>
      <c r="DN5" s="59" t="s">
        <v>101</v>
      </c>
      <c r="DO5" s="59" t="s">
        <v>102</v>
      </c>
      <c r="DP5" s="59" t="s">
        <v>93</v>
      </c>
      <c r="DQ5" s="59" t="s">
        <v>94</v>
      </c>
      <c r="DR5" s="59" t="s">
        <v>95</v>
      </c>
      <c r="DS5" s="59" t="s">
        <v>96</v>
      </c>
      <c r="DT5" s="59" t="s">
        <v>97</v>
      </c>
      <c r="DU5" s="59" t="s">
        <v>98</v>
      </c>
    </row>
    <row r="6" spans="1:125" s="66" customFormat="1" x14ac:dyDescent="0.15">
      <c r="A6" s="49" t="s">
        <v>104</v>
      </c>
      <c r="B6" s="60">
        <f>B8</f>
        <v>2018</v>
      </c>
      <c r="C6" s="60">
        <f t="shared" ref="C6:X6" si="1">C8</f>
        <v>312029</v>
      </c>
      <c r="D6" s="60">
        <f t="shared" si="1"/>
        <v>47</v>
      </c>
      <c r="E6" s="60">
        <f t="shared" si="1"/>
        <v>14</v>
      </c>
      <c r="F6" s="60">
        <f t="shared" si="1"/>
        <v>0</v>
      </c>
      <c r="G6" s="60">
        <f t="shared" si="1"/>
        <v>2</v>
      </c>
      <c r="H6" s="60" t="str">
        <f>SUBSTITUTE(H8,"　","")</f>
        <v>鳥取県米子市</v>
      </c>
      <c r="I6" s="60" t="str">
        <f t="shared" si="1"/>
        <v>米子駅前地下駐車場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23</v>
      </c>
      <c r="S6" s="62" t="str">
        <f t="shared" si="1"/>
        <v>駅</v>
      </c>
      <c r="T6" s="62" t="str">
        <f t="shared" si="1"/>
        <v>有</v>
      </c>
      <c r="U6" s="63">
        <f t="shared" si="1"/>
        <v>7588</v>
      </c>
      <c r="V6" s="63">
        <f t="shared" si="1"/>
        <v>200</v>
      </c>
      <c r="W6" s="63">
        <f t="shared" si="1"/>
        <v>200</v>
      </c>
      <c r="X6" s="62" t="str">
        <f t="shared" si="1"/>
        <v>代行制</v>
      </c>
      <c r="Y6" s="64">
        <f>IF(Y8="-",NA(),Y8)</f>
        <v>26.3</v>
      </c>
      <c r="Z6" s="64">
        <f t="shared" ref="Z6:AH6" si="2">IF(Z8="-",NA(),Z8)</f>
        <v>33.799999999999997</v>
      </c>
      <c r="AA6" s="64">
        <f t="shared" si="2"/>
        <v>79.8</v>
      </c>
      <c r="AB6" s="64">
        <f t="shared" si="2"/>
        <v>77.7</v>
      </c>
      <c r="AC6" s="64">
        <f t="shared" si="2"/>
        <v>58.8</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2.1</v>
      </c>
      <c r="AK6" s="64">
        <f t="shared" ref="AK6:AS6" si="3">IF(AK8="-",NA(),AK8)</f>
        <v>0.9</v>
      </c>
      <c r="AL6" s="64">
        <f t="shared" si="3"/>
        <v>0</v>
      </c>
      <c r="AM6" s="64">
        <f t="shared" si="3"/>
        <v>0</v>
      </c>
      <c r="AN6" s="64">
        <f t="shared" si="3"/>
        <v>0.1</v>
      </c>
      <c r="AO6" s="64">
        <f t="shared" si="3"/>
        <v>10</v>
      </c>
      <c r="AP6" s="64">
        <f t="shared" si="3"/>
        <v>9.5</v>
      </c>
      <c r="AQ6" s="64">
        <f t="shared" si="3"/>
        <v>15.1</v>
      </c>
      <c r="AR6" s="64">
        <f t="shared" si="3"/>
        <v>15</v>
      </c>
      <c r="AS6" s="64">
        <f t="shared" si="3"/>
        <v>10.5</v>
      </c>
      <c r="AT6" s="61" t="str">
        <f>IF(AT8="-","",IF(AT8="-","【-】","【"&amp;SUBSTITUTE(TEXT(AT8,"#,##0.0"),"-","△")&amp;"】"))</f>
        <v>【5.3】</v>
      </c>
      <c r="AU6" s="65">
        <f>IF(AU8="-",NA(),AU8)</f>
        <v>21</v>
      </c>
      <c r="AV6" s="65">
        <f t="shared" ref="AV6:BD6" si="4">IF(AV8="-",NA(),AV8)</f>
        <v>6</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-14.8</v>
      </c>
      <c r="BG6" s="64">
        <f t="shared" ref="BG6:BO6" si="5">IF(BG8="-",NA(),BG8)</f>
        <v>-23.9</v>
      </c>
      <c r="BH6" s="64">
        <f t="shared" si="5"/>
        <v>-27.3</v>
      </c>
      <c r="BI6" s="64">
        <f t="shared" si="5"/>
        <v>-29.2</v>
      </c>
      <c r="BJ6" s="64">
        <f t="shared" si="5"/>
        <v>-66.8</v>
      </c>
      <c r="BK6" s="64">
        <f t="shared" si="5"/>
        <v>18.2</v>
      </c>
      <c r="BL6" s="64">
        <f t="shared" si="5"/>
        <v>17.5</v>
      </c>
      <c r="BM6" s="64">
        <f t="shared" si="5"/>
        <v>14.3</v>
      </c>
      <c r="BN6" s="64">
        <f t="shared" si="5"/>
        <v>11.8</v>
      </c>
      <c r="BO6" s="64">
        <f t="shared" si="5"/>
        <v>8.6</v>
      </c>
      <c r="BP6" s="61" t="str">
        <f>IF(BP8="-","",IF(BP8="-","【-】","【"&amp;SUBSTITUTE(TEXT(BP8,"#,##0.0"),"-","△")&amp;"】"))</f>
        <v>【26.3】</v>
      </c>
      <c r="BQ6" s="65">
        <f>IF(BQ8="-",NA(),BQ8)</f>
        <v>-4978</v>
      </c>
      <c r="BR6" s="65">
        <f t="shared" ref="BR6:BZ6" si="6">IF(BR8="-",NA(),BR8)</f>
        <v>-7476</v>
      </c>
      <c r="BS6" s="65">
        <f t="shared" si="6"/>
        <v>-7776</v>
      </c>
      <c r="BT6" s="65">
        <f t="shared" si="6"/>
        <v>-8325</v>
      </c>
      <c r="BU6" s="65">
        <f t="shared" si="6"/>
        <v>-9775</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105</v>
      </c>
      <c r="CM6" s="63">
        <f t="shared" ref="CM6:CN6" si="7">CM8</f>
        <v>0</v>
      </c>
      <c r="CN6" s="63">
        <f t="shared" si="7"/>
        <v>120000</v>
      </c>
      <c r="CO6" s="64"/>
      <c r="CP6" s="64"/>
      <c r="CQ6" s="64"/>
      <c r="CR6" s="64"/>
      <c r="CS6" s="64"/>
      <c r="CT6" s="64"/>
      <c r="CU6" s="64"/>
      <c r="CV6" s="64"/>
      <c r="CW6" s="64"/>
      <c r="CX6" s="64"/>
      <c r="CY6" s="61" t="s">
        <v>105</v>
      </c>
      <c r="CZ6" s="64">
        <f>IF(CZ8="-",NA(),CZ8)</f>
        <v>32.9</v>
      </c>
      <c r="DA6" s="64">
        <f t="shared" ref="DA6:DI6" si="8">IF(DA8="-",NA(),DA8)</f>
        <v>11.9</v>
      </c>
      <c r="DB6" s="64">
        <f t="shared" si="8"/>
        <v>13.2</v>
      </c>
      <c r="DC6" s="64">
        <f t="shared" si="8"/>
        <v>13.8</v>
      </c>
      <c r="DD6" s="64">
        <f t="shared" si="8"/>
        <v>92.9</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186.5</v>
      </c>
      <c r="DL6" s="64">
        <f t="shared" ref="DL6:DT6" si="9">IF(DL8="-",NA(),DL8)</f>
        <v>204.5</v>
      </c>
      <c r="DM6" s="64">
        <f t="shared" si="9"/>
        <v>193.5</v>
      </c>
      <c r="DN6" s="64">
        <f t="shared" si="9"/>
        <v>171.5</v>
      </c>
      <c r="DO6" s="64">
        <f t="shared" si="9"/>
        <v>185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106</v>
      </c>
      <c r="B7" s="60">
        <f t="shared" ref="B7:X7" si="10">B8</f>
        <v>2018</v>
      </c>
      <c r="C7" s="60">
        <f t="shared" si="10"/>
        <v>312029</v>
      </c>
      <c r="D7" s="60">
        <f t="shared" si="10"/>
        <v>47</v>
      </c>
      <c r="E7" s="60">
        <f t="shared" si="10"/>
        <v>14</v>
      </c>
      <c r="F7" s="60">
        <f t="shared" si="10"/>
        <v>0</v>
      </c>
      <c r="G7" s="60">
        <f t="shared" si="10"/>
        <v>2</v>
      </c>
      <c r="H7" s="60" t="str">
        <f t="shared" si="10"/>
        <v>鳥取県　米子市</v>
      </c>
      <c r="I7" s="60" t="str">
        <f t="shared" si="10"/>
        <v>米子駅前地下駐車場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23</v>
      </c>
      <c r="S7" s="62" t="str">
        <f t="shared" si="10"/>
        <v>駅</v>
      </c>
      <c r="T7" s="62" t="str">
        <f t="shared" si="10"/>
        <v>有</v>
      </c>
      <c r="U7" s="63">
        <f t="shared" si="10"/>
        <v>7588</v>
      </c>
      <c r="V7" s="63">
        <f t="shared" si="10"/>
        <v>200</v>
      </c>
      <c r="W7" s="63">
        <f t="shared" si="10"/>
        <v>200</v>
      </c>
      <c r="X7" s="62" t="str">
        <f t="shared" si="10"/>
        <v>代行制</v>
      </c>
      <c r="Y7" s="64">
        <f>Y8</f>
        <v>26.3</v>
      </c>
      <c r="Z7" s="64">
        <f t="shared" ref="Z7:AH7" si="11">Z8</f>
        <v>33.799999999999997</v>
      </c>
      <c r="AA7" s="64">
        <f t="shared" si="11"/>
        <v>79.8</v>
      </c>
      <c r="AB7" s="64">
        <f t="shared" si="11"/>
        <v>77.7</v>
      </c>
      <c r="AC7" s="64">
        <f t="shared" si="11"/>
        <v>58.8</v>
      </c>
      <c r="AD7" s="64">
        <f t="shared" si="11"/>
        <v>110.9</v>
      </c>
      <c r="AE7" s="64">
        <f t="shared" si="11"/>
        <v>113.4</v>
      </c>
      <c r="AF7" s="64">
        <f t="shared" si="11"/>
        <v>191.4</v>
      </c>
      <c r="AG7" s="64">
        <f t="shared" si="11"/>
        <v>141.30000000000001</v>
      </c>
      <c r="AH7" s="64">
        <f t="shared" si="11"/>
        <v>128.30000000000001</v>
      </c>
      <c r="AI7" s="61"/>
      <c r="AJ7" s="64">
        <f>AJ8</f>
        <v>2.1</v>
      </c>
      <c r="AK7" s="64">
        <f t="shared" ref="AK7:AS7" si="12">AK8</f>
        <v>0.9</v>
      </c>
      <c r="AL7" s="64">
        <f t="shared" si="12"/>
        <v>0</v>
      </c>
      <c r="AM7" s="64">
        <f t="shared" si="12"/>
        <v>0</v>
      </c>
      <c r="AN7" s="64">
        <f t="shared" si="12"/>
        <v>0.1</v>
      </c>
      <c r="AO7" s="64">
        <f t="shared" si="12"/>
        <v>10</v>
      </c>
      <c r="AP7" s="64">
        <f t="shared" si="12"/>
        <v>9.5</v>
      </c>
      <c r="AQ7" s="64">
        <f t="shared" si="12"/>
        <v>15.1</v>
      </c>
      <c r="AR7" s="64">
        <f t="shared" si="12"/>
        <v>15</v>
      </c>
      <c r="AS7" s="64">
        <f t="shared" si="12"/>
        <v>10.5</v>
      </c>
      <c r="AT7" s="61"/>
      <c r="AU7" s="65">
        <f>AU8</f>
        <v>21</v>
      </c>
      <c r="AV7" s="65">
        <f t="shared" ref="AV7:BD7" si="13">AV8</f>
        <v>6</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-14.8</v>
      </c>
      <c r="BG7" s="64">
        <f t="shared" ref="BG7:BO7" si="14">BG8</f>
        <v>-23.9</v>
      </c>
      <c r="BH7" s="64">
        <f t="shared" si="14"/>
        <v>-27.3</v>
      </c>
      <c r="BI7" s="64">
        <f t="shared" si="14"/>
        <v>-29.2</v>
      </c>
      <c r="BJ7" s="64">
        <f t="shared" si="14"/>
        <v>-66.8</v>
      </c>
      <c r="BK7" s="64">
        <f t="shared" si="14"/>
        <v>18.2</v>
      </c>
      <c r="BL7" s="64">
        <f t="shared" si="14"/>
        <v>17.5</v>
      </c>
      <c r="BM7" s="64">
        <f t="shared" si="14"/>
        <v>14.3</v>
      </c>
      <c r="BN7" s="64">
        <f t="shared" si="14"/>
        <v>11.8</v>
      </c>
      <c r="BO7" s="64">
        <f t="shared" si="14"/>
        <v>8.6</v>
      </c>
      <c r="BP7" s="61"/>
      <c r="BQ7" s="65">
        <f>BQ8</f>
        <v>-4978</v>
      </c>
      <c r="BR7" s="65">
        <f t="shared" ref="BR7:BZ7" si="15">BR8</f>
        <v>-7476</v>
      </c>
      <c r="BS7" s="65">
        <f t="shared" si="15"/>
        <v>-7776</v>
      </c>
      <c r="BT7" s="65">
        <f t="shared" si="15"/>
        <v>-8325</v>
      </c>
      <c r="BU7" s="65">
        <f t="shared" si="15"/>
        <v>-9775</v>
      </c>
      <c r="BV7" s="65">
        <f t="shared" si="15"/>
        <v>37843</v>
      </c>
      <c r="BW7" s="65">
        <f t="shared" si="15"/>
        <v>36318</v>
      </c>
      <c r="BX7" s="65">
        <f t="shared" si="15"/>
        <v>37745</v>
      </c>
      <c r="BY7" s="65">
        <f t="shared" si="15"/>
        <v>35151</v>
      </c>
      <c r="BZ7" s="65">
        <f t="shared" si="15"/>
        <v>29367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120000</v>
      </c>
      <c r="CO7" s="64" t="s">
        <v>107</v>
      </c>
      <c r="CP7" s="64" t="s">
        <v>107</v>
      </c>
      <c r="CQ7" s="64" t="s">
        <v>107</v>
      </c>
      <c r="CR7" s="64" t="s">
        <v>107</v>
      </c>
      <c r="CS7" s="64" t="s">
        <v>107</v>
      </c>
      <c r="CT7" s="64" t="s">
        <v>107</v>
      </c>
      <c r="CU7" s="64" t="s">
        <v>107</v>
      </c>
      <c r="CV7" s="64" t="s">
        <v>107</v>
      </c>
      <c r="CW7" s="64" t="s">
        <v>107</v>
      </c>
      <c r="CX7" s="64" t="s">
        <v>108</v>
      </c>
      <c r="CY7" s="61"/>
      <c r="CZ7" s="64">
        <f>CZ8</f>
        <v>32.9</v>
      </c>
      <c r="DA7" s="64">
        <f t="shared" ref="DA7:DI7" si="16">DA8</f>
        <v>11.9</v>
      </c>
      <c r="DB7" s="64">
        <f t="shared" si="16"/>
        <v>13.2</v>
      </c>
      <c r="DC7" s="64">
        <f t="shared" si="16"/>
        <v>13.8</v>
      </c>
      <c r="DD7" s="64">
        <f t="shared" si="16"/>
        <v>92.9</v>
      </c>
      <c r="DE7" s="64">
        <f t="shared" si="16"/>
        <v>351.1</v>
      </c>
      <c r="DF7" s="64">
        <f t="shared" si="16"/>
        <v>278.89999999999998</v>
      </c>
      <c r="DG7" s="64">
        <f t="shared" si="16"/>
        <v>205.5</v>
      </c>
      <c r="DH7" s="64">
        <f t="shared" si="16"/>
        <v>187.9</v>
      </c>
      <c r="DI7" s="64">
        <f t="shared" si="16"/>
        <v>139.69999999999999</v>
      </c>
      <c r="DJ7" s="61"/>
      <c r="DK7" s="64">
        <f>DK8</f>
        <v>186.5</v>
      </c>
      <c r="DL7" s="64">
        <f t="shared" ref="DL7:DT7" si="17">DL8</f>
        <v>204.5</v>
      </c>
      <c r="DM7" s="64">
        <f t="shared" si="17"/>
        <v>193.5</v>
      </c>
      <c r="DN7" s="64">
        <f t="shared" si="17"/>
        <v>171.5</v>
      </c>
      <c r="DO7" s="64">
        <f t="shared" si="17"/>
        <v>185</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312029</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23</v>
      </c>
      <c r="S8" s="69" t="s">
        <v>119</v>
      </c>
      <c r="T8" s="69" t="s">
        <v>120</v>
      </c>
      <c r="U8" s="70">
        <v>7588</v>
      </c>
      <c r="V8" s="70">
        <v>200</v>
      </c>
      <c r="W8" s="70">
        <v>200</v>
      </c>
      <c r="X8" s="69" t="s">
        <v>121</v>
      </c>
      <c r="Y8" s="71">
        <v>26.3</v>
      </c>
      <c r="Z8" s="71">
        <v>33.799999999999997</v>
      </c>
      <c r="AA8" s="71">
        <v>79.8</v>
      </c>
      <c r="AB8" s="71">
        <v>77.7</v>
      </c>
      <c r="AC8" s="71">
        <v>58.8</v>
      </c>
      <c r="AD8" s="71">
        <v>110.9</v>
      </c>
      <c r="AE8" s="71">
        <v>113.4</v>
      </c>
      <c r="AF8" s="71">
        <v>191.4</v>
      </c>
      <c r="AG8" s="71">
        <v>141.30000000000001</v>
      </c>
      <c r="AH8" s="71">
        <v>128.30000000000001</v>
      </c>
      <c r="AI8" s="68">
        <v>297.10000000000002</v>
      </c>
      <c r="AJ8" s="71">
        <v>2.1</v>
      </c>
      <c r="AK8" s="71">
        <v>0.9</v>
      </c>
      <c r="AL8" s="71">
        <v>0</v>
      </c>
      <c r="AM8" s="71">
        <v>0</v>
      </c>
      <c r="AN8" s="71">
        <v>0.1</v>
      </c>
      <c r="AO8" s="71">
        <v>10</v>
      </c>
      <c r="AP8" s="71">
        <v>9.5</v>
      </c>
      <c r="AQ8" s="71">
        <v>15.1</v>
      </c>
      <c r="AR8" s="71">
        <v>15</v>
      </c>
      <c r="AS8" s="71">
        <v>10.5</v>
      </c>
      <c r="AT8" s="68">
        <v>5.3</v>
      </c>
      <c r="AU8" s="72">
        <v>21</v>
      </c>
      <c r="AV8" s="72">
        <v>6</v>
      </c>
      <c r="AW8" s="72">
        <v>0</v>
      </c>
      <c r="AX8" s="72">
        <v>0</v>
      </c>
      <c r="AY8" s="72">
        <v>0</v>
      </c>
      <c r="AZ8" s="72">
        <v>202</v>
      </c>
      <c r="BA8" s="72">
        <v>177</v>
      </c>
      <c r="BB8" s="72">
        <v>145</v>
      </c>
      <c r="BC8" s="72">
        <v>108</v>
      </c>
      <c r="BD8" s="72">
        <v>90</v>
      </c>
      <c r="BE8" s="72">
        <v>30</v>
      </c>
      <c r="BF8" s="71">
        <v>-14.8</v>
      </c>
      <c r="BG8" s="71">
        <v>-23.9</v>
      </c>
      <c r="BH8" s="71">
        <v>-27.3</v>
      </c>
      <c r="BI8" s="71">
        <v>-29.2</v>
      </c>
      <c r="BJ8" s="71">
        <v>-66.8</v>
      </c>
      <c r="BK8" s="71">
        <v>18.2</v>
      </c>
      <c r="BL8" s="71">
        <v>17.5</v>
      </c>
      <c r="BM8" s="71">
        <v>14.3</v>
      </c>
      <c r="BN8" s="71">
        <v>11.8</v>
      </c>
      <c r="BO8" s="71">
        <v>8.6</v>
      </c>
      <c r="BP8" s="68">
        <v>26.3</v>
      </c>
      <c r="BQ8" s="72">
        <v>-4978</v>
      </c>
      <c r="BR8" s="72">
        <v>-7476</v>
      </c>
      <c r="BS8" s="72">
        <v>-7776</v>
      </c>
      <c r="BT8" s="73">
        <v>-8325</v>
      </c>
      <c r="BU8" s="73">
        <v>-9775</v>
      </c>
      <c r="BV8" s="72">
        <v>37843</v>
      </c>
      <c r="BW8" s="72">
        <v>36318</v>
      </c>
      <c r="BX8" s="72">
        <v>37745</v>
      </c>
      <c r="BY8" s="72">
        <v>35151</v>
      </c>
      <c r="BZ8" s="72">
        <v>29367</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v>120000</v>
      </c>
      <c r="CO8" s="71" t="s">
        <v>113</v>
      </c>
      <c r="CP8" s="71" t="s">
        <v>113</v>
      </c>
      <c r="CQ8" s="71" t="s">
        <v>113</v>
      </c>
      <c r="CR8" s="71" t="s">
        <v>113</v>
      </c>
      <c r="CS8" s="71" t="s">
        <v>113</v>
      </c>
      <c r="CT8" s="71" t="s">
        <v>113</v>
      </c>
      <c r="CU8" s="71" t="s">
        <v>113</v>
      </c>
      <c r="CV8" s="71" t="s">
        <v>113</v>
      </c>
      <c r="CW8" s="71" t="s">
        <v>113</v>
      </c>
      <c r="CX8" s="71" t="s">
        <v>113</v>
      </c>
      <c r="CY8" s="68" t="s">
        <v>113</v>
      </c>
      <c r="CZ8" s="71">
        <v>32.9</v>
      </c>
      <c r="DA8" s="71">
        <v>11.9</v>
      </c>
      <c r="DB8" s="71">
        <v>13.2</v>
      </c>
      <c r="DC8" s="71">
        <v>13.8</v>
      </c>
      <c r="DD8" s="71">
        <v>92.9</v>
      </c>
      <c r="DE8" s="71">
        <v>351.1</v>
      </c>
      <c r="DF8" s="71">
        <v>278.89999999999998</v>
      </c>
      <c r="DG8" s="71">
        <v>205.5</v>
      </c>
      <c r="DH8" s="71">
        <v>187.9</v>
      </c>
      <c r="DI8" s="71">
        <v>139.69999999999999</v>
      </c>
      <c r="DJ8" s="68">
        <v>103.6</v>
      </c>
      <c r="DK8" s="71">
        <v>186.5</v>
      </c>
      <c r="DL8" s="71">
        <v>204.5</v>
      </c>
      <c r="DM8" s="71">
        <v>193.5</v>
      </c>
      <c r="DN8" s="71">
        <v>171.5</v>
      </c>
      <c r="DO8" s="71">
        <v>185</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2020-01-15T05:42:40Z</cp:lastPrinted>
  <dcterms:created xsi:type="dcterms:W3CDTF">2019-12-05T07:26:43Z</dcterms:created>
  <dcterms:modified xsi:type="dcterms:W3CDTF">2020-02-05T04:05:08Z</dcterms:modified>
  <cp:category/>
</cp:coreProperties>
</file>