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2_米子市\"/>
    </mc:Choice>
  </mc:AlternateContent>
  <workbookProtection workbookAlgorithmName="SHA-512" workbookHashValue="Mx7qvO8ym+thV47fvFL0FG1Umje0RMSFlUk5UWrIvbdwO+558BRiR40nV8vqQWgqRHK1MFOwXEn7a/KA+746jg==" workbookSaltValue="f1TPoh4CBpOxNee+l3v+W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GQ52" i="4" s="1"/>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GQ53" i="4"/>
  <c r="FE53" i="4"/>
  <c r="EL53" i="4"/>
  <c r="CS53" i="4"/>
  <c r="BZ53" i="4"/>
  <c r="BG53" i="4"/>
  <c r="AN53" i="4"/>
  <c r="U53" i="4"/>
  <c r="MA52" i="4"/>
  <c r="LH52" i="4"/>
  <c r="KO52" i="4"/>
  <c r="JV52" i="4"/>
  <c r="JC52" i="4"/>
  <c r="HJ52" i="4"/>
  <c r="FX52" i="4"/>
  <c r="FE52" i="4"/>
  <c r="EL52" i="4"/>
  <c r="CS52" i="4"/>
  <c r="BZ52" i="4"/>
  <c r="BG52" i="4"/>
  <c r="U52"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C11" i="5" l="1"/>
  <c r="AN51" i="4" s="1"/>
  <c r="BZ76" i="4"/>
  <c r="MA51" i="4"/>
  <c r="CS30" i="4"/>
  <c r="MI76" i="4"/>
  <c r="HJ51" i="4"/>
  <c r="MA30" i="4"/>
  <c r="IT76" i="4"/>
  <c r="CS51" i="4"/>
  <c r="HJ30" i="4"/>
  <c r="D11" i="5"/>
  <c r="E11" i="5"/>
  <c r="B11" i="5"/>
  <c r="FE51" i="4" l="1"/>
  <c r="FE30" i="4"/>
  <c r="HA76" i="4"/>
  <c r="AN30" i="4"/>
  <c r="KP76" i="4"/>
  <c r="JV30" i="4"/>
  <c r="AG76" i="4"/>
  <c r="JV51" i="4"/>
  <c r="BZ30" i="4"/>
  <c r="IE76" i="4"/>
  <c r="BK76" i="4"/>
  <c r="LH51" i="4"/>
  <c r="BZ51" i="4"/>
  <c r="GQ30" i="4"/>
  <c r="LT76" i="4"/>
  <c r="GQ51" i="4"/>
  <c r="LH30" i="4"/>
  <c r="HP76" i="4"/>
  <c r="BG51" i="4"/>
  <c r="FX30" i="4"/>
  <c r="KO30" i="4"/>
  <c r="BG30" i="4"/>
  <c r="FX51" i="4"/>
  <c r="AV76" i="4"/>
  <c r="KO51" i="4"/>
  <c r="LE76" i="4"/>
  <c r="R76" i="4"/>
  <c r="JC51" i="4"/>
  <c r="KA76" i="4"/>
  <c r="EL51" i="4"/>
  <c r="JC30" i="4"/>
  <c r="U30" i="4"/>
  <c r="GL76" i="4"/>
  <c r="U51" i="4"/>
  <c r="EL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<sst xmlns="http://schemas.openxmlformats.org/spreadsheetml/2006/main" count="278" uniqueCount="135">
  <si>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</si>
  <si>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</si>
  <si>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</si>
  <si>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</si>
  <si>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</si>
  <si>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</si>
  <si>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</si>
  <si>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</si>
  <si>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</si>
  <si>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</si>
  <si>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</si>
  <si>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</si>
  <si>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</si>
  <si>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</si>
  <si>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</si>
  <si>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</si>
  <si>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</si>
  <si>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</si>
  <si>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</si>
  <si>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</si>
  <si>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</si>
  <si>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</si>
  <si>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</si>
  <si>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</si>
  <si>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</si>
  <si>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</si>
  <si>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</si>
  <si>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</si>
  <si>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</si>
  <si>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</si>
  <si>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</si>
  <si>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</si>
  <si>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</si>
  <si>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</si>
  <si>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</si>
  <si>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</si>
  <si>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</si>
  <si>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</si>
  <si>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</si>
  <si>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</si>
  <si>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</si>
  <si>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</si>
  <si>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</si>
  <si>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</si>
  <si>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</si>
  <si>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</si>
  <si>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</si>
  <si>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</si>
  <si>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</si>
  <si>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</si>
  <si>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</si>
  <si>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</si>
  <si>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</si>
  <si>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</si>
  <si>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</si>
  <si>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</si>
  <si>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</si>
  <si>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</si>
  <si>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</si>
  <si>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</si>
  <si>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</si>
  <si>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</si>
  <si>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</si>
  <si>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</si>
  <si>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</si>
  <si>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</si>
  <si>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</si>
  <si>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</si>
  <si>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</si>
  <si>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</si>
  <si>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</si>
  <si>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</si>
  <si>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</si>
  <si>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</si>
  <si>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</si>
  <si>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</si>
  <si>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</si>
  <si>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</si>
  <si>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</si>
  <si>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</si>
  <si>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</si>
  <si>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</si>
  <si>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</si>
  <si>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</si>
  <si>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</si>
  <si>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</si>
  <si>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</si>
  <si>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</si>
  <si>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</si>
  <si>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</si>
  <si>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</si>
  <si>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</si>
  <si>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</si>
  <si>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</si>
  <si>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</si>
  <si>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</si>
  <si>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</si>
  <si>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</si>
  <si>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</si>
  <si>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</si>
  <si>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</si>
  <si>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</si>
  <si>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当該値(N-3)</t>
    <phoneticPr fontId="5"/>
  </si>
  <si>
    <t>当該値(N)</t>
    <phoneticPr fontId="5"/>
  </si>
  <si>
    <t>当該値(N-1)</t>
    <phoneticPr fontId="5"/>
  </si>
  <si>
    <t>当該値(N)</t>
    <phoneticPr fontId="5"/>
  </si>
  <si>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</si>
  <si>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</si>
  <si>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</si>
  <si>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</si>
  <si>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</si>
  <si>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</si>
  <si>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</si>
  <si>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鳥取県　米子市</t>
  </si>
  <si>
    <t>米子市万能町駐車場</t>
  </si>
  <si>
    <t>法非適用</t>
  </si>
  <si>
    <t>駐車場整備事業</t>
  </si>
  <si>
    <t>-</t>
  </si>
  <si>
    <t>Ａ３Ｂ１</t>
  </si>
  <si>
    <t>非設置</t>
  </si>
  <si>
    <t>該当数値なし</t>
  </si>
  <si>
    <t>都市計画駐車場 届出駐車場</t>
  </si>
  <si>
    <t>広場式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</si>
  <si>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</si>
  <si>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</si>
  <si>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</si>
  <si>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</si>
  <si>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</si>
  <si>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</si>
  <si>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</si>
  <si>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</si>
  <si>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各指標とも類似施設の平均値並みまたは上回る高い数値で安定的に推移している。</t>
    <rPh sb="1" eb="4">
      <t>カクシヒョウ</t>
    </rPh>
    <rPh sb="6" eb="8">
      <t>ルイジ</t>
    </rPh>
    <rPh sb="8" eb="10">
      <t>シセツ</t>
    </rPh>
    <rPh sb="11" eb="14">
      <t>ヘイキンチ</t>
    </rPh>
    <rPh sb="14" eb="15">
      <t>ナ</t>
    </rPh>
    <rPh sb="19" eb="21">
      <t>ウワマワ</t>
    </rPh>
    <rPh sb="22" eb="23">
      <t>タカ</t>
    </rPh>
    <rPh sb="24" eb="26">
      <t>スウチ</t>
    </rPh>
    <rPh sb="27" eb="30">
      <t>アンテイテキ</t>
    </rPh>
    <rPh sb="31" eb="33">
      <t>スイイ</t>
    </rPh>
    <phoneticPr fontId="5"/>
  </si>
  <si>
    <t>　近年中に、老朽化した上屋等の撤去や駐車管制設備の更新が必要となる見込みだが、類似施設の企業債残高対料金収入比率を大きく上回ることはないと思われる。</t>
    <rPh sb="1" eb="4">
      <t>キンネンチュウ</t>
    </rPh>
    <rPh sb="6" eb="9">
      <t>ロウキュウカ</t>
    </rPh>
    <rPh sb="11" eb="14">
      <t>ウワヤナド</t>
    </rPh>
    <rPh sb="15" eb="17">
      <t>テッキョ</t>
    </rPh>
    <rPh sb="18" eb="20">
      <t>チュウシャ</t>
    </rPh>
    <rPh sb="20" eb="24">
      <t>カンセイセツビ</t>
    </rPh>
    <rPh sb="25" eb="27">
      <t>コウシン</t>
    </rPh>
    <rPh sb="28" eb="30">
      <t>ヒツヨウ</t>
    </rPh>
    <rPh sb="33" eb="35">
      <t>ミコ</t>
    </rPh>
    <rPh sb="39" eb="41">
      <t>ルイジ</t>
    </rPh>
    <rPh sb="41" eb="43">
      <t>シセツ</t>
    </rPh>
    <rPh sb="44" eb="46">
      <t>キギョウ</t>
    </rPh>
    <rPh sb="46" eb="47">
      <t>サイ</t>
    </rPh>
    <rPh sb="47" eb="49">
      <t>ザンダカ</t>
    </rPh>
    <rPh sb="49" eb="50">
      <t>タイ</t>
    </rPh>
    <rPh sb="50" eb="52">
      <t>リョウキン</t>
    </rPh>
    <rPh sb="52" eb="54">
      <t>シュウニュウ</t>
    </rPh>
    <rPh sb="54" eb="56">
      <t>ヒリツ</t>
    </rPh>
    <rPh sb="57" eb="58">
      <t>オオ</t>
    </rPh>
    <rPh sb="60" eb="62">
      <t>ウワマワ</t>
    </rPh>
    <rPh sb="69" eb="70">
      <t>オモ</t>
    </rPh>
    <phoneticPr fontId="5"/>
  </si>
  <si>
    <t>　定期利用者や長時間駐車の利用が多いため稼働率は類似団体と比較すると低いが、収益は安定しており、当該エリアの駐車場需要を満たすものである。</t>
    <phoneticPr fontId="5"/>
  </si>
  <si>
    <t>　収益性が高く安定した経営ができている。
　今後も引き続き指定管理者制度により経営の効率化を図りながら、公営駐車場として安定した経営を行い、地域の駐車場需要を満たしていく。
　ただし、近年中に老朽化した上屋等の撤去や駐車完成設備の更新が必要となるため、効率的な設備投資を行う必要がる。
　当駐車場は、収益性が高く立地も良いため、当駐車場の経営面だけを見ると民間譲渡も可能ではある。しかし、当駐車場が本市駐車場事業の経営を牽引していることや、当駐車場の設置目的を鑑みて、現時点では民間譲渡は検討していない。
　今後、さらなる収益性の向上のために、指定管理者における利用料金制の導入等も含め、駐車場事業全体の状況を見ながら検討する必要がある。</t>
    <rPh sb="1" eb="4">
      <t>シュウエキセイ</t>
    </rPh>
    <rPh sb="5" eb="6">
      <t>タカ</t>
    </rPh>
    <rPh sb="7" eb="9">
      <t>アンテイ</t>
    </rPh>
    <rPh sb="11" eb="13">
      <t>ケイエイ</t>
    </rPh>
    <rPh sb="22" eb="24">
      <t>コンゴ</t>
    </rPh>
    <rPh sb="25" eb="26">
      <t>ヒ</t>
    </rPh>
    <rPh sb="27" eb="28">
      <t>ツヅ</t>
    </rPh>
    <rPh sb="29" eb="31">
      <t>シテイ</t>
    </rPh>
    <rPh sb="31" eb="34">
      <t>カンリシャ</t>
    </rPh>
    <rPh sb="34" eb="36">
      <t>セイド</t>
    </rPh>
    <rPh sb="39" eb="41">
      <t>ケイエイ</t>
    </rPh>
    <rPh sb="42" eb="45">
      <t>コウリツカ</t>
    </rPh>
    <rPh sb="46" eb="47">
      <t>ハカ</t>
    </rPh>
    <rPh sb="52" eb="54">
      <t>コウエイ</t>
    </rPh>
    <rPh sb="54" eb="57">
      <t>チュウシャジョウ</t>
    </rPh>
    <rPh sb="60" eb="62">
      <t>アンテイ</t>
    </rPh>
    <rPh sb="64" eb="66">
      <t>ケイエイ</t>
    </rPh>
    <rPh sb="67" eb="68">
      <t>オコナ</t>
    </rPh>
    <rPh sb="70" eb="72">
      <t>チイキ</t>
    </rPh>
    <rPh sb="73" eb="76">
      <t>チュウシャジョウ</t>
    </rPh>
    <rPh sb="76" eb="78">
      <t>ジュヨウ</t>
    </rPh>
    <rPh sb="79" eb="80">
      <t>ミ</t>
    </rPh>
    <rPh sb="92" eb="95">
      <t>キンネンチュウ</t>
    </rPh>
    <rPh sb="96" eb="99">
      <t>ロウキュウカ</t>
    </rPh>
    <rPh sb="101" eb="104">
      <t>ウワヤナド</t>
    </rPh>
    <rPh sb="105" eb="107">
      <t>テッキョ</t>
    </rPh>
    <rPh sb="108" eb="114">
      <t>チュウシャカンセイセツビ</t>
    </rPh>
    <rPh sb="115" eb="117">
      <t>コウシン</t>
    </rPh>
    <rPh sb="118" eb="120">
      <t>ヒツヨウ</t>
    </rPh>
    <rPh sb="126" eb="129">
      <t>コウリツテキ</t>
    </rPh>
    <rPh sb="130" eb="132">
      <t>セツビ</t>
    </rPh>
    <rPh sb="132" eb="134">
      <t>トウシ</t>
    </rPh>
    <rPh sb="135" eb="136">
      <t>オコナ</t>
    </rPh>
    <rPh sb="137" eb="139">
      <t>ヒツヨウ</t>
    </rPh>
    <rPh sb="144" eb="145">
      <t>トウ</t>
    </rPh>
    <rPh sb="145" eb="148">
      <t>チュウシャジョウ</t>
    </rPh>
    <rPh sb="150" eb="153">
      <t>シュウエキセイ</t>
    </rPh>
    <rPh sb="154" eb="155">
      <t>タカ</t>
    </rPh>
    <rPh sb="156" eb="158">
      <t>リッチ</t>
    </rPh>
    <rPh sb="159" eb="160">
      <t>ヨ</t>
    </rPh>
    <rPh sb="164" eb="165">
      <t>トウ</t>
    </rPh>
    <rPh sb="165" eb="168">
      <t>チュウシャジョウ</t>
    </rPh>
    <rPh sb="169" eb="171">
      <t>ケイエイ</t>
    </rPh>
    <rPh sb="171" eb="172">
      <t>メン</t>
    </rPh>
    <rPh sb="175" eb="176">
      <t>ミ</t>
    </rPh>
    <rPh sb="178" eb="180">
      <t>ミンカン</t>
    </rPh>
    <rPh sb="180" eb="182">
      <t>ジョウト</t>
    </rPh>
    <rPh sb="183" eb="185">
      <t>カノウ</t>
    </rPh>
    <rPh sb="194" eb="198">
      <t>トウチュウシャジョウ</t>
    </rPh>
    <rPh sb="201" eb="204">
      <t>チュウシャジョウ</t>
    </rPh>
    <rPh sb="204" eb="206">
      <t>ジギョウ</t>
    </rPh>
    <rPh sb="207" eb="209">
      <t>ケイエイ</t>
    </rPh>
    <rPh sb="210" eb="212">
      <t>ケンイン</t>
    </rPh>
    <rPh sb="220" eb="221">
      <t>トウ</t>
    </rPh>
    <rPh sb="221" eb="224">
      <t>チュウシャジョウ</t>
    </rPh>
    <rPh sb="225" eb="227">
      <t>セッチ</t>
    </rPh>
    <rPh sb="227" eb="229">
      <t>モクテキ</t>
    </rPh>
    <rPh sb="230" eb="231">
      <t>カンガ</t>
    </rPh>
    <rPh sb="234" eb="237">
      <t>ゲンジテン</t>
    </rPh>
    <rPh sb="239" eb="241">
      <t>ミンカン</t>
    </rPh>
    <rPh sb="241" eb="243">
      <t>ジョウト</t>
    </rPh>
    <rPh sb="244" eb="246">
      <t>ケントウ</t>
    </rPh>
    <rPh sb="254" eb="256">
      <t>コンゴ</t>
    </rPh>
    <rPh sb="261" eb="264">
      <t>シュウエキセイ</t>
    </rPh>
    <rPh sb="265" eb="267">
      <t>コウジョウ</t>
    </rPh>
    <rPh sb="272" eb="277">
      <t>シテイカンリシャ</t>
    </rPh>
    <rPh sb="281" eb="283">
      <t>リヨウ</t>
    </rPh>
    <rPh sb="283" eb="285">
      <t>リョウキン</t>
    </rPh>
    <rPh sb="285" eb="286">
      <t>セイ</t>
    </rPh>
    <rPh sb="287" eb="289">
      <t>ドウニュウ</t>
    </rPh>
    <rPh sb="289" eb="290">
      <t>ナド</t>
    </rPh>
    <rPh sb="291" eb="292">
      <t>フク</t>
    </rPh>
    <rPh sb="294" eb="297">
      <t>チュウシャジョウ</t>
    </rPh>
    <rPh sb="297" eb="299">
      <t>ジギョウ</t>
    </rPh>
    <rPh sb="299" eb="301">
      <t>ゼンタイ</t>
    </rPh>
    <rPh sb="302" eb="304">
      <t>ジョウキョウ</t>
    </rPh>
    <rPh sb="305" eb="306">
      <t>ミ</t>
    </rPh>
    <rPh sb="309" eb="311">
      <t>ケントウ</t>
    </rPh>
    <rPh sb="313" eb="31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</si>
</sst>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422.4</c:v>
                </c:pt>
                <c:pt idx="1">
                  <c:v>337.9</c:v>
                </c:pt>
                <c:pt idx="2">
                  <c:v>517.29999999999995</c:v>
                </c:pt>
                <c:pt idx="3">
                  <c:v>493.5</c:v>
                </c:pt>
                <c:pt idx="4">
                  <c:v>426.1</c:v>
                </c:pt>
              </c:numCache>
            </c:numRef>
          </c:val>
          <c:extLst xmlns:c16r2="http://schemas.microsoft.com/office/drawing/2015/06/chart">
            <c:ext xmlns:c16="http://schemas.microsoft.com/office/drawing/2014/chart" uri="{C3380CC4-5D6E-409C-BE32-E72D297353CC}">
              <c16:uniqueId val="{00000000-B5CD-4876-8965-0376D8D77DD3}"/>
            </c:ext>
          </c:extLst>
        </c:ser>
        <c:dLbls>
          <c:showLegendKey val="0"/>
          <c:showVal val="0"/>
          <c:showCatName val="0"/>
          <c:showSerName val="0"/>
          <c:showPercent val="0"/>
          <c:showBubbleSize val="0"/>
        </c:dLbls>
        <c:gapWidth val="150"/>
        <c:axId val="204410808"/>
        <c:axId val="20440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B5CD-4876-8965-0376D8D77DD3}"/>
            </c:ext>
          </c:extLst>
        </c:ser>
        <c:dLbls>
          <c:showLegendKey val="0"/>
          <c:showVal val="0"/>
          <c:showCatName val="0"/>
          <c:showSerName val="0"/>
          <c:showPercent val="0"/>
          <c:showBubbleSize val="0"/>
        </c:dLbls>
        <c:marker val="1"/>
        <c:smooth val="0"/>
        <c:axId val="204410808"/>
        <c:axId val="204408456"/>
      </c:lineChart>
      <c:dateAx>
        <c:axId val="204410808"/>
        <c:scaling>
          <c:orientation val="minMax"/>
        </c:scaling>
        <c:delete val="1"/>
        <c:axPos val="b"/>
        <c:numFmt formatCode="ge" sourceLinked="1"/>
        <c:majorTickMark val="none"/>
        <c:minorTickMark val="none"/>
        <c:tickLblPos val="none"/>
        <c:crossAx val="204408456"/>
        <c:crosses val="autoZero"/>
        <c:auto val="1"/>
        <c:lblOffset val="100"/>
        <c:baseTimeUnit val="years"/>
      </c:dateAx>
      <c:valAx>
        <c:axId val="20440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410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8.4</c:v>
                </c:pt>
                <c:pt idx="1">
                  <c:v>7.3</c:v>
                </c:pt>
                <c:pt idx="2">
                  <c:v>5.6</c:v>
                </c:pt>
                <c:pt idx="3">
                  <c:v>4.4000000000000004</c:v>
                </c:pt>
                <c:pt idx="4">
                  <c:v>11.2</c:v>
                </c:pt>
              </c:numCache>
            </c:numRef>
          </c:val>
          <c:extLst xmlns:c16r2="http://schemas.microsoft.com/office/drawing/2015/06/chart">
            <c:ext xmlns:c16="http://schemas.microsoft.com/office/drawing/2014/chart" uri="{C3380CC4-5D6E-409C-BE32-E72D297353CC}">
              <c16:uniqueId val="{00000000-A283-44BD-A6EC-C82628708877}"/>
            </c:ext>
          </c:extLst>
        </c:ser>
        <c:dLbls>
          <c:showLegendKey val="0"/>
          <c:showVal val="0"/>
          <c:showCatName val="0"/>
          <c:showSerName val="0"/>
          <c:showPercent val="0"/>
          <c:showBubbleSize val="0"/>
        </c:dLbls>
        <c:gapWidth val="150"/>
        <c:axId val="204407280"/>
        <c:axId val="20440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A283-44BD-A6EC-C82628708877}"/>
            </c:ext>
          </c:extLst>
        </c:ser>
        <c:dLbls>
          <c:showLegendKey val="0"/>
          <c:showVal val="0"/>
          <c:showCatName val="0"/>
          <c:showSerName val="0"/>
          <c:showPercent val="0"/>
          <c:showBubbleSize val="0"/>
        </c:dLbls>
        <c:marker val="1"/>
        <c:smooth val="0"/>
        <c:axId val="204407280"/>
        <c:axId val="204408848"/>
      </c:lineChart>
      <c:dateAx>
        <c:axId val="204407280"/>
        <c:scaling>
          <c:orientation val="minMax"/>
        </c:scaling>
        <c:delete val="1"/>
        <c:axPos val="b"/>
        <c:numFmt formatCode="ge" sourceLinked="1"/>
        <c:majorTickMark val="none"/>
        <c:minorTickMark val="none"/>
        <c:tickLblPos val="none"/>
        <c:crossAx val="204408848"/>
        <c:crosses val="autoZero"/>
        <c:auto val="1"/>
        <c:lblOffset val="100"/>
        <c:baseTimeUnit val="years"/>
      </c:dateAx>
      <c:valAx>
        <c:axId val="20440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40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BC4-4936-B9BE-4FD680319D88}"/>
            </c:ext>
          </c:extLst>
        </c:ser>
        <c:dLbls>
          <c:showLegendKey val="0"/>
          <c:showVal val="0"/>
          <c:showCatName val="0"/>
          <c:showSerName val="0"/>
          <c:showPercent val="0"/>
          <c:showBubbleSize val="0"/>
        </c:dLbls>
        <c:gapWidth val="150"/>
        <c:axId val="204406888"/>
        <c:axId val="20440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BC4-4936-B9BE-4FD680319D88}"/>
            </c:ext>
          </c:extLst>
        </c:ser>
        <c:dLbls>
          <c:showLegendKey val="0"/>
          <c:showVal val="0"/>
          <c:showCatName val="0"/>
          <c:showSerName val="0"/>
          <c:showPercent val="0"/>
          <c:showBubbleSize val="0"/>
        </c:dLbls>
        <c:marker val="1"/>
        <c:smooth val="0"/>
        <c:axId val="204406888"/>
        <c:axId val="204407672"/>
      </c:lineChart>
      <c:dateAx>
        <c:axId val="204406888"/>
        <c:scaling>
          <c:orientation val="minMax"/>
        </c:scaling>
        <c:delete val="1"/>
        <c:axPos val="b"/>
        <c:numFmt formatCode="ge" sourceLinked="1"/>
        <c:majorTickMark val="none"/>
        <c:minorTickMark val="none"/>
        <c:tickLblPos val="none"/>
        <c:crossAx val="204407672"/>
        <c:crosses val="autoZero"/>
        <c:auto val="1"/>
        <c:lblOffset val="100"/>
        <c:baseTimeUnit val="years"/>
      </c:dateAx>
      <c:valAx>
        <c:axId val="204407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406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EF1-46FB-84A1-0EF8A5947073}"/>
            </c:ext>
          </c:extLst>
        </c:ser>
        <c:dLbls>
          <c:showLegendKey val="0"/>
          <c:showVal val="0"/>
          <c:showCatName val="0"/>
          <c:showSerName val="0"/>
          <c:showPercent val="0"/>
          <c:showBubbleSize val="0"/>
        </c:dLbls>
        <c:gapWidth val="150"/>
        <c:axId val="204410024"/>
        <c:axId val="20440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EF1-46FB-84A1-0EF8A5947073}"/>
            </c:ext>
          </c:extLst>
        </c:ser>
        <c:dLbls>
          <c:showLegendKey val="0"/>
          <c:showVal val="0"/>
          <c:showCatName val="0"/>
          <c:showSerName val="0"/>
          <c:showPercent val="0"/>
          <c:showBubbleSize val="0"/>
        </c:dLbls>
        <c:marker val="1"/>
        <c:smooth val="0"/>
        <c:axId val="204410024"/>
        <c:axId val="204409240"/>
      </c:lineChart>
      <c:dateAx>
        <c:axId val="204410024"/>
        <c:scaling>
          <c:orientation val="minMax"/>
        </c:scaling>
        <c:delete val="1"/>
        <c:axPos val="b"/>
        <c:numFmt formatCode="ge" sourceLinked="1"/>
        <c:majorTickMark val="none"/>
        <c:minorTickMark val="none"/>
        <c:tickLblPos val="none"/>
        <c:crossAx val="204409240"/>
        <c:crosses val="autoZero"/>
        <c:auto val="1"/>
        <c:lblOffset val="100"/>
        <c:baseTimeUnit val="years"/>
      </c:dateAx>
      <c:valAx>
        <c:axId val="20440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41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0.3</c:v>
                </c:pt>
              </c:numCache>
            </c:numRef>
          </c:val>
          <c:extLst xmlns:c16r2="http://schemas.microsoft.com/office/drawing/2015/06/chart">
            <c:ext xmlns:c16="http://schemas.microsoft.com/office/drawing/2014/chart" uri="{C3380CC4-5D6E-409C-BE32-E72D297353CC}">
              <c16:uniqueId val="{00000000-8792-4059-8791-9E637E4734E1}"/>
            </c:ext>
          </c:extLst>
        </c:ser>
        <c:dLbls>
          <c:showLegendKey val="0"/>
          <c:showVal val="0"/>
          <c:showCatName val="0"/>
          <c:showSerName val="0"/>
          <c:showPercent val="0"/>
          <c:showBubbleSize val="0"/>
        </c:dLbls>
        <c:gapWidth val="150"/>
        <c:axId val="204411592"/>
        <c:axId val="20441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8792-4059-8791-9E637E4734E1}"/>
            </c:ext>
          </c:extLst>
        </c:ser>
        <c:dLbls>
          <c:showLegendKey val="0"/>
          <c:showVal val="0"/>
          <c:showCatName val="0"/>
          <c:showSerName val="0"/>
          <c:showPercent val="0"/>
          <c:showBubbleSize val="0"/>
        </c:dLbls>
        <c:marker val="1"/>
        <c:smooth val="0"/>
        <c:axId val="204411592"/>
        <c:axId val="204412376"/>
      </c:lineChart>
      <c:dateAx>
        <c:axId val="204411592"/>
        <c:scaling>
          <c:orientation val="minMax"/>
        </c:scaling>
        <c:delete val="1"/>
        <c:axPos val="b"/>
        <c:numFmt formatCode="ge" sourceLinked="1"/>
        <c:majorTickMark val="none"/>
        <c:minorTickMark val="none"/>
        <c:tickLblPos val="none"/>
        <c:crossAx val="204412376"/>
        <c:crosses val="autoZero"/>
        <c:auto val="1"/>
        <c:lblOffset val="100"/>
        <c:baseTimeUnit val="years"/>
      </c:dateAx>
      <c:valAx>
        <c:axId val="204412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441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3A-4C3D-AB0E-A03EBB128A0E}"/>
            </c:ext>
          </c:extLst>
        </c:ser>
        <c:dLbls>
          <c:showLegendKey val="0"/>
          <c:showVal val="0"/>
          <c:showCatName val="0"/>
          <c:showSerName val="0"/>
          <c:showPercent val="0"/>
          <c:showBubbleSize val="0"/>
        </c:dLbls>
        <c:gapWidth val="150"/>
        <c:axId val="382575824"/>
        <c:axId val="382579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613A-4C3D-AB0E-A03EBB128A0E}"/>
            </c:ext>
          </c:extLst>
        </c:ser>
        <c:dLbls>
          <c:showLegendKey val="0"/>
          <c:showVal val="0"/>
          <c:showCatName val="0"/>
          <c:showSerName val="0"/>
          <c:showPercent val="0"/>
          <c:showBubbleSize val="0"/>
        </c:dLbls>
        <c:marker val="1"/>
        <c:smooth val="0"/>
        <c:axId val="382575824"/>
        <c:axId val="382579352"/>
      </c:lineChart>
      <c:dateAx>
        <c:axId val="382575824"/>
        <c:scaling>
          <c:orientation val="minMax"/>
        </c:scaling>
        <c:delete val="1"/>
        <c:axPos val="b"/>
        <c:numFmt formatCode="ge" sourceLinked="1"/>
        <c:majorTickMark val="none"/>
        <c:minorTickMark val="none"/>
        <c:tickLblPos val="none"/>
        <c:crossAx val="382579352"/>
        <c:crosses val="autoZero"/>
        <c:auto val="1"/>
        <c:lblOffset val="100"/>
        <c:baseTimeUnit val="years"/>
      </c:dateAx>
      <c:valAx>
        <c:axId val="382579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57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113.3</c:v>
                </c:pt>
                <c:pt idx="1">
                  <c:v>106</c:v>
                </c:pt>
                <c:pt idx="2">
                  <c:v>113.8</c:v>
                </c:pt>
                <c:pt idx="3">
                  <c:v>106.9</c:v>
                </c:pt>
                <c:pt idx="4">
                  <c:v>120.7</c:v>
                </c:pt>
              </c:numCache>
            </c:numRef>
          </c:val>
          <c:extLst xmlns:c16r2="http://schemas.microsoft.com/office/drawing/2015/06/chart">
            <c:ext xmlns:c16="http://schemas.microsoft.com/office/drawing/2014/chart" uri="{C3380CC4-5D6E-409C-BE32-E72D297353CC}">
              <c16:uniqueId val="{00000000-BE7C-4AE1-BF34-DC603EC210D9}"/>
            </c:ext>
          </c:extLst>
        </c:ser>
        <c:dLbls>
          <c:showLegendKey val="0"/>
          <c:showVal val="0"/>
          <c:showCatName val="0"/>
          <c:showSerName val="0"/>
          <c:showPercent val="0"/>
          <c:showBubbleSize val="0"/>
        </c:dLbls>
        <c:gapWidth val="150"/>
        <c:axId val="382576608"/>
        <c:axId val="38257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BE7C-4AE1-BF34-DC603EC210D9}"/>
            </c:ext>
          </c:extLst>
        </c:ser>
        <c:dLbls>
          <c:showLegendKey val="0"/>
          <c:showVal val="0"/>
          <c:showCatName val="0"/>
          <c:showSerName val="0"/>
          <c:showPercent val="0"/>
          <c:showBubbleSize val="0"/>
        </c:dLbls>
        <c:marker val="1"/>
        <c:smooth val="0"/>
        <c:axId val="382576608"/>
        <c:axId val="382577000"/>
      </c:lineChart>
      <c:dateAx>
        <c:axId val="382576608"/>
        <c:scaling>
          <c:orientation val="minMax"/>
        </c:scaling>
        <c:delete val="1"/>
        <c:axPos val="b"/>
        <c:numFmt formatCode="ge" sourceLinked="1"/>
        <c:majorTickMark val="none"/>
        <c:minorTickMark val="none"/>
        <c:tickLblPos val="none"/>
        <c:crossAx val="382577000"/>
        <c:crosses val="autoZero"/>
        <c:auto val="1"/>
        <c:lblOffset val="100"/>
        <c:baseTimeUnit val="years"/>
      </c:dateAx>
      <c:valAx>
        <c:axId val="382577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57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83.9</c:v>
                </c:pt>
                <c:pt idx="1">
                  <c:v>78.400000000000006</c:v>
                </c:pt>
                <c:pt idx="2">
                  <c:v>87.6</c:v>
                </c:pt>
                <c:pt idx="3">
                  <c:v>86.9</c:v>
                </c:pt>
                <c:pt idx="4">
                  <c:v>83.5</c:v>
                </c:pt>
              </c:numCache>
            </c:numRef>
          </c:val>
          <c:extLst xmlns:c16r2="http://schemas.microsoft.com/office/drawing/2015/06/chart">
            <c:ext xmlns:c16="http://schemas.microsoft.com/office/drawing/2014/chart" uri="{C3380CC4-5D6E-409C-BE32-E72D297353CC}">
              <c16:uniqueId val="{00000000-D29C-4243-A990-ED7D808DFB68}"/>
            </c:ext>
          </c:extLst>
        </c:ser>
        <c:dLbls>
          <c:showLegendKey val="0"/>
          <c:showVal val="0"/>
          <c:showCatName val="0"/>
          <c:showSerName val="0"/>
          <c:showPercent val="0"/>
          <c:showBubbleSize val="0"/>
        </c:dLbls>
        <c:gapWidth val="150"/>
        <c:axId val="382582488"/>
        <c:axId val="38257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D29C-4243-A990-ED7D808DFB68}"/>
            </c:ext>
          </c:extLst>
        </c:ser>
        <c:dLbls>
          <c:showLegendKey val="0"/>
          <c:showVal val="0"/>
          <c:showCatName val="0"/>
          <c:showSerName val="0"/>
          <c:showPercent val="0"/>
          <c:showBubbleSize val="0"/>
        </c:dLbls>
        <c:marker val="1"/>
        <c:smooth val="0"/>
        <c:axId val="382582488"/>
        <c:axId val="382577392"/>
      </c:lineChart>
      <c:dateAx>
        <c:axId val="382582488"/>
        <c:scaling>
          <c:orientation val="minMax"/>
        </c:scaling>
        <c:delete val="1"/>
        <c:axPos val="b"/>
        <c:numFmt formatCode="ge" sourceLinked="1"/>
        <c:majorTickMark val="none"/>
        <c:minorTickMark val="none"/>
        <c:tickLblPos val="none"/>
        <c:crossAx val="382577392"/>
        <c:crosses val="autoZero"/>
        <c:auto val="1"/>
        <c:lblOffset val="100"/>
        <c:baseTimeUnit val="years"/>
      </c:dateAx>
      <c:valAx>
        <c:axId val="382577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582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18391</c:v>
                </c:pt>
                <c:pt idx="1">
                  <c:v>16215</c:v>
                </c:pt>
                <c:pt idx="2">
                  <c:v>19160</c:v>
                </c:pt>
                <c:pt idx="3">
                  <c:v>18220</c:v>
                </c:pt>
                <c:pt idx="4">
                  <c:v>17782</c:v>
                </c:pt>
              </c:numCache>
            </c:numRef>
          </c:val>
          <c:extLst xmlns:c16r2="http://schemas.microsoft.com/office/drawing/2015/06/chart">
            <c:ext xmlns:c16="http://schemas.microsoft.com/office/drawing/2014/chart" uri="{C3380CC4-5D6E-409C-BE32-E72D297353CC}">
              <c16:uniqueId val="{00000000-3B7E-496C-9BFD-B958C68DBE09}"/>
            </c:ext>
          </c:extLst>
        </c:ser>
        <c:dLbls>
          <c:showLegendKey val="0"/>
          <c:showVal val="0"/>
          <c:showCatName val="0"/>
          <c:showSerName val="0"/>
          <c:showPercent val="0"/>
          <c:showBubbleSize val="0"/>
        </c:dLbls>
        <c:gapWidth val="150"/>
        <c:axId val="382578960"/>
        <c:axId val="382576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3B7E-496C-9BFD-B958C68DBE09}"/>
            </c:ext>
          </c:extLst>
        </c:ser>
        <c:dLbls>
          <c:showLegendKey val="0"/>
          <c:showVal val="0"/>
          <c:showCatName val="0"/>
          <c:showSerName val="0"/>
          <c:showPercent val="0"/>
          <c:showBubbleSize val="0"/>
        </c:dLbls>
        <c:marker val="1"/>
        <c:smooth val="0"/>
        <c:axId val="382578960"/>
        <c:axId val="382576216"/>
      </c:lineChart>
      <c:dateAx>
        <c:axId val="382578960"/>
        <c:scaling>
          <c:orientation val="minMax"/>
        </c:scaling>
        <c:delete val="1"/>
        <c:axPos val="b"/>
        <c:numFmt formatCode="ge" sourceLinked="1"/>
        <c:majorTickMark val="none"/>
        <c:minorTickMark val="none"/>
        <c:tickLblPos val="none"/>
        <c:crossAx val="382576216"/>
        <c:crosses val="autoZero"/>
        <c:auto val="1"/>
        <c:lblOffset val="100"/>
        <c:baseTimeUnit val="years"/>
      </c:dateAx>
      <c:valAx>
        <c:axId val="382576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578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R12" sqref="R1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鳥取県米子市　米子市万能町駐車場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3353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422.4</v>
      </c>
      <c r="V31" s="118"/>
      <c r="W31" s="118"/>
      <c r="X31" s="118"/>
      <c r="Y31" s="118"/>
      <c r="Z31" s="118"/>
      <c r="AA31" s="118"/>
      <c r="AB31" s="118"/>
      <c r="AC31" s="118"/>
      <c r="AD31" s="118"/>
      <c r="AE31" s="118"/>
      <c r="AF31" s="118"/>
      <c r="AG31" s="118"/>
      <c r="AH31" s="118"/>
      <c r="AI31" s="118"/>
      <c r="AJ31" s="118"/>
      <c r="AK31" s="118"/>
      <c r="AL31" s="118"/>
      <c r="AM31" s="118"/>
      <c r="AN31" s="118">
        <f>データ!Z7</f>
        <v>337.9</v>
      </c>
      <c r="AO31" s="118"/>
      <c r="AP31" s="118"/>
      <c r="AQ31" s="118"/>
      <c r="AR31" s="118"/>
      <c r="AS31" s="118"/>
      <c r="AT31" s="118"/>
      <c r="AU31" s="118"/>
      <c r="AV31" s="118"/>
      <c r="AW31" s="118"/>
      <c r="AX31" s="118"/>
      <c r="AY31" s="118"/>
      <c r="AZ31" s="118"/>
      <c r="BA31" s="118"/>
      <c r="BB31" s="118"/>
      <c r="BC31" s="118"/>
      <c r="BD31" s="118"/>
      <c r="BE31" s="118"/>
      <c r="BF31" s="118"/>
      <c r="BG31" s="118">
        <f>データ!AA7</f>
        <v>517.29999999999995</v>
      </c>
      <c r="BH31" s="118"/>
      <c r="BI31" s="118"/>
      <c r="BJ31" s="118"/>
      <c r="BK31" s="118"/>
      <c r="BL31" s="118"/>
      <c r="BM31" s="118"/>
      <c r="BN31" s="118"/>
      <c r="BO31" s="118"/>
      <c r="BP31" s="118"/>
      <c r="BQ31" s="118"/>
      <c r="BR31" s="118"/>
      <c r="BS31" s="118"/>
      <c r="BT31" s="118"/>
      <c r="BU31" s="118"/>
      <c r="BV31" s="118"/>
      <c r="BW31" s="118"/>
      <c r="BX31" s="118"/>
      <c r="BY31" s="118"/>
      <c r="BZ31" s="118">
        <f>データ!AB7</f>
        <v>493.5</v>
      </c>
      <c r="CA31" s="118"/>
      <c r="CB31" s="118"/>
      <c r="CC31" s="118"/>
      <c r="CD31" s="118"/>
      <c r="CE31" s="118"/>
      <c r="CF31" s="118"/>
      <c r="CG31" s="118"/>
      <c r="CH31" s="118"/>
      <c r="CI31" s="118"/>
      <c r="CJ31" s="118"/>
      <c r="CK31" s="118"/>
      <c r="CL31" s="118"/>
      <c r="CM31" s="118"/>
      <c r="CN31" s="118"/>
      <c r="CO31" s="118"/>
      <c r="CP31" s="118"/>
      <c r="CQ31" s="118"/>
      <c r="CR31" s="118"/>
      <c r="CS31" s="118">
        <f>データ!AC7</f>
        <v>426.1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113.3</v>
      </c>
      <c r="JD31" s="120"/>
      <c r="JE31" s="120"/>
      <c r="JF31" s="120"/>
      <c r="JG31" s="120"/>
      <c r="JH31" s="120"/>
      <c r="JI31" s="120"/>
      <c r="JJ31" s="120"/>
      <c r="JK31" s="120"/>
      <c r="JL31" s="120"/>
      <c r="JM31" s="120"/>
      <c r="JN31" s="120"/>
      <c r="JO31" s="120"/>
      <c r="JP31" s="120"/>
      <c r="JQ31" s="120"/>
      <c r="JR31" s="120"/>
      <c r="JS31" s="120"/>
      <c r="JT31" s="120"/>
      <c r="JU31" s="121"/>
      <c r="JV31" s="119">
        <f>データ!DL7</f>
        <v>106</v>
      </c>
      <c r="JW31" s="120"/>
      <c r="JX31" s="120"/>
      <c r="JY31" s="120"/>
      <c r="JZ31" s="120"/>
      <c r="KA31" s="120"/>
      <c r="KB31" s="120"/>
      <c r="KC31" s="120"/>
      <c r="KD31" s="120"/>
      <c r="KE31" s="120"/>
      <c r="KF31" s="120"/>
      <c r="KG31" s="120"/>
      <c r="KH31" s="120"/>
      <c r="KI31" s="120"/>
      <c r="KJ31" s="120"/>
      <c r="KK31" s="120"/>
      <c r="KL31" s="120"/>
      <c r="KM31" s="120"/>
      <c r="KN31" s="121"/>
      <c r="KO31" s="119">
        <f>データ!DM7</f>
        <v>113.8</v>
      </c>
      <c r="KP31" s="120"/>
      <c r="KQ31" s="120"/>
      <c r="KR31" s="120"/>
      <c r="KS31" s="120"/>
      <c r="KT31" s="120"/>
      <c r="KU31" s="120"/>
      <c r="KV31" s="120"/>
      <c r="KW31" s="120"/>
      <c r="KX31" s="120"/>
      <c r="KY31" s="120"/>
      <c r="KZ31" s="120"/>
      <c r="LA31" s="120"/>
      <c r="LB31" s="120"/>
      <c r="LC31" s="120"/>
      <c r="LD31" s="120"/>
      <c r="LE31" s="120"/>
      <c r="LF31" s="120"/>
      <c r="LG31" s="121"/>
      <c r="LH31" s="119">
        <f>データ!DN7</f>
        <v>106.9</v>
      </c>
      <c r="LI31" s="120"/>
      <c r="LJ31" s="120"/>
      <c r="LK31" s="120"/>
      <c r="LL31" s="120"/>
      <c r="LM31" s="120"/>
      <c r="LN31" s="120"/>
      <c r="LO31" s="120"/>
      <c r="LP31" s="120"/>
      <c r="LQ31" s="120"/>
      <c r="LR31" s="120"/>
      <c r="LS31" s="120"/>
      <c r="LT31" s="120"/>
      <c r="LU31" s="120"/>
      <c r="LV31" s="120"/>
      <c r="LW31" s="120"/>
      <c r="LX31" s="120"/>
      <c r="LY31" s="120"/>
      <c r="LZ31" s="121"/>
      <c r="MA31" s="119">
        <f>データ!DO7</f>
        <v>120.7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83.9</v>
      </c>
      <c r="EM52" s="118"/>
      <c r="EN52" s="118"/>
      <c r="EO52" s="118"/>
      <c r="EP52" s="118"/>
      <c r="EQ52" s="118"/>
      <c r="ER52" s="118"/>
      <c r="ES52" s="118"/>
      <c r="ET52" s="118"/>
      <c r="EU52" s="118"/>
      <c r="EV52" s="118"/>
      <c r="EW52" s="118"/>
      <c r="EX52" s="118"/>
      <c r="EY52" s="118"/>
      <c r="EZ52" s="118"/>
      <c r="FA52" s="118"/>
      <c r="FB52" s="118"/>
      <c r="FC52" s="118"/>
      <c r="FD52" s="118"/>
      <c r="FE52" s="118">
        <f>データ!BG7</f>
        <v>78.400000000000006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87.6</v>
      </c>
      <c r="FY52" s="118"/>
      <c r="FZ52" s="118"/>
      <c r="GA52" s="118"/>
      <c r="GB52" s="118"/>
      <c r="GC52" s="118"/>
      <c r="GD52" s="118"/>
      <c r="GE52" s="118"/>
      <c r="GF52" s="118"/>
      <c r="GG52" s="118"/>
      <c r="GH52" s="118"/>
      <c r="GI52" s="118"/>
      <c r="GJ52" s="118"/>
      <c r="GK52" s="118"/>
      <c r="GL52" s="118"/>
      <c r="GM52" s="118"/>
      <c r="GN52" s="118"/>
      <c r="GO52" s="118"/>
      <c r="GP52" s="118"/>
      <c r="GQ52" s="118">
        <f>データ!BI7</f>
        <v>86.9</v>
      </c>
      <c r="GR52" s="118"/>
      <c r="GS52" s="118"/>
      <c r="GT52" s="118"/>
      <c r="GU52" s="118"/>
      <c r="GV52" s="118"/>
      <c r="GW52" s="118"/>
      <c r="GX52" s="118"/>
      <c r="GY52" s="118"/>
      <c r="GZ52" s="118"/>
      <c r="HA52" s="118"/>
      <c r="HB52" s="118"/>
      <c r="HC52" s="118"/>
      <c r="HD52" s="118"/>
      <c r="HE52" s="118"/>
      <c r="HF52" s="118"/>
      <c r="HG52" s="118"/>
      <c r="HH52" s="118"/>
      <c r="HI52" s="118"/>
      <c r="HJ52" s="118">
        <f>データ!BJ7</f>
        <v>83.5</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18391</v>
      </c>
      <c r="JD52" s="125"/>
      <c r="JE52" s="125"/>
      <c r="JF52" s="125"/>
      <c r="JG52" s="125"/>
      <c r="JH52" s="125"/>
      <c r="JI52" s="125"/>
      <c r="JJ52" s="125"/>
      <c r="JK52" s="125"/>
      <c r="JL52" s="125"/>
      <c r="JM52" s="125"/>
      <c r="JN52" s="125"/>
      <c r="JO52" s="125"/>
      <c r="JP52" s="125"/>
      <c r="JQ52" s="125"/>
      <c r="JR52" s="125"/>
      <c r="JS52" s="125"/>
      <c r="JT52" s="125"/>
      <c r="JU52" s="125"/>
      <c r="JV52" s="125">
        <f>データ!BR7</f>
        <v>16215</v>
      </c>
      <c r="JW52" s="125"/>
      <c r="JX52" s="125"/>
      <c r="JY52" s="125"/>
      <c r="JZ52" s="125"/>
      <c r="KA52" s="125"/>
      <c r="KB52" s="125"/>
      <c r="KC52" s="125"/>
      <c r="KD52" s="125"/>
      <c r="KE52" s="125"/>
      <c r="KF52" s="125"/>
      <c r="KG52" s="125"/>
      <c r="KH52" s="125"/>
      <c r="KI52" s="125"/>
      <c r="KJ52" s="125"/>
      <c r="KK52" s="125"/>
      <c r="KL52" s="125"/>
      <c r="KM52" s="125"/>
      <c r="KN52" s="125"/>
      <c r="KO52" s="125">
        <f>データ!BS7</f>
        <v>19160</v>
      </c>
      <c r="KP52" s="125"/>
      <c r="KQ52" s="125"/>
      <c r="KR52" s="125"/>
      <c r="KS52" s="125"/>
      <c r="KT52" s="125"/>
      <c r="KU52" s="125"/>
      <c r="KV52" s="125"/>
      <c r="KW52" s="125"/>
      <c r="KX52" s="125"/>
      <c r="KY52" s="125"/>
      <c r="KZ52" s="125"/>
      <c r="LA52" s="125"/>
      <c r="LB52" s="125"/>
      <c r="LC52" s="125"/>
      <c r="LD52" s="125"/>
      <c r="LE52" s="125"/>
      <c r="LF52" s="125"/>
      <c r="LG52" s="125"/>
      <c r="LH52" s="125">
        <f>データ!BT7</f>
        <v>18220</v>
      </c>
      <c r="LI52" s="125"/>
      <c r="LJ52" s="125"/>
      <c r="LK52" s="125"/>
      <c r="LL52" s="125"/>
      <c r="LM52" s="125"/>
      <c r="LN52" s="125"/>
      <c r="LO52" s="125"/>
      <c r="LP52" s="125"/>
      <c r="LQ52" s="125"/>
      <c r="LR52" s="125"/>
      <c r="LS52" s="125"/>
      <c r="LT52" s="125"/>
      <c r="LU52" s="125"/>
      <c r="LV52" s="125"/>
      <c r="LW52" s="125"/>
      <c r="LX52" s="125"/>
      <c r="LY52" s="125"/>
      <c r="LZ52" s="125"/>
      <c r="MA52" s="125">
        <f>データ!BU7</f>
        <v>17782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134</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111300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8.4</v>
      </c>
      <c r="KB77" s="120"/>
      <c r="KC77" s="120"/>
      <c r="KD77" s="120"/>
      <c r="KE77" s="120"/>
      <c r="KF77" s="120"/>
      <c r="KG77" s="120"/>
      <c r="KH77" s="120"/>
      <c r="KI77" s="120"/>
      <c r="KJ77" s="120"/>
      <c r="KK77" s="120"/>
      <c r="KL77" s="120"/>
      <c r="KM77" s="120"/>
      <c r="KN77" s="120"/>
      <c r="KO77" s="121"/>
      <c r="KP77" s="119">
        <f>データ!DA7</f>
        <v>7.3</v>
      </c>
      <c r="KQ77" s="120"/>
      <c r="KR77" s="120"/>
      <c r="KS77" s="120"/>
      <c r="KT77" s="120"/>
      <c r="KU77" s="120"/>
      <c r="KV77" s="120"/>
      <c r="KW77" s="120"/>
      <c r="KX77" s="120"/>
      <c r="KY77" s="120"/>
      <c r="KZ77" s="120"/>
      <c r="LA77" s="120"/>
      <c r="LB77" s="120"/>
      <c r="LC77" s="120"/>
      <c r="LD77" s="121"/>
      <c r="LE77" s="119">
        <f>データ!DB7</f>
        <v>5.6</v>
      </c>
      <c r="LF77" s="120"/>
      <c r="LG77" s="120"/>
      <c r="LH77" s="120"/>
      <c r="LI77" s="120"/>
      <c r="LJ77" s="120"/>
      <c r="LK77" s="120"/>
      <c r="LL77" s="120"/>
      <c r="LM77" s="120"/>
      <c r="LN77" s="120"/>
      <c r="LO77" s="120"/>
      <c r="LP77" s="120"/>
      <c r="LQ77" s="120"/>
      <c r="LR77" s="120"/>
      <c r="LS77" s="121"/>
      <c r="LT77" s="119">
        <f>データ!DC7</f>
        <v>4.4000000000000004</v>
      </c>
      <c r="LU77" s="120"/>
      <c r="LV77" s="120"/>
      <c r="LW77" s="120"/>
      <c r="LX77" s="120"/>
      <c r="LY77" s="120"/>
      <c r="LZ77" s="120"/>
      <c r="MA77" s="120"/>
      <c r="MB77" s="120"/>
      <c r="MC77" s="120"/>
      <c r="MD77" s="120"/>
      <c r="ME77" s="120"/>
      <c r="MF77" s="120"/>
      <c r="MG77" s="120"/>
      <c r="MH77" s="121"/>
      <c r="MI77" s="119">
        <f>データ!DD7</f>
        <v>11.2</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qx1dKfbgxmb29BYOaow6K9clg6SqOMh/Q5wv+7VBkumqpUrA1BxbE3yJlfPocO9JwdHnykifGD8ZhvYH1151yQ==" saltValue="QKVqL6U15RPbujh9scXvb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91</v>
      </c>
      <c r="AN5" s="59" t="s">
        <v>92</v>
      </c>
      <c r="AO5" s="59" t="s">
        <v>93</v>
      </c>
      <c r="AP5" s="59" t="s">
        <v>94</v>
      </c>
      <c r="AQ5" s="59" t="s">
        <v>95</v>
      </c>
      <c r="AR5" s="59" t="s">
        <v>96</v>
      </c>
      <c r="AS5" s="59" t="s">
        <v>97</v>
      </c>
      <c r="AT5" s="59" t="s">
        <v>98</v>
      </c>
      <c r="AU5" s="59" t="s">
        <v>99</v>
      </c>
      <c r="AV5" s="59" t="s">
        <v>100</v>
      </c>
      <c r="AW5" s="59" t="s">
        <v>101</v>
      </c>
      <c r="AX5" s="59" t="s">
        <v>91</v>
      </c>
      <c r="AY5" s="59" t="s">
        <v>92</v>
      </c>
      <c r="AZ5" s="59" t="s">
        <v>93</v>
      </c>
      <c r="BA5" s="59" t="s">
        <v>94</v>
      </c>
      <c r="BB5" s="59" t="s">
        <v>95</v>
      </c>
      <c r="BC5" s="59" t="s">
        <v>96</v>
      </c>
      <c r="BD5" s="59" t="s">
        <v>97</v>
      </c>
      <c r="BE5" s="59" t="s">
        <v>98</v>
      </c>
      <c r="BF5" s="59" t="s">
        <v>99</v>
      </c>
      <c r="BG5" s="59" t="s">
        <v>100</v>
      </c>
      <c r="BH5" s="59" t="s">
        <v>90</v>
      </c>
      <c r="BI5" s="59" t="s">
        <v>91</v>
      </c>
      <c r="BJ5" s="59" t="s">
        <v>92</v>
      </c>
      <c r="BK5" s="59" t="s">
        <v>93</v>
      </c>
      <c r="BL5" s="59" t="s">
        <v>94</v>
      </c>
      <c r="BM5" s="59" t="s">
        <v>95</v>
      </c>
      <c r="BN5" s="59" t="s">
        <v>96</v>
      </c>
      <c r="BO5" s="59" t="s">
        <v>97</v>
      </c>
      <c r="BP5" s="59" t="s">
        <v>98</v>
      </c>
      <c r="BQ5" s="59" t="s">
        <v>99</v>
      </c>
      <c r="BR5" s="59" t="s">
        <v>102</v>
      </c>
      <c r="BS5" s="59" t="s">
        <v>90</v>
      </c>
      <c r="BT5" s="59" t="s">
        <v>91</v>
      </c>
      <c r="BU5" s="59" t="s">
        <v>103</v>
      </c>
      <c r="BV5" s="59" t="s">
        <v>93</v>
      </c>
      <c r="BW5" s="59" t="s">
        <v>94</v>
      </c>
      <c r="BX5" s="59" t="s">
        <v>95</v>
      </c>
      <c r="BY5" s="59" t="s">
        <v>96</v>
      </c>
      <c r="BZ5" s="59" t="s">
        <v>97</v>
      </c>
      <c r="CA5" s="59" t="s">
        <v>98</v>
      </c>
      <c r="CB5" s="59" t="s">
        <v>99</v>
      </c>
      <c r="CC5" s="59" t="s">
        <v>100</v>
      </c>
      <c r="CD5" s="59" t="s">
        <v>90</v>
      </c>
      <c r="CE5" s="59" t="s">
        <v>104</v>
      </c>
      <c r="CF5" s="59" t="s">
        <v>105</v>
      </c>
      <c r="CG5" s="59" t="s">
        <v>93</v>
      </c>
      <c r="CH5" s="59" t="s">
        <v>94</v>
      </c>
      <c r="CI5" s="59" t="s">
        <v>95</v>
      </c>
      <c r="CJ5" s="59" t="s">
        <v>96</v>
      </c>
      <c r="CK5" s="59" t="s">
        <v>97</v>
      </c>
      <c r="CL5" s="59" t="s">
        <v>98</v>
      </c>
      <c r="CM5" s="150"/>
      <c r="CN5" s="150"/>
      <c r="CO5" s="59" t="s">
        <v>99</v>
      </c>
      <c r="CP5" s="59" t="s">
        <v>100</v>
      </c>
      <c r="CQ5" s="59" t="s">
        <v>90</v>
      </c>
      <c r="CR5" s="59" t="s">
        <v>91</v>
      </c>
      <c r="CS5" s="59" t="s">
        <v>92</v>
      </c>
      <c r="CT5" s="59" t="s">
        <v>93</v>
      </c>
      <c r="CU5" s="59" t="s">
        <v>94</v>
      </c>
      <c r="CV5" s="59" t="s">
        <v>95</v>
      </c>
      <c r="CW5" s="59" t="s">
        <v>96</v>
      </c>
      <c r="CX5" s="59" t="s">
        <v>97</v>
      </c>
      <c r="CY5" s="59" t="s">
        <v>98</v>
      </c>
      <c r="CZ5" s="59" t="s">
        <v>106</v>
      </c>
      <c r="DA5" s="59" t="s">
        <v>100</v>
      </c>
      <c r="DB5" s="59" t="s">
        <v>107</v>
      </c>
      <c r="DC5" s="59" t="s">
        <v>91</v>
      </c>
      <c r="DD5" s="59" t="s">
        <v>108</v>
      </c>
      <c r="DE5" s="59" t="s">
        <v>93</v>
      </c>
      <c r="DF5" s="59" t="s">
        <v>94</v>
      </c>
      <c r="DG5" s="59" t="s">
        <v>95</v>
      </c>
      <c r="DH5" s="59" t="s">
        <v>96</v>
      </c>
      <c r="DI5" s="59" t="s">
        <v>97</v>
      </c>
      <c r="DJ5" s="59" t="s">
        <v>35</v>
      </c>
      <c r="DK5" s="59" t="s">
        <v>106</v>
      </c>
      <c r="DL5" s="59" t="s">
        <v>100</v>
      </c>
      <c r="DM5" s="59" t="s">
        <v>90</v>
      </c>
      <c r="DN5" s="59" t="s">
        <v>91</v>
      </c>
      <c r="DO5" s="59" t="s">
        <v>105</v>
      </c>
      <c r="DP5" s="59" t="s">
        <v>93</v>
      </c>
      <c r="DQ5" s="59" t="s">
        <v>94</v>
      </c>
      <c r="DR5" s="59" t="s">
        <v>95</v>
      </c>
      <c r="DS5" s="59" t="s">
        <v>96</v>
      </c>
      <c r="DT5" s="59" t="s">
        <v>97</v>
      </c>
      <c r="DU5" s="59" t="s">
        <v>98</v>
      </c>
    </row>
    <row r="6" spans="1:125" s="66" customFormat="1" x14ac:dyDescent="0.15">
      <c r="A6" s="49" t="s">
        <v>109</v>
      </c>
      <c r="B6" s="60">
        <f>B8</f>
        <v>2018</v>
      </c>
      <c r="C6" s="60">
        <f t="shared" ref="C6:X6" si="1">C8</f>
        <v>312029</v>
      </c>
      <c r="D6" s="60">
        <f t="shared" si="1"/>
        <v>47</v>
      </c>
      <c r="E6" s="60">
        <f t="shared" si="1"/>
        <v>14</v>
      </c>
      <c r="F6" s="60">
        <f t="shared" si="1"/>
        <v>0</v>
      </c>
      <c r="G6" s="60">
        <f t="shared" si="1"/>
        <v>1</v>
      </c>
      <c r="H6" s="60" t="str">
        <f>SUBSTITUTE(H8,"　","")</f>
        <v>鳥取県米子市</v>
      </c>
      <c r="I6" s="60" t="str">
        <f t="shared" si="1"/>
        <v>米子市万能町駐車場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47</v>
      </c>
      <c r="S6" s="62" t="str">
        <f t="shared" si="1"/>
        <v>駅</v>
      </c>
      <c r="T6" s="62" t="str">
        <f t="shared" si="1"/>
        <v>有</v>
      </c>
      <c r="U6" s="63">
        <f t="shared" si="1"/>
        <v>3353</v>
      </c>
      <c r="V6" s="63">
        <f t="shared" si="1"/>
        <v>116</v>
      </c>
      <c r="W6" s="63">
        <f t="shared" si="1"/>
        <v>210</v>
      </c>
      <c r="X6" s="62" t="str">
        <f t="shared" si="1"/>
        <v>代行制</v>
      </c>
      <c r="Y6" s="64">
        <f>IF(Y8="-",NA(),Y8)</f>
        <v>422.4</v>
      </c>
      <c r="Z6" s="64">
        <f t="shared" ref="Z6:AH6" si="2">IF(Z8="-",NA(),Z8)</f>
        <v>337.9</v>
      </c>
      <c r="AA6" s="64">
        <f t="shared" si="2"/>
        <v>517.29999999999995</v>
      </c>
      <c r="AB6" s="64">
        <f t="shared" si="2"/>
        <v>493.5</v>
      </c>
      <c r="AC6" s="64">
        <f t="shared" si="2"/>
        <v>426.1</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0.3</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83.9</v>
      </c>
      <c r="BG6" s="64">
        <f t="shared" ref="BG6:BO6" si="5">IF(BG8="-",NA(),BG8)</f>
        <v>78.400000000000006</v>
      </c>
      <c r="BH6" s="64">
        <f t="shared" si="5"/>
        <v>87.6</v>
      </c>
      <c r="BI6" s="64">
        <f t="shared" si="5"/>
        <v>86.9</v>
      </c>
      <c r="BJ6" s="64">
        <f t="shared" si="5"/>
        <v>83.5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18391</v>
      </c>
      <c r="BR6" s="65">
        <f t="shared" ref="BR6:BZ6" si="6">IF(BR8="-",NA(),BR8)</f>
        <v>16215</v>
      </c>
      <c r="BS6" s="65">
        <f t="shared" si="6"/>
        <v>19160</v>
      </c>
      <c r="BT6" s="65">
        <f t="shared" si="6"/>
        <v>18220</v>
      </c>
      <c r="BU6" s="65">
        <f t="shared" si="6"/>
        <v>17782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111300</v>
      </c>
      <c r="CN6" s="63">
        <f t="shared" si="7"/>
        <v>0</v>
      </c>
      <c r="CO6" s="64"/>
      <c r="CP6" s="64"/>
      <c r="CQ6" s="64"/>
      <c r="CR6" s="64"/>
      <c r="CS6" s="64"/>
      <c r="CT6" s="64"/>
      <c r="CU6" s="64"/>
      <c r="CV6" s="64"/>
      <c r="CW6" s="64"/>
      <c r="CX6" s="64"/>
      <c r="CY6" s="61" t="s">
        <v>110</v>
      </c>
      <c r="CZ6" s="64">
        <f>IF(CZ8="-",NA(),CZ8)</f>
        <v>8.4</v>
      </c>
      <c r="DA6" s="64">
        <f t="shared" ref="DA6:DI6" si="8">IF(DA8="-",NA(),DA8)</f>
        <v>7.3</v>
      </c>
      <c r="DB6" s="64">
        <f t="shared" si="8"/>
        <v>5.6</v>
      </c>
      <c r="DC6" s="64">
        <f t="shared" si="8"/>
        <v>4.4000000000000004</v>
      </c>
      <c r="DD6" s="64">
        <f t="shared" si="8"/>
        <v>11.2</v>
      </c>
      <c r="DE6" s="64">
        <f t="shared" si="8"/>
        <v>78.400000000000006</v>
      </c>
      <c r="DF6" s="64">
        <f t="shared" si="8"/>
        <v>70.5</v>
      </c>
      <c r="DG6" s="64">
        <f t="shared" si="8"/>
        <v>59.2</v>
      </c>
      <c r="DH6" s="64">
        <f t="shared" si="8"/>
        <v>62.4</v>
      </c>
      <c r="DI6" s="64">
        <f t="shared" si="8"/>
        <v>82.7</v>
      </c>
      <c r="DJ6" s="61" t="str">
        <f>IF(DJ8="-","",IF(DJ8="-","【-】","【"&amp;SUBSTITUTE(TEXT(DJ8,"#,##0.0"),"-","△")&amp;"】"))</f>
        <v>【103.6】</v>
      </c>
      <c r="DK6" s="64">
        <f>IF(DK8="-",NA(),DK8)</f>
        <v>113.3</v>
      </c>
      <c r="DL6" s="64">
        <f t="shared" ref="DL6:DT6" si="9">IF(DL8="-",NA(),DL8)</f>
        <v>106</v>
      </c>
      <c r="DM6" s="64">
        <f t="shared" si="9"/>
        <v>113.8</v>
      </c>
      <c r="DN6" s="64">
        <f t="shared" si="9"/>
        <v>106.9</v>
      </c>
      <c r="DO6" s="64">
        <f t="shared" si="9"/>
        <v>120.7</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312029</v>
      </c>
      <c r="D7" s="60">
        <f t="shared" si="10"/>
        <v>47</v>
      </c>
      <c r="E7" s="60">
        <f t="shared" si="10"/>
        <v>14</v>
      </c>
      <c r="F7" s="60">
        <f t="shared" si="10"/>
        <v>0</v>
      </c>
      <c r="G7" s="60">
        <f t="shared" si="10"/>
        <v>1</v>
      </c>
      <c r="H7" s="60" t="str">
        <f t="shared" si="10"/>
        <v>鳥取県　米子市</v>
      </c>
      <c r="I7" s="60" t="str">
        <f t="shared" si="10"/>
        <v>米子市万能町駐車場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47</v>
      </c>
      <c r="S7" s="62" t="str">
        <f t="shared" si="10"/>
        <v>駅</v>
      </c>
      <c r="T7" s="62" t="str">
        <f t="shared" si="10"/>
        <v>有</v>
      </c>
      <c r="U7" s="63">
        <f t="shared" si="10"/>
        <v>3353</v>
      </c>
      <c r="V7" s="63">
        <f t="shared" si="10"/>
        <v>116</v>
      </c>
      <c r="W7" s="63">
        <f t="shared" si="10"/>
        <v>210</v>
      </c>
      <c r="X7" s="62" t="str">
        <f t="shared" si="10"/>
        <v>代行制</v>
      </c>
      <c r="Y7" s="64">
        <f>Y8</f>
        <v>422.4</v>
      </c>
      <c r="Z7" s="64">
        <f t="shared" ref="Z7:AH7" si="11">Z8</f>
        <v>337.9</v>
      </c>
      <c r="AA7" s="64">
        <f t="shared" si="11"/>
        <v>517.29999999999995</v>
      </c>
      <c r="AB7" s="64">
        <f t="shared" si="11"/>
        <v>493.5</v>
      </c>
      <c r="AC7" s="64">
        <f t="shared" si="11"/>
        <v>426.1</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0.3</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83.9</v>
      </c>
      <c r="BG7" s="64">
        <f t="shared" ref="BG7:BO7" si="14">BG8</f>
        <v>78.400000000000006</v>
      </c>
      <c r="BH7" s="64">
        <f t="shared" si="14"/>
        <v>87.6</v>
      </c>
      <c r="BI7" s="64">
        <f t="shared" si="14"/>
        <v>86.9</v>
      </c>
      <c r="BJ7" s="64">
        <f t="shared" si="14"/>
        <v>83.5</v>
      </c>
      <c r="BK7" s="64">
        <f t="shared" si="14"/>
        <v>40.700000000000003</v>
      </c>
      <c r="BL7" s="64">
        <f t="shared" si="14"/>
        <v>38.200000000000003</v>
      </c>
      <c r="BM7" s="64">
        <f t="shared" si="14"/>
        <v>34.6</v>
      </c>
      <c r="BN7" s="64">
        <f t="shared" si="14"/>
        <v>37.6</v>
      </c>
      <c r="BO7" s="64">
        <f t="shared" si="14"/>
        <v>33.200000000000003</v>
      </c>
      <c r="BP7" s="61"/>
      <c r="BQ7" s="65">
        <f>BQ8</f>
        <v>18391</v>
      </c>
      <c r="BR7" s="65">
        <f t="shared" ref="BR7:BZ7" si="15">BR8</f>
        <v>16215</v>
      </c>
      <c r="BS7" s="65">
        <f t="shared" si="15"/>
        <v>19160</v>
      </c>
      <c r="BT7" s="65">
        <f t="shared" si="15"/>
        <v>18220</v>
      </c>
      <c r="BU7" s="65">
        <f t="shared" si="15"/>
        <v>17782</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111300</v>
      </c>
      <c r="CN7" s="63">
        <f>CN8</f>
        <v>0</v>
      </c>
      <c r="CO7" s="64" t="s">
        <v>112</v>
      </c>
      <c r="CP7" s="64" t="s">
        <v>112</v>
      </c>
      <c r="CQ7" s="64" t="s">
        <v>112</v>
      </c>
      <c r="CR7" s="64" t="s">
        <v>112</v>
      </c>
      <c r="CS7" s="64" t="s">
        <v>112</v>
      </c>
      <c r="CT7" s="64" t="s">
        <v>112</v>
      </c>
      <c r="CU7" s="64" t="s">
        <v>112</v>
      </c>
      <c r="CV7" s="64" t="s">
        <v>112</v>
      </c>
      <c r="CW7" s="64" t="s">
        <v>112</v>
      </c>
      <c r="CX7" s="64" t="s">
        <v>110</v>
      </c>
      <c r="CY7" s="61"/>
      <c r="CZ7" s="64">
        <f>CZ8</f>
        <v>8.4</v>
      </c>
      <c r="DA7" s="64">
        <f t="shared" ref="DA7:DI7" si="16">DA8</f>
        <v>7.3</v>
      </c>
      <c r="DB7" s="64">
        <f t="shared" si="16"/>
        <v>5.6</v>
      </c>
      <c r="DC7" s="64">
        <f t="shared" si="16"/>
        <v>4.4000000000000004</v>
      </c>
      <c r="DD7" s="64">
        <f t="shared" si="16"/>
        <v>11.2</v>
      </c>
      <c r="DE7" s="64">
        <f t="shared" si="16"/>
        <v>78.400000000000006</v>
      </c>
      <c r="DF7" s="64">
        <f t="shared" si="16"/>
        <v>70.5</v>
      </c>
      <c r="DG7" s="64">
        <f t="shared" si="16"/>
        <v>59.2</v>
      </c>
      <c r="DH7" s="64">
        <f t="shared" si="16"/>
        <v>62.4</v>
      </c>
      <c r="DI7" s="64">
        <f t="shared" si="16"/>
        <v>82.7</v>
      </c>
      <c r="DJ7" s="61"/>
      <c r="DK7" s="64">
        <f>DK8</f>
        <v>113.3</v>
      </c>
      <c r="DL7" s="64">
        <f t="shared" ref="DL7:DT7" si="17">DL8</f>
        <v>106</v>
      </c>
      <c r="DM7" s="64">
        <f t="shared" si="17"/>
        <v>113.8</v>
      </c>
      <c r="DN7" s="64">
        <f t="shared" si="17"/>
        <v>106.9</v>
      </c>
      <c r="DO7" s="64">
        <f t="shared" si="17"/>
        <v>120.7</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312029</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47</v>
      </c>
      <c r="S8" s="69" t="s">
        <v>123</v>
      </c>
      <c r="T8" s="69" t="s">
        <v>124</v>
      </c>
      <c r="U8" s="70">
        <v>3353</v>
      </c>
      <c r="V8" s="70">
        <v>116</v>
      </c>
      <c r="W8" s="70">
        <v>210</v>
      </c>
      <c r="X8" s="69" t="s">
        <v>125</v>
      </c>
      <c r="Y8" s="71">
        <v>422.4</v>
      </c>
      <c r="Z8" s="71">
        <v>337.9</v>
      </c>
      <c r="AA8" s="71">
        <v>517.29999999999995</v>
      </c>
      <c r="AB8" s="71">
        <v>493.5</v>
      </c>
      <c r="AC8" s="71">
        <v>426.1</v>
      </c>
      <c r="AD8" s="71">
        <v>385.5</v>
      </c>
      <c r="AE8" s="71">
        <v>419.4</v>
      </c>
      <c r="AF8" s="71">
        <v>371</v>
      </c>
      <c r="AG8" s="71">
        <v>509.2</v>
      </c>
      <c r="AH8" s="71">
        <v>449.1</v>
      </c>
      <c r="AI8" s="68">
        <v>297.10000000000002</v>
      </c>
      <c r="AJ8" s="71">
        <v>0</v>
      </c>
      <c r="AK8" s="71">
        <v>0</v>
      </c>
      <c r="AL8" s="71">
        <v>0</v>
      </c>
      <c r="AM8" s="71">
        <v>0</v>
      </c>
      <c r="AN8" s="71">
        <v>0.3</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83.9</v>
      </c>
      <c r="BG8" s="71">
        <v>78.400000000000006</v>
      </c>
      <c r="BH8" s="71">
        <v>87.6</v>
      </c>
      <c r="BI8" s="71">
        <v>86.9</v>
      </c>
      <c r="BJ8" s="71">
        <v>83.5</v>
      </c>
      <c r="BK8" s="71">
        <v>40.700000000000003</v>
      </c>
      <c r="BL8" s="71">
        <v>38.200000000000003</v>
      </c>
      <c r="BM8" s="71">
        <v>34.6</v>
      </c>
      <c r="BN8" s="71">
        <v>37.6</v>
      </c>
      <c r="BO8" s="71">
        <v>33.200000000000003</v>
      </c>
      <c r="BP8" s="68">
        <v>26.3</v>
      </c>
      <c r="BQ8" s="72">
        <v>18391</v>
      </c>
      <c r="BR8" s="72">
        <v>16215</v>
      </c>
      <c r="BS8" s="72">
        <v>19160</v>
      </c>
      <c r="BT8" s="73">
        <v>18220</v>
      </c>
      <c r="BU8" s="73">
        <v>17782</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111300</v>
      </c>
      <c r="CN8" s="70">
        <v>0</v>
      </c>
      <c r="CO8" s="71" t="s">
        <v>117</v>
      </c>
      <c r="CP8" s="71" t="s">
        <v>117</v>
      </c>
      <c r="CQ8" s="71" t="s">
        <v>117</v>
      </c>
      <c r="CR8" s="71" t="s">
        <v>117</v>
      </c>
      <c r="CS8" s="71" t="s">
        <v>117</v>
      </c>
      <c r="CT8" s="71" t="s">
        <v>117</v>
      </c>
      <c r="CU8" s="71" t="s">
        <v>117</v>
      </c>
      <c r="CV8" s="71" t="s">
        <v>117</v>
      </c>
      <c r="CW8" s="71" t="s">
        <v>117</v>
      </c>
      <c r="CX8" s="71" t="s">
        <v>117</v>
      </c>
      <c r="CY8" s="68" t="s">
        <v>117</v>
      </c>
      <c r="CZ8" s="71">
        <v>8.4</v>
      </c>
      <c r="DA8" s="71">
        <v>7.3</v>
      </c>
      <c r="DB8" s="71">
        <v>5.6</v>
      </c>
      <c r="DC8" s="71">
        <v>4.4000000000000004</v>
      </c>
      <c r="DD8" s="71">
        <v>11.2</v>
      </c>
      <c r="DE8" s="71">
        <v>78.400000000000006</v>
      </c>
      <c r="DF8" s="71">
        <v>70.5</v>
      </c>
      <c r="DG8" s="71">
        <v>59.2</v>
      </c>
      <c r="DH8" s="71">
        <v>62.4</v>
      </c>
      <c r="DI8" s="71">
        <v>82.7</v>
      </c>
      <c r="DJ8" s="68">
        <v>103.6</v>
      </c>
      <c r="DK8" s="71">
        <v>113.3</v>
      </c>
      <c r="DL8" s="71">
        <v>106</v>
      </c>
      <c r="DM8" s="71">
        <v>113.8</v>
      </c>
      <c r="DN8" s="71">
        <v>106.9</v>
      </c>
      <c r="DO8" s="71">
        <v>120.7</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2020-01-15T02:03:29Z</cp:lastPrinted>
  <dcterms:created xsi:type="dcterms:W3CDTF">2019-12-05T07:26:42Z</dcterms:created>
  <dcterms:modified xsi:type="dcterms:W3CDTF">2020-02-05T04:04:14Z</dcterms:modified>
  <cp:category/>
</cp:coreProperties>
</file>