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1_鳥取市\観光\"/>
    </mc:Choice>
  </mc:AlternateContent>
  <workbookProtection workbookAlgorithmName="SHA-512" workbookHashValue="YiCSohufssqphMRPV3FsVKeijOZfar3gOmD8kVf0Bzwq7nsVDVhEpsmn6lcX69axUW001T4nIQIpTQJM0Cl79Q==" workbookSaltValue="YryV30lWd1SMuJ+XszB95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8" i="4"/>
  <c r="L88" i="4"/>
  <c r="I88" i="4"/>
  <c r="H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ML52" i="4"/>
  <c r="BV76" i="4"/>
  <c r="FJ52" i="4"/>
  <c r="IX30" i="4"/>
  <c r="BV52" i="4"/>
  <c r="FJ30" i="4"/>
  <c r="ML76" i="4"/>
  <c r="IX76" i="4"/>
  <c r="BV30" i="4"/>
  <c r="C11" i="5"/>
  <c r="D11" i="5"/>
  <c r="E11" i="5"/>
  <c r="B11" i="5"/>
  <c r="LJ76" i="4" l="1"/>
  <c r="AT52" i="4"/>
  <c r="EH30" i="4"/>
  <c r="HV76" i="4"/>
  <c r="LJ52" i="4"/>
  <c r="AT30" i="4"/>
  <c r="HV52" i="4"/>
  <c r="EH52" i="4"/>
  <c r="HV30" i="4"/>
  <c r="AT76" i="4"/>
  <c r="AF76" i="4"/>
  <c r="DT52" i="4"/>
  <c r="HH30" i="4"/>
  <c r="HH52" i="4"/>
  <c r="KV76" i="4"/>
  <c r="AF52" i="4"/>
  <c r="DT30" i="4"/>
  <c r="HH76" i="4"/>
  <c r="KV52" i="4"/>
  <c r="AF30" i="4"/>
  <c r="GT52" i="4"/>
  <c r="R76" i="4"/>
  <c r="DF52" i="4"/>
  <c r="GT30" i="4"/>
  <c r="DF30" i="4"/>
  <c r="R30" i="4"/>
  <c r="KH76" i="4"/>
  <c r="R52" i="4"/>
  <c r="GT76" i="4"/>
  <c r="KH52" i="4"/>
  <c r="IJ76" i="4"/>
  <c r="LX52" i="4"/>
  <c r="BH30" i="4"/>
  <c r="EV30" i="4"/>
  <c r="IJ52" i="4"/>
  <c r="BH76" i="4"/>
  <c r="EV52" i="4"/>
  <c r="IJ30" i="4"/>
  <c r="LX76" i="4"/>
  <c r="BH52" i="4"/>
</calcChain>
</file>

<file path=xl/sharedStrings.xml><?xml version="1.0" encoding="utf-8"?>
<sst xmlns="http://schemas.openxmlformats.org/spreadsheetml/2006/main" count="302" uniqueCount="138">
  <si>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</si>
  <si>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</si>
  <si>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</si>
  <si>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</si>
  <si>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</si>
  <si>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</si>
  <si>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</si>
  <si>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</si>
  <si>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</si>
  <si>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</si>
  <si>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</si>
  <si>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</si>
  <si>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</si>
  <si>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</si>
  <si>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</si>
  <si>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</si>
  <si>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</si>
  <si>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</si>
  <si>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</si>
  <si>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</si>
  <si>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</si>
  <si>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</si>
  <si>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</si>
  <si>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</si>
  <si>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</si>
  <si>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</si>
  <si>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</si>
  <si>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</si>
  <si>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</si>
  <si>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</si>
  <si>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</si>
  <si>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</si>
  <si>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</si>
  <si>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</si>
  <si>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</si>
  <si>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</si>
  <si>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</si>
  <si>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</si>
  <si>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</si>
  <si>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</si>
  <si>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</si>
  <si>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</si>
  <si>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</si>
  <si>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</si>
  <si>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</si>
  <si>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</si>
  <si>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</si>
  <si>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</si>
  <si>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</si>
  <si>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</si>
  <si>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</si>
  <si>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</si>
  <si>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</si>
  <si>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</si>
  <si>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</si>
  <si>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</si>
  <si>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</si>
  <si>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</si>
  <si>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</si>
  <si>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</si>
  <si>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</si>
  <si>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</si>
  <si>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</si>
  <si>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</si>
  <si>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</si>
  <si>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</si>
  <si>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</si>
  <si>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</si>
  <si>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</si>
  <si>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</si>
  <si>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</si>
  <si>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</si>
  <si>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</si>
  <si>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</si>
  <si>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</si>
  <si>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</si>
  <si>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</si>
  <si>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</si>
  <si>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</si>
  <si>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</si>
  <si>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</si>
  <si>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</si>
  <si>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</si>
  <si>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</si>
  <si>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</si>
  <si>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</si>
  <si>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</si>
  <si>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</si>
  <si>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</si>
  <si>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</si>
  <si>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</si>
  <si>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</si>
  <si>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</si>
  <si>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</si>
  <si>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</si>
  <si>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</si>
  <si>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</si>
  <si>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</si>
  <si>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</si>
  <si>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</si>
  <si>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</si>
  <si>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</si>
  <si>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</si>
  <si>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</si>
  <si>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</si>
  <si>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</si>
  <si>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</si>
  <si>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</si>
  <si>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</si>
  <si>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</si>
  <si>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</si>
  <si>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</si>
  <si>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</si>
  <si>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</si>
  <si>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</si>
  <si>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</si>
  <si>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</si>
  <si>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鳥取市</t>
  </si>
  <si>
    <t>浜村温泉館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</si>
  <si>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</si>
  <si>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</si>
  <si>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</si>
  <si>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</si>
  <si>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</si>
  <si>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</si>
  <si>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</si>
  <si>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－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</si>
  <si>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</si>
  <si>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</si>
  <si>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</si>
  <si>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</si>
  <si>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</si>
  <si>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</si>
  <si>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</si>
  <si>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浜村温泉館は施設老朽化によりＨ27末で休館となっている。維持管理費がについては、一般会計からの繰入金で賄っている。
公営企業の施設（指定管理施設）としては運営は厳しく、民間譲渡等への検討を行っている。</t>
    <phoneticPr fontId="5"/>
  </si>
  <si>
    <t>資産については、建物の築年数が異なるものが混在しており、中には活用できる部分もあるが、施設や設備等ほとんどの部分で老朽化が進んでおり、運営するためには大規模な修繕が必要となっている。</t>
    <phoneticPr fontId="5"/>
  </si>
  <si>
    <t>浜村温泉館は施設老朽化によりＨ27末で休館となっている。</t>
    <phoneticPr fontId="5"/>
  </si>
  <si>
    <t>施設等の状況によると、公営企業の宿泊施設としては継続することは難しく、当該施設のあり方を再検討し課題等を整理した上で、民間譲渡を軸に検討を行っていきたい。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</si>
</sst>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3853</c:v>
                </c:pt>
                <c:pt idx="1">
                  <c:v>642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5-4CC0-A842-B18E6D15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61824"/>
        <c:axId val="29466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4046</c:v>
                </c:pt>
                <c:pt idx="1">
                  <c:v>4096</c:v>
                </c:pt>
                <c:pt idx="2">
                  <c:v>11889</c:v>
                </c:pt>
                <c:pt idx="3">
                  <c:v>15661</c:v>
                </c:pt>
                <c:pt idx="4">
                  <c:v>8338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C5-4CC0-A842-B18E6D15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61824"/>
        <c:axId val="294662216"/>
      </c:lineChart>
      <c:dateAx>
        <c:axId val="2946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662216"/>
        <c:crosses val="autoZero"/>
        <c:auto val="1"/>
        <c:lblOffset val="100"/>
        <c:baseTimeUnit val="years"/>
      </c:dateAx>
      <c:valAx>
        <c:axId val="29466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466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96</c:v>
                </c:pt>
                <c:pt idx="3">
                  <c:v>18.8</c:v>
                </c:pt>
                <c:pt idx="4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A-46F3-87B5-7B2549F5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2448"/>
        <c:axId val="2964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34.4</c:v>
                </c:pt>
                <c:pt idx="1">
                  <c:v>35.5</c:v>
                </c:pt>
                <c:pt idx="2">
                  <c:v>34.700000000000003</c:v>
                </c:pt>
                <c:pt idx="3">
                  <c:v>32.299999999999997</c:v>
                </c:pt>
                <c:pt idx="4">
                  <c:v>19.7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DA-46F3-87B5-7B2549F5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2448"/>
        <c:axId val="296401664"/>
      </c:lineChart>
      <c:dateAx>
        <c:axId val="29640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1664"/>
        <c:crosses val="autoZero"/>
        <c:auto val="1"/>
        <c:lblOffset val="100"/>
        <c:baseTimeUnit val="years"/>
      </c:dateAx>
      <c:valAx>
        <c:axId val="2964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66</c:v>
                </c:pt>
                <c:pt idx="2">
                  <c:v>22</c:v>
                </c:pt>
                <c:pt idx="3">
                  <c:v>22.5</c:v>
                </c:pt>
                <c:pt idx="4">
                  <c:v>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C-4137-B085-EA7B4F6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4800"/>
        <c:axId val="29640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90.7</c:v>
                </c:pt>
                <c:pt idx="2">
                  <c:v>86.4</c:v>
                </c:pt>
                <c:pt idx="3">
                  <c:v>93.1</c:v>
                </c:pt>
                <c:pt idx="4">
                  <c:v>90.5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9C-4137-B085-EA7B4F6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4800"/>
        <c:axId val="296404408"/>
      </c:lineChart>
      <c:dateAx>
        <c:axId val="2964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4408"/>
        <c:crosses val="autoZero"/>
        <c:auto val="1"/>
        <c:lblOffset val="100"/>
        <c:baseTimeUnit val="years"/>
      </c:dateAx>
      <c:valAx>
        <c:axId val="29640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-3875</c:v>
                </c:pt>
                <c:pt idx="1">
                  <c:v>-1834</c:v>
                </c:pt>
                <c:pt idx="2">
                  <c:v>-2080</c:v>
                </c:pt>
                <c:pt idx="3">
                  <c:v>-1990</c:v>
                </c:pt>
                <c:pt idx="4">
                  <c:v>-884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4-4F82-A519-1E60C914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1272"/>
        <c:axId val="296406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-10419</c:v>
                </c:pt>
                <c:pt idx="1">
                  <c:v>-9739</c:v>
                </c:pt>
                <c:pt idx="2">
                  <c:v>-10274</c:v>
                </c:pt>
                <c:pt idx="3">
                  <c:v>-13530</c:v>
                </c:pt>
                <c:pt idx="4">
                  <c:v>-14948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F4-4F82-A519-1E60C914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1272"/>
        <c:axId val="296406760"/>
      </c:lineChart>
      <c:dateAx>
        <c:axId val="29640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6760"/>
        <c:crosses val="autoZero"/>
        <c:auto val="1"/>
        <c:lblOffset val="100"/>
        <c:baseTimeUnit val="years"/>
      </c:dateAx>
      <c:valAx>
        <c:axId val="296406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1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219</c:v>
                </c:pt>
                <c:pt idx="1">
                  <c:v>204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8-47F3-B168-FD237344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2056"/>
        <c:axId val="29640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-22.8</c:v>
                </c:pt>
                <c:pt idx="1">
                  <c:v>-17.100000000000001</c:v>
                </c:pt>
                <c:pt idx="2">
                  <c:v>-18.899999999999999</c:v>
                </c:pt>
                <c:pt idx="3">
                  <c:v>-20.100000000000001</c:v>
                </c:pt>
                <c:pt idx="4">
                  <c:v>-47.7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28-47F3-B168-FD237344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2056"/>
        <c:axId val="296406368"/>
      </c:lineChart>
      <c:dateAx>
        <c:axId val="29640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6368"/>
        <c:crosses val="autoZero"/>
        <c:auto val="1"/>
        <c:lblOffset val="100"/>
        <c:baseTimeUnit val="years"/>
      </c:dateAx>
      <c:valAx>
        <c:axId val="29640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2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31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4-42AC-9478-B0936A405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2840"/>
        <c:axId val="29640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38.4</c:v>
                </c:pt>
                <c:pt idx="1">
                  <c:v>35.799999999999997</c:v>
                </c:pt>
                <c:pt idx="2">
                  <c:v>39.4</c:v>
                </c:pt>
                <c:pt idx="3">
                  <c:v>41.5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4-42AC-9478-B0936A405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2840"/>
        <c:axId val="296400880"/>
      </c:lineChart>
      <c:dateAx>
        <c:axId val="29640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0880"/>
        <c:crosses val="autoZero"/>
        <c:auto val="1"/>
        <c:lblOffset val="100"/>
        <c:baseTimeUnit val="years"/>
      </c:dateAx>
      <c:valAx>
        <c:axId val="29640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91-469C-BB3D-31BE59DF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7544"/>
        <c:axId val="2964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17.399999999999999</c:v>
                </c:pt>
                <c:pt idx="2">
                  <c:v>16</c:v>
                </c:pt>
                <c:pt idx="3">
                  <c:v>15.6</c:v>
                </c:pt>
                <c:pt idx="4">
                  <c:v>16.3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91-469C-BB3D-31BE59DF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7544"/>
        <c:axId val="296400096"/>
      </c:lineChart>
      <c:dateAx>
        <c:axId val="296407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00096"/>
        <c:crosses val="autoZero"/>
        <c:auto val="1"/>
        <c:lblOffset val="100"/>
        <c:baseTimeUnit val="years"/>
      </c:dateAx>
      <c:valAx>
        <c:axId val="2964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7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D-4628-B16F-BC313BF0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03232"/>
        <c:axId val="29666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41.2</c:v>
                </c:pt>
                <c:pt idx="2">
                  <c:v>38.5</c:v>
                </c:pt>
                <c:pt idx="3">
                  <c:v>34.200000000000003</c:v>
                </c:pt>
                <c:pt idx="4">
                  <c:v>38.5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D-4628-B16F-BC313BF0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03232"/>
        <c:axId val="296667664"/>
      </c:lineChart>
      <c:dateAx>
        <c:axId val="29640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67664"/>
        <c:crosses val="autoZero"/>
        <c:auto val="1"/>
        <c:lblOffset val="100"/>
        <c:baseTimeUnit val="years"/>
      </c:dateAx>
      <c:valAx>
        <c:axId val="29666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40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7-4B2D-902E-7356AE87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68056"/>
        <c:axId val="29666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7-4B2D-902E-7356AE87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8056"/>
        <c:axId val="296668448"/>
      </c:lineChart>
      <c:dateAx>
        <c:axId val="296668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68448"/>
        <c:crosses val="autoZero"/>
        <c:auto val="1"/>
        <c:lblOffset val="100"/>
        <c:baseTimeUnit val="years"/>
      </c:dateAx>
      <c:valAx>
        <c:axId val="29666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668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4-493B-A82A-DFB64809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63352"/>
        <c:axId val="29666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B4-493B-A82A-DFB64809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3352"/>
        <c:axId val="296662176"/>
      </c:lineChart>
      <c:dateAx>
        <c:axId val="296663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62176"/>
        <c:crosses val="autoZero"/>
        <c:auto val="1"/>
        <c:lblOffset val="100"/>
        <c:baseTimeUnit val="years"/>
      </c:dateAx>
      <c:valAx>
        <c:axId val="29666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6663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0.21029999999999999</c:v>
                </c:pt>
                <c:pt idx="1">
                  <c:v>0.1741</c:v>
                </c:pt>
                <c:pt idx="2">
                  <c:v>0.21360000000000001</c:v>
                </c:pt>
                <c:pt idx="3">
                  <c:v>0.19950000000000001</c:v>
                </c:pt>
                <c:pt idx="4">
                  <c:v>0.1663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6C-427C-896C-B178C3D1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1000"/>
        <c:axId val="29666256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6C-427C-896C-B178C3D1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1784"/>
        <c:axId val="296661392"/>
      </c:lineChart>
      <c:dateAx>
        <c:axId val="2966610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96662568"/>
        <c:crosses val="autoZero"/>
        <c:auto val="1"/>
        <c:lblOffset val="100"/>
        <c:baseTimeUnit val="years"/>
      </c:dateAx>
      <c:valAx>
        <c:axId val="29666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96661000"/>
        <c:crosses val="autoZero"/>
        <c:crossBetween val="between"/>
      </c:valAx>
      <c:valAx>
        <c:axId val="29666139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96661784"/>
        <c:crosses val="max"/>
        <c:crossBetween val="between"/>
      </c:valAx>
      <c:dateAx>
        <c:axId val="29666178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96661392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90" zoomScaleNormal="90" zoomScaleSheetLayoutView="70" workbookViewId="0">
      <selection activeCell="G12" sqref="G1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鳥取県鳥取市　浜村温泉館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6" t="str">
        <f>データ!M7</f>
        <v>Ａ１Ｂ１</v>
      </c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 t="str">
        <f>データ!N7</f>
        <v>非設置</v>
      </c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5">
        <f>データ!S7</f>
        <v>0</v>
      </c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 t="str">
        <f>データ!T7</f>
        <v>利用料金制</v>
      </c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7" t="str">
        <f>データ!U7</f>
        <v>－</v>
      </c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3"/>
      <c r="NI8" s="122" t="s">
        <v>10</v>
      </c>
      <c r="NJ8" s="12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3"/>
      <c r="NI9" s="131" t="s">
        <v>19</v>
      </c>
      <c r="NJ9" s="132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9" t="str">
        <f>データ!O7</f>
        <v>該当数値なし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1"/>
      <c r="AQ10" s="109" t="str">
        <f>データ!P7</f>
        <v>該当数値なし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>
        <f>データ!Q7</f>
        <v>1996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32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6" t="str">
        <f>データ!V7</f>
        <v>無</v>
      </c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7">
        <f>データ!W7</f>
        <v>100</v>
      </c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6" t="str">
        <f>データ!X7</f>
        <v>無</v>
      </c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2"/>
      <c r="NI10" s="118" t="s">
        <v>21</v>
      </c>
      <c r="NJ10" s="119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5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6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7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8"/>
      <c r="NH15" s="2"/>
      <c r="NI15" s="94" t="s">
        <v>134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>
        <f>データ!$B$11</f>
        <v>41640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>
        <f>データ!$C$11</f>
        <v>42005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>
        <f>データ!$D$11</f>
        <v>42370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>
        <f>データ!$E$11</f>
        <v>42736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>
        <f>データ!$F$11</f>
        <v>43101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>
        <f>データ!$B$11</f>
        <v>41640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>
        <f>データ!$C$11</f>
        <v>42005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>
        <f>データ!$D$11</f>
        <v>42370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>
        <f>データ!$E$11</f>
        <v>42736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>
        <f>データ!$F$11</f>
        <v>43101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>
        <f>データ!$B$11</f>
        <v>41640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>
        <f>データ!$C$11</f>
        <v>42005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>
        <f>データ!$D$11</f>
        <v>42370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>
        <f>データ!$E$11</f>
        <v>42736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>
        <f>データ!$F$11</f>
        <v>43101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55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66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22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22.5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13.1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32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29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96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18.8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9.3000000000000007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101">
        <f>データ!AU7</f>
        <v>3853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642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0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0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86.7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90.7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86.4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93.1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90.5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34.4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35.5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34.700000000000003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32.299999999999997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19.7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101">
        <f>データ!AZ7</f>
        <v>4046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4096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11889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15661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8338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135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136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>
        <f>データ!$B$11</f>
        <v>41640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>
        <f>データ!$C$11</f>
        <v>42005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f>データ!$D$11</f>
        <v>42370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>
        <f>データ!$E$11</f>
        <v>42736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>
        <f>データ!$F$11</f>
        <v>43101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>
        <f>データ!$B$11</f>
        <v>41640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>
        <f>データ!$C$11</f>
        <v>42005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>
        <f>データ!$D$11</f>
        <v>42370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>
        <f>データ!$E$11</f>
        <v>42736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>
        <f>データ!$F$11</f>
        <v>43101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>
        <f>データ!$B$11</f>
        <v>41640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>
        <f>データ!$C$11</f>
        <v>42005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>
        <f>データ!$D$11</f>
        <v>42370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>
        <f>データ!$E$11</f>
        <v>42736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>
        <f>データ!$F$11</f>
        <v>43101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>
        <f>データ!$B$11</f>
        <v>41640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>
        <f>データ!$C$11</f>
        <v>42005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>
        <f>データ!$D$11</f>
        <v>42370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>
        <f>データ!$E$11</f>
        <v>42736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>
        <f>データ!$F$11</f>
        <v>43101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2.2999999999999998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2.4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0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0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0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31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28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0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0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0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219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204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0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0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0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101">
        <f>データ!CM7</f>
        <v>-3875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-1834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-2080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-1990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-884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16.7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17.399999999999999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16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15.6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16.3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38.4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35.799999999999997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39.4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41.5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33.9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-22.8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-17.100000000000001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-18.899999999999999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-20.100000000000001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-47.7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102">
        <f>データ!CR7</f>
        <v>-10419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-9739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-10274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-13530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-14948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137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00">
        <f>データ!DI6</f>
        <v>0</v>
      </c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>
        <f>データ!$B$11</f>
        <v>41640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>
        <f>データ!$C$11</f>
        <v>42005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>
        <f>データ!$D$11</f>
        <v>42370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>
        <f>データ!$E$11</f>
        <v>42736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>
        <f>データ!$F$11</f>
        <v>43101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00">
        <f>データ!DJ6</f>
        <v>0</v>
      </c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>
        <f>データ!$B$11</f>
        <v>41640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>
        <f>データ!$C$11</f>
        <v>42005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>
        <f>データ!$D$11</f>
        <v>42370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>
        <f>データ!$E$11</f>
        <v>42736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>
        <f>データ!$F$11</f>
        <v>43101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>
        <f>データ!$B$11</f>
        <v>41640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>
        <f>データ!$C$11</f>
        <v>42005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>
        <f>データ!$D$11</f>
        <v>42370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>
        <f>データ!$E$11</f>
        <v>42736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>
        <f>データ!$F$11</f>
        <v>43101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0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0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0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0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48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41.2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38.5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34.200000000000003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38.5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WVNDPUZFTxzDR648FlKA+w1JB/hSJI+7KGT3TAbTJ3i8HWIyx175katcYjPyd27HdAdF3hctKReo+OIbGW6YGQ==" saltValue="Dp6xppbHgmIPu/mSHwpVNA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42" t="s">
        <v>58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25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61</v>
      </c>
      <c r="B4" s="51"/>
      <c r="C4" s="51"/>
      <c r="D4" s="51"/>
      <c r="E4" s="51"/>
      <c r="F4" s="51"/>
      <c r="G4" s="51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7" t="s">
        <v>62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5" t="s">
        <v>63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6" t="s">
        <v>64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7" t="s">
        <v>65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35" t="s">
        <v>66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6" t="s">
        <v>67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68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7" t="s">
        <v>69</v>
      </c>
      <c r="CY4" s="138"/>
      <c r="CZ4" s="138"/>
      <c r="DA4" s="138"/>
      <c r="DB4" s="138"/>
      <c r="DC4" s="138"/>
      <c r="DD4" s="138"/>
      <c r="DE4" s="138"/>
      <c r="DF4" s="138"/>
      <c r="DG4" s="138"/>
      <c r="DH4" s="139"/>
      <c r="DI4" s="140" t="s">
        <v>70</v>
      </c>
      <c r="DJ4" s="140" t="s">
        <v>71</v>
      </c>
      <c r="DK4" s="135" t="s">
        <v>72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73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74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75</v>
      </c>
      <c r="B5" s="55"/>
      <c r="C5" s="55"/>
      <c r="D5" s="55"/>
      <c r="E5" s="55"/>
      <c r="F5" s="55"/>
      <c r="G5" s="55"/>
      <c r="H5" s="56" t="s">
        <v>76</v>
      </c>
      <c r="I5" s="56" t="s">
        <v>77</v>
      </c>
      <c r="J5" s="56" t="s">
        <v>78</v>
      </c>
      <c r="K5" s="56" t="s">
        <v>79</v>
      </c>
      <c r="L5" s="56" t="s">
        <v>80</v>
      </c>
      <c r="M5" s="56" t="s">
        <v>4</v>
      </c>
      <c r="N5" s="56" t="s">
        <v>5</v>
      </c>
      <c r="O5" s="56" t="s">
        <v>81</v>
      </c>
      <c r="P5" s="56" t="s">
        <v>82</v>
      </c>
      <c r="Q5" s="56" t="s">
        <v>83</v>
      </c>
      <c r="R5" s="56" t="s">
        <v>84</v>
      </c>
      <c r="S5" s="56" t="s">
        <v>85</v>
      </c>
      <c r="T5" s="56" t="s">
        <v>7</v>
      </c>
      <c r="U5" s="56" t="s">
        <v>86</v>
      </c>
      <c r="V5" s="56" t="s">
        <v>87</v>
      </c>
      <c r="W5" s="56" t="s">
        <v>88</v>
      </c>
      <c r="X5" s="56" t="s">
        <v>18</v>
      </c>
      <c r="Y5" s="56" t="s">
        <v>89</v>
      </c>
      <c r="Z5" s="56" t="s">
        <v>90</v>
      </c>
      <c r="AA5" s="56" t="s">
        <v>91</v>
      </c>
      <c r="AB5" s="56" t="s">
        <v>92</v>
      </c>
      <c r="AC5" s="56" t="s">
        <v>93</v>
      </c>
      <c r="AD5" s="56" t="s">
        <v>94</v>
      </c>
      <c r="AE5" s="56" t="s">
        <v>95</v>
      </c>
      <c r="AF5" s="56" t="s">
        <v>96</v>
      </c>
      <c r="AG5" s="56" t="s">
        <v>97</v>
      </c>
      <c r="AH5" s="56" t="s">
        <v>98</v>
      </c>
      <c r="AI5" s="56" t="s">
        <v>99</v>
      </c>
      <c r="AJ5" s="56" t="s">
        <v>89</v>
      </c>
      <c r="AK5" s="56" t="s">
        <v>90</v>
      </c>
      <c r="AL5" s="56" t="s">
        <v>91</v>
      </c>
      <c r="AM5" s="56" t="s">
        <v>92</v>
      </c>
      <c r="AN5" s="56" t="s">
        <v>100</v>
      </c>
      <c r="AO5" s="56" t="s">
        <v>94</v>
      </c>
      <c r="AP5" s="56" t="s">
        <v>95</v>
      </c>
      <c r="AQ5" s="56" t="s">
        <v>96</v>
      </c>
      <c r="AR5" s="56" t="s">
        <v>97</v>
      </c>
      <c r="AS5" s="56" t="s">
        <v>98</v>
      </c>
      <c r="AT5" s="56" t="s">
        <v>99</v>
      </c>
      <c r="AU5" s="56" t="s">
        <v>89</v>
      </c>
      <c r="AV5" s="56" t="s">
        <v>90</v>
      </c>
      <c r="AW5" s="56" t="s">
        <v>91</v>
      </c>
      <c r="AX5" s="56" t="s">
        <v>92</v>
      </c>
      <c r="AY5" s="56" t="s">
        <v>93</v>
      </c>
      <c r="AZ5" s="56" t="s">
        <v>94</v>
      </c>
      <c r="BA5" s="56" t="s">
        <v>95</v>
      </c>
      <c r="BB5" s="56" t="s">
        <v>96</v>
      </c>
      <c r="BC5" s="56" t="s">
        <v>97</v>
      </c>
      <c r="BD5" s="56" t="s">
        <v>98</v>
      </c>
      <c r="BE5" s="56" t="s">
        <v>99</v>
      </c>
      <c r="BF5" s="56" t="s">
        <v>89</v>
      </c>
      <c r="BG5" s="56" t="s">
        <v>90</v>
      </c>
      <c r="BH5" s="56" t="s">
        <v>91</v>
      </c>
      <c r="BI5" s="56" t="s">
        <v>92</v>
      </c>
      <c r="BJ5" s="56" t="s">
        <v>93</v>
      </c>
      <c r="BK5" s="56" t="s">
        <v>94</v>
      </c>
      <c r="BL5" s="56" t="s">
        <v>95</v>
      </c>
      <c r="BM5" s="56" t="s">
        <v>96</v>
      </c>
      <c r="BN5" s="56" t="s">
        <v>97</v>
      </c>
      <c r="BO5" s="56" t="s">
        <v>98</v>
      </c>
      <c r="BP5" s="56" t="s">
        <v>99</v>
      </c>
      <c r="BQ5" s="56" t="s">
        <v>89</v>
      </c>
      <c r="BR5" s="56" t="s">
        <v>90</v>
      </c>
      <c r="BS5" s="56" t="s">
        <v>91</v>
      </c>
      <c r="BT5" s="56" t="s">
        <v>92</v>
      </c>
      <c r="BU5" s="56" t="s">
        <v>93</v>
      </c>
      <c r="BV5" s="56" t="s">
        <v>94</v>
      </c>
      <c r="BW5" s="56" t="s">
        <v>95</v>
      </c>
      <c r="BX5" s="56" t="s">
        <v>96</v>
      </c>
      <c r="BY5" s="56" t="s">
        <v>97</v>
      </c>
      <c r="BZ5" s="56" t="s">
        <v>98</v>
      </c>
      <c r="CA5" s="56" t="s">
        <v>99</v>
      </c>
      <c r="CB5" s="56" t="s">
        <v>89</v>
      </c>
      <c r="CC5" s="56" t="s">
        <v>90</v>
      </c>
      <c r="CD5" s="56" t="s">
        <v>91</v>
      </c>
      <c r="CE5" s="56" t="s">
        <v>92</v>
      </c>
      <c r="CF5" s="56" t="s">
        <v>93</v>
      </c>
      <c r="CG5" s="56" t="s">
        <v>94</v>
      </c>
      <c r="CH5" s="56" t="s">
        <v>95</v>
      </c>
      <c r="CI5" s="56" t="s">
        <v>96</v>
      </c>
      <c r="CJ5" s="56" t="s">
        <v>97</v>
      </c>
      <c r="CK5" s="56" t="s">
        <v>98</v>
      </c>
      <c r="CL5" s="56" t="s">
        <v>99</v>
      </c>
      <c r="CM5" s="56" t="s">
        <v>89</v>
      </c>
      <c r="CN5" s="56" t="s">
        <v>90</v>
      </c>
      <c r="CO5" s="56" t="s">
        <v>91</v>
      </c>
      <c r="CP5" s="56" t="s">
        <v>92</v>
      </c>
      <c r="CQ5" s="56" t="s">
        <v>93</v>
      </c>
      <c r="CR5" s="56" t="s">
        <v>94</v>
      </c>
      <c r="CS5" s="56" t="s">
        <v>95</v>
      </c>
      <c r="CT5" s="56" t="s">
        <v>96</v>
      </c>
      <c r="CU5" s="56" t="s">
        <v>97</v>
      </c>
      <c r="CV5" s="56" t="s">
        <v>98</v>
      </c>
      <c r="CW5" s="56" t="s">
        <v>99</v>
      </c>
      <c r="CX5" s="56" t="s">
        <v>89</v>
      </c>
      <c r="CY5" s="56" t="s">
        <v>90</v>
      </c>
      <c r="CZ5" s="56" t="s">
        <v>91</v>
      </c>
      <c r="DA5" s="56" t="s">
        <v>92</v>
      </c>
      <c r="DB5" s="56" t="s">
        <v>93</v>
      </c>
      <c r="DC5" s="56" t="s">
        <v>94</v>
      </c>
      <c r="DD5" s="56" t="s">
        <v>95</v>
      </c>
      <c r="DE5" s="56" t="s">
        <v>96</v>
      </c>
      <c r="DF5" s="56" t="s">
        <v>97</v>
      </c>
      <c r="DG5" s="56" t="s">
        <v>98</v>
      </c>
      <c r="DH5" s="56" t="s">
        <v>99</v>
      </c>
      <c r="DI5" s="141"/>
      <c r="DJ5" s="141"/>
      <c r="DK5" s="56" t="s">
        <v>89</v>
      </c>
      <c r="DL5" s="56" t="s">
        <v>90</v>
      </c>
      <c r="DM5" s="56" t="s">
        <v>101</v>
      </c>
      <c r="DN5" s="56" t="s">
        <v>92</v>
      </c>
      <c r="DO5" s="56" t="s">
        <v>93</v>
      </c>
      <c r="DP5" s="56" t="s">
        <v>94</v>
      </c>
      <c r="DQ5" s="56" t="s">
        <v>95</v>
      </c>
      <c r="DR5" s="56" t="s">
        <v>96</v>
      </c>
      <c r="DS5" s="56" t="s">
        <v>97</v>
      </c>
      <c r="DT5" s="56" t="s">
        <v>98</v>
      </c>
      <c r="DU5" s="56" t="s">
        <v>35</v>
      </c>
      <c r="DV5" s="56" t="s">
        <v>89</v>
      </c>
      <c r="DW5" s="56" t="s">
        <v>90</v>
      </c>
      <c r="DX5" s="56" t="s">
        <v>91</v>
      </c>
      <c r="DY5" s="56" t="s">
        <v>92</v>
      </c>
      <c r="DZ5" s="56" t="s">
        <v>93</v>
      </c>
      <c r="EA5" s="56" t="s">
        <v>94</v>
      </c>
      <c r="EB5" s="56" t="s">
        <v>95</v>
      </c>
      <c r="EC5" s="56" t="s">
        <v>96</v>
      </c>
      <c r="ED5" s="56" t="s">
        <v>97</v>
      </c>
      <c r="EE5" s="56" t="s">
        <v>98</v>
      </c>
      <c r="EF5" s="56" t="s">
        <v>99</v>
      </c>
      <c r="EG5" s="56" t="s">
        <v>102</v>
      </c>
      <c r="EH5" s="56" t="s">
        <v>103</v>
      </c>
      <c r="EI5" s="56" t="s">
        <v>104</v>
      </c>
      <c r="EJ5" s="56" t="s">
        <v>105</v>
      </c>
      <c r="EK5" s="56" t="s">
        <v>106</v>
      </c>
      <c r="EL5" s="56" t="s">
        <v>107</v>
      </c>
      <c r="EM5" s="56" t="s">
        <v>108</v>
      </c>
      <c r="EN5" s="56" t="s">
        <v>109</v>
      </c>
      <c r="EO5" s="56" t="s">
        <v>110</v>
      </c>
      <c r="EP5" s="56" t="s">
        <v>111</v>
      </c>
    </row>
    <row r="6" spans="1:146" s="66" customFormat="1" x14ac:dyDescent="0.15">
      <c r="A6" s="42" t="s">
        <v>112</v>
      </c>
      <c r="B6" s="57">
        <f>B8</f>
        <v>2018</v>
      </c>
      <c r="C6" s="57">
        <f t="shared" ref="C6:X6" si="2">C8</f>
        <v>312011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3</v>
      </c>
      <c r="H6" s="57" t="str">
        <f>SUBSTITUTE(H8,"　","")</f>
        <v>鳥取県鳥取市</v>
      </c>
      <c r="I6" s="57" t="str">
        <f t="shared" si="2"/>
        <v>浜村温泉館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1996</v>
      </c>
      <c r="R6" s="60">
        <f t="shared" si="2"/>
        <v>32</v>
      </c>
      <c r="S6" s="61">
        <f t="shared" si="2"/>
        <v>0</v>
      </c>
      <c r="T6" s="62" t="str">
        <f t="shared" si="2"/>
        <v>利用料金制</v>
      </c>
      <c r="U6" s="58" t="str">
        <f t="shared" si="2"/>
        <v>－</v>
      </c>
      <c r="V6" s="62" t="str">
        <f t="shared" si="2"/>
        <v>無</v>
      </c>
      <c r="W6" s="63">
        <f t="shared" si="2"/>
        <v>100</v>
      </c>
      <c r="X6" s="62" t="str">
        <f t="shared" si="2"/>
        <v>無</v>
      </c>
      <c r="Y6" s="64">
        <f>IF(Y8="-",NA(),Y8)</f>
        <v>55</v>
      </c>
      <c r="Z6" s="64">
        <f t="shared" ref="Z6:AH6" si="3">IF(Z8="-",NA(),Z8)</f>
        <v>66</v>
      </c>
      <c r="AA6" s="64">
        <f t="shared" si="3"/>
        <v>22</v>
      </c>
      <c r="AB6" s="64">
        <f t="shared" si="3"/>
        <v>22.5</v>
      </c>
      <c r="AC6" s="64">
        <f t="shared" si="3"/>
        <v>13.1</v>
      </c>
      <c r="AD6" s="64">
        <f t="shared" si="3"/>
        <v>86.7</v>
      </c>
      <c r="AE6" s="64">
        <f t="shared" si="3"/>
        <v>90.7</v>
      </c>
      <c r="AF6" s="64">
        <f t="shared" si="3"/>
        <v>86.4</v>
      </c>
      <c r="AG6" s="64">
        <f t="shared" si="3"/>
        <v>93.1</v>
      </c>
      <c r="AH6" s="64">
        <f t="shared" si="3"/>
        <v>90.5</v>
      </c>
      <c r="AI6" s="64" t="str">
        <f>IF(AI8="-","【-】","【"&amp;SUBSTITUTE(TEXT(AI8,"#,##0.0"),"-","△")&amp;"】")</f>
        <v>【112.0】</v>
      </c>
      <c r="AJ6" s="64">
        <f>IF(AJ8="-",NA(),AJ8)</f>
        <v>32</v>
      </c>
      <c r="AK6" s="64">
        <f t="shared" ref="AK6:AS6" si="4">IF(AK8="-",NA(),AK8)</f>
        <v>29</v>
      </c>
      <c r="AL6" s="64">
        <f t="shared" si="4"/>
        <v>96</v>
      </c>
      <c r="AM6" s="64">
        <f t="shared" si="4"/>
        <v>18.8</v>
      </c>
      <c r="AN6" s="64">
        <f t="shared" si="4"/>
        <v>9.3000000000000007</v>
      </c>
      <c r="AO6" s="64">
        <f t="shared" si="4"/>
        <v>34.4</v>
      </c>
      <c r="AP6" s="64">
        <f t="shared" si="4"/>
        <v>35.5</v>
      </c>
      <c r="AQ6" s="64">
        <f t="shared" si="4"/>
        <v>34.700000000000003</v>
      </c>
      <c r="AR6" s="64">
        <f t="shared" si="4"/>
        <v>32.299999999999997</v>
      </c>
      <c r="AS6" s="64">
        <f t="shared" si="4"/>
        <v>19.7</v>
      </c>
      <c r="AT6" s="64" t="str">
        <f>IF(AT8="-","【-】","【"&amp;SUBSTITUTE(TEXT(AT8,"#,##0.0"),"-","△")&amp;"】")</f>
        <v>【19.5】</v>
      </c>
      <c r="AU6" s="59">
        <f>IF(AU8="-",NA(),AU8)</f>
        <v>3853</v>
      </c>
      <c r="AV6" s="59">
        <f t="shared" ref="AV6:BD6" si="5">IF(AV8="-",NA(),AV8)</f>
        <v>642</v>
      </c>
      <c r="AW6" s="59">
        <f t="shared" si="5"/>
        <v>0</v>
      </c>
      <c r="AX6" s="59">
        <f t="shared" si="5"/>
        <v>0</v>
      </c>
      <c r="AY6" s="59">
        <f t="shared" si="5"/>
        <v>0</v>
      </c>
      <c r="AZ6" s="59">
        <f t="shared" si="5"/>
        <v>4046</v>
      </c>
      <c r="BA6" s="59">
        <f t="shared" si="5"/>
        <v>4096</v>
      </c>
      <c r="BB6" s="59">
        <f t="shared" si="5"/>
        <v>11889</v>
      </c>
      <c r="BC6" s="59">
        <f t="shared" si="5"/>
        <v>15661</v>
      </c>
      <c r="BD6" s="59">
        <f t="shared" si="5"/>
        <v>8338</v>
      </c>
      <c r="BE6" s="59" t="str">
        <f>IF(BE8="-","【-】","【"&amp;SUBSTITUTE(TEXT(BE8,"#,##0"),"-","△")&amp;"】")</f>
        <v>【4,220】</v>
      </c>
      <c r="BF6" s="64">
        <f>IF(BF8="-",NA(),BF8)</f>
        <v>2.2999999999999998</v>
      </c>
      <c r="BG6" s="64">
        <f t="shared" ref="BG6:BO6" si="6">IF(BG8="-",NA(),BG8)</f>
        <v>2.4</v>
      </c>
      <c r="BH6" s="64">
        <f t="shared" si="6"/>
        <v>0</v>
      </c>
      <c r="BI6" s="64">
        <f t="shared" si="6"/>
        <v>0</v>
      </c>
      <c r="BJ6" s="64">
        <f t="shared" si="6"/>
        <v>0</v>
      </c>
      <c r="BK6" s="64">
        <f t="shared" si="6"/>
        <v>16.7</v>
      </c>
      <c r="BL6" s="64">
        <f t="shared" si="6"/>
        <v>17.399999999999999</v>
      </c>
      <c r="BM6" s="64">
        <f t="shared" si="6"/>
        <v>16</v>
      </c>
      <c r="BN6" s="64">
        <f t="shared" si="6"/>
        <v>15.6</v>
      </c>
      <c r="BO6" s="64">
        <f t="shared" si="6"/>
        <v>16.3</v>
      </c>
      <c r="BP6" s="64" t="str">
        <f>IF(BP8="-","【-】","【"&amp;SUBSTITUTE(TEXT(BP8,"#,##0.0"),"-","△")&amp;"】")</f>
        <v>【22.1】</v>
      </c>
      <c r="BQ6" s="64">
        <f>IF(BQ8="-",NA(),BQ8)</f>
        <v>31</v>
      </c>
      <c r="BR6" s="64">
        <f t="shared" ref="BR6:BZ6" si="7">IF(BR8="-",NA(),BR8)</f>
        <v>28</v>
      </c>
      <c r="BS6" s="64">
        <f t="shared" si="7"/>
        <v>0</v>
      </c>
      <c r="BT6" s="64">
        <f t="shared" si="7"/>
        <v>0</v>
      </c>
      <c r="BU6" s="64">
        <f t="shared" si="7"/>
        <v>0</v>
      </c>
      <c r="BV6" s="64">
        <f t="shared" si="7"/>
        <v>38.4</v>
      </c>
      <c r="BW6" s="64">
        <f t="shared" si="7"/>
        <v>35.799999999999997</v>
      </c>
      <c r="BX6" s="64">
        <f t="shared" si="7"/>
        <v>39.4</v>
      </c>
      <c r="BY6" s="64">
        <f t="shared" si="7"/>
        <v>41.5</v>
      </c>
      <c r="BZ6" s="64">
        <f t="shared" si="7"/>
        <v>33.9</v>
      </c>
      <c r="CA6" s="64" t="str">
        <f>IF(CA8="-","【-】","【"&amp;SUBSTITUTE(TEXT(CA8,"#,##0.0"),"-","△")&amp;"】")</f>
        <v>【32.5】</v>
      </c>
      <c r="CB6" s="64">
        <f>IF(CB8="-",NA(),CB8)</f>
        <v>219</v>
      </c>
      <c r="CC6" s="64">
        <f t="shared" ref="CC6:CK6" si="8">IF(CC8="-",NA(),CC8)</f>
        <v>204</v>
      </c>
      <c r="CD6" s="64">
        <f t="shared" si="8"/>
        <v>0</v>
      </c>
      <c r="CE6" s="64">
        <f t="shared" si="8"/>
        <v>0</v>
      </c>
      <c r="CF6" s="64">
        <f t="shared" si="8"/>
        <v>0</v>
      </c>
      <c r="CG6" s="64">
        <f t="shared" si="8"/>
        <v>-22.8</v>
      </c>
      <c r="CH6" s="64">
        <f t="shared" si="8"/>
        <v>-17.100000000000001</v>
      </c>
      <c r="CI6" s="64">
        <f t="shared" si="8"/>
        <v>-18.899999999999999</v>
      </c>
      <c r="CJ6" s="64">
        <f t="shared" si="8"/>
        <v>-20.100000000000001</v>
      </c>
      <c r="CK6" s="64">
        <f t="shared" si="8"/>
        <v>-47.7</v>
      </c>
      <c r="CL6" s="64" t="str">
        <f>IF(CL8="-","【-】","【"&amp;SUBSTITUTE(TEXT(CL8,"#,##0.0"),"-","△")&amp;"】")</f>
        <v>【△106.0】</v>
      </c>
      <c r="CM6" s="59">
        <f>IF(CM8="-",NA(),CM8)</f>
        <v>-3875</v>
      </c>
      <c r="CN6" s="59">
        <f t="shared" ref="CN6:CV6" si="9">IF(CN8="-",NA(),CN8)</f>
        <v>-1834</v>
      </c>
      <c r="CO6" s="59">
        <f t="shared" si="9"/>
        <v>-2080</v>
      </c>
      <c r="CP6" s="59">
        <f t="shared" si="9"/>
        <v>-1990</v>
      </c>
      <c r="CQ6" s="59">
        <f t="shared" si="9"/>
        <v>-884</v>
      </c>
      <c r="CR6" s="59">
        <f t="shared" si="9"/>
        <v>-10419</v>
      </c>
      <c r="CS6" s="59">
        <f t="shared" si="9"/>
        <v>-9739</v>
      </c>
      <c r="CT6" s="59">
        <f t="shared" si="9"/>
        <v>-10274</v>
      </c>
      <c r="CU6" s="59">
        <f t="shared" si="9"/>
        <v>-13530</v>
      </c>
      <c r="CV6" s="59">
        <f t="shared" si="9"/>
        <v>-14948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113</v>
      </c>
      <c r="DI6" s="60">
        <f t="shared" ref="DI6:DJ6" si="10">DI8</f>
        <v>0</v>
      </c>
      <c r="DJ6" s="60">
        <f t="shared" si="10"/>
        <v>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113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48</v>
      </c>
      <c r="EB6" s="64">
        <f t="shared" si="11"/>
        <v>41.2</v>
      </c>
      <c r="EC6" s="64">
        <f t="shared" si="11"/>
        <v>38.5</v>
      </c>
      <c r="ED6" s="64">
        <f t="shared" si="11"/>
        <v>34.200000000000003</v>
      </c>
      <c r="EE6" s="64">
        <f t="shared" si="11"/>
        <v>38.5</v>
      </c>
      <c r="EF6" s="64" t="str">
        <f>IF(EF8="-","【-】","【"&amp;SUBSTITUTE(TEXT(EF8,"#,##0.0"),"-","△")&amp;"】")</f>
        <v>【167.7】</v>
      </c>
      <c r="EG6" s="65">
        <f>IF(EG8="-",NA(),EG8)</f>
        <v>1E-4</v>
      </c>
      <c r="EH6" s="65">
        <f t="shared" ref="EH6:EP6" si="12">IF(EH8="-",NA(),EH8)</f>
        <v>1E-4</v>
      </c>
      <c r="EI6" s="65">
        <f t="shared" si="12"/>
        <v>0</v>
      </c>
      <c r="EJ6" s="65">
        <f t="shared" si="12"/>
        <v>0</v>
      </c>
      <c r="EK6" s="65">
        <f t="shared" si="12"/>
        <v>0</v>
      </c>
      <c r="EL6" s="65">
        <f t="shared" si="12"/>
        <v>0.21029999999999999</v>
      </c>
      <c r="EM6" s="65">
        <f t="shared" si="12"/>
        <v>0.1741</v>
      </c>
      <c r="EN6" s="65">
        <f t="shared" si="12"/>
        <v>0.21360000000000001</v>
      </c>
      <c r="EO6" s="65">
        <f t="shared" si="12"/>
        <v>0.19950000000000001</v>
      </c>
      <c r="EP6" s="65">
        <f t="shared" si="12"/>
        <v>0.1663</v>
      </c>
    </row>
    <row r="7" spans="1:146" s="66" customFormat="1" x14ac:dyDescent="0.15">
      <c r="A7" s="42" t="s">
        <v>114</v>
      </c>
      <c r="B7" s="57">
        <f t="shared" ref="B7:X7" si="13">B8</f>
        <v>2018</v>
      </c>
      <c r="C7" s="57">
        <f t="shared" si="13"/>
        <v>312011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3</v>
      </c>
      <c r="H7" s="57" t="str">
        <f t="shared" si="13"/>
        <v>鳥取県　鳥取市</v>
      </c>
      <c r="I7" s="57" t="str">
        <f t="shared" si="13"/>
        <v>浜村温泉館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1996</v>
      </c>
      <c r="R7" s="60">
        <f t="shared" si="13"/>
        <v>32</v>
      </c>
      <c r="S7" s="61">
        <f t="shared" si="13"/>
        <v>0</v>
      </c>
      <c r="T7" s="62" t="str">
        <f t="shared" si="13"/>
        <v>利用料金制</v>
      </c>
      <c r="U7" s="58" t="str">
        <f t="shared" si="13"/>
        <v>－</v>
      </c>
      <c r="V7" s="62" t="str">
        <f t="shared" si="13"/>
        <v>無</v>
      </c>
      <c r="W7" s="63">
        <f t="shared" si="13"/>
        <v>100</v>
      </c>
      <c r="X7" s="62" t="str">
        <f t="shared" si="13"/>
        <v>無</v>
      </c>
      <c r="Y7" s="64">
        <f>Y8</f>
        <v>55</v>
      </c>
      <c r="Z7" s="64">
        <f t="shared" ref="Z7:AH7" si="14">Z8</f>
        <v>66</v>
      </c>
      <c r="AA7" s="64">
        <f t="shared" si="14"/>
        <v>22</v>
      </c>
      <c r="AB7" s="64">
        <f t="shared" si="14"/>
        <v>22.5</v>
      </c>
      <c r="AC7" s="64">
        <f t="shared" si="14"/>
        <v>13.1</v>
      </c>
      <c r="AD7" s="64">
        <f t="shared" si="14"/>
        <v>86.7</v>
      </c>
      <c r="AE7" s="64">
        <f t="shared" si="14"/>
        <v>90.7</v>
      </c>
      <c r="AF7" s="64">
        <f t="shared" si="14"/>
        <v>86.4</v>
      </c>
      <c r="AG7" s="64">
        <f t="shared" si="14"/>
        <v>93.1</v>
      </c>
      <c r="AH7" s="64">
        <f t="shared" si="14"/>
        <v>90.5</v>
      </c>
      <c r="AI7" s="64"/>
      <c r="AJ7" s="64">
        <f>AJ8</f>
        <v>32</v>
      </c>
      <c r="AK7" s="64">
        <f t="shared" ref="AK7:AS7" si="15">AK8</f>
        <v>29</v>
      </c>
      <c r="AL7" s="64">
        <f t="shared" si="15"/>
        <v>96</v>
      </c>
      <c r="AM7" s="64">
        <f t="shared" si="15"/>
        <v>18.8</v>
      </c>
      <c r="AN7" s="64">
        <f t="shared" si="15"/>
        <v>9.3000000000000007</v>
      </c>
      <c r="AO7" s="64">
        <f t="shared" si="15"/>
        <v>34.4</v>
      </c>
      <c r="AP7" s="64">
        <f t="shared" si="15"/>
        <v>35.5</v>
      </c>
      <c r="AQ7" s="64">
        <f t="shared" si="15"/>
        <v>34.700000000000003</v>
      </c>
      <c r="AR7" s="64">
        <f t="shared" si="15"/>
        <v>32.299999999999997</v>
      </c>
      <c r="AS7" s="64">
        <f t="shared" si="15"/>
        <v>19.7</v>
      </c>
      <c r="AT7" s="64"/>
      <c r="AU7" s="59">
        <f>AU8</f>
        <v>3853</v>
      </c>
      <c r="AV7" s="59">
        <f t="shared" ref="AV7:BD7" si="16">AV8</f>
        <v>642</v>
      </c>
      <c r="AW7" s="59">
        <f t="shared" si="16"/>
        <v>0</v>
      </c>
      <c r="AX7" s="59">
        <f t="shared" si="16"/>
        <v>0</v>
      </c>
      <c r="AY7" s="59">
        <f t="shared" si="16"/>
        <v>0</v>
      </c>
      <c r="AZ7" s="59">
        <f t="shared" si="16"/>
        <v>4046</v>
      </c>
      <c r="BA7" s="59">
        <f t="shared" si="16"/>
        <v>4096</v>
      </c>
      <c r="BB7" s="59">
        <f t="shared" si="16"/>
        <v>11889</v>
      </c>
      <c r="BC7" s="59">
        <f t="shared" si="16"/>
        <v>15661</v>
      </c>
      <c r="BD7" s="59">
        <f t="shared" si="16"/>
        <v>8338</v>
      </c>
      <c r="BE7" s="59"/>
      <c r="BF7" s="64">
        <f>BF8</f>
        <v>2.2999999999999998</v>
      </c>
      <c r="BG7" s="64">
        <f t="shared" ref="BG7:BO7" si="17">BG8</f>
        <v>2.4</v>
      </c>
      <c r="BH7" s="64">
        <f t="shared" si="17"/>
        <v>0</v>
      </c>
      <c r="BI7" s="64">
        <f t="shared" si="17"/>
        <v>0</v>
      </c>
      <c r="BJ7" s="64">
        <f t="shared" si="17"/>
        <v>0</v>
      </c>
      <c r="BK7" s="64">
        <f t="shared" si="17"/>
        <v>16.7</v>
      </c>
      <c r="BL7" s="64">
        <f t="shared" si="17"/>
        <v>17.399999999999999</v>
      </c>
      <c r="BM7" s="64">
        <f t="shared" si="17"/>
        <v>16</v>
      </c>
      <c r="BN7" s="64">
        <f t="shared" si="17"/>
        <v>15.6</v>
      </c>
      <c r="BO7" s="64">
        <f t="shared" si="17"/>
        <v>16.3</v>
      </c>
      <c r="BP7" s="64"/>
      <c r="BQ7" s="64">
        <f>BQ8</f>
        <v>31</v>
      </c>
      <c r="BR7" s="64">
        <f t="shared" ref="BR7:BZ7" si="18">BR8</f>
        <v>28</v>
      </c>
      <c r="BS7" s="64">
        <f t="shared" si="18"/>
        <v>0</v>
      </c>
      <c r="BT7" s="64">
        <f t="shared" si="18"/>
        <v>0</v>
      </c>
      <c r="BU7" s="64">
        <f t="shared" si="18"/>
        <v>0</v>
      </c>
      <c r="BV7" s="64">
        <f t="shared" si="18"/>
        <v>38.4</v>
      </c>
      <c r="BW7" s="64">
        <f t="shared" si="18"/>
        <v>35.799999999999997</v>
      </c>
      <c r="BX7" s="64">
        <f t="shared" si="18"/>
        <v>39.4</v>
      </c>
      <c r="BY7" s="64">
        <f t="shared" si="18"/>
        <v>41.5</v>
      </c>
      <c r="BZ7" s="64">
        <f t="shared" si="18"/>
        <v>33.9</v>
      </c>
      <c r="CA7" s="64"/>
      <c r="CB7" s="64">
        <f>CB8</f>
        <v>219</v>
      </c>
      <c r="CC7" s="64">
        <f t="shared" ref="CC7:CK7" si="19">CC8</f>
        <v>204</v>
      </c>
      <c r="CD7" s="64">
        <f t="shared" si="19"/>
        <v>0</v>
      </c>
      <c r="CE7" s="64">
        <f t="shared" si="19"/>
        <v>0</v>
      </c>
      <c r="CF7" s="64">
        <f t="shared" si="19"/>
        <v>0</v>
      </c>
      <c r="CG7" s="64">
        <f t="shared" si="19"/>
        <v>-22.8</v>
      </c>
      <c r="CH7" s="64">
        <f t="shared" si="19"/>
        <v>-17.100000000000001</v>
      </c>
      <c r="CI7" s="64">
        <f t="shared" si="19"/>
        <v>-18.899999999999999</v>
      </c>
      <c r="CJ7" s="64">
        <f t="shared" si="19"/>
        <v>-20.100000000000001</v>
      </c>
      <c r="CK7" s="64">
        <f t="shared" si="19"/>
        <v>-47.7</v>
      </c>
      <c r="CL7" s="64"/>
      <c r="CM7" s="59">
        <f>CM8</f>
        <v>-3875</v>
      </c>
      <c r="CN7" s="59">
        <f t="shared" ref="CN7:CV7" si="20">CN8</f>
        <v>-1834</v>
      </c>
      <c r="CO7" s="59">
        <f t="shared" si="20"/>
        <v>-2080</v>
      </c>
      <c r="CP7" s="59">
        <f t="shared" si="20"/>
        <v>-1990</v>
      </c>
      <c r="CQ7" s="59">
        <f t="shared" si="20"/>
        <v>-884</v>
      </c>
      <c r="CR7" s="59">
        <f t="shared" si="20"/>
        <v>-10419</v>
      </c>
      <c r="CS7" s="59">
        <f t="shared" si="20"/>
        <v>-9739</v>
      </c>
      <c r="CT7" s="59">
        <f t="shared" si="20"/>
        <v>-10274</v>
      </c>
      <c r="CU7" s="59">
        <f t="shared" si="20"/>
        <v>-13530</v>
      </c>
      <c r="CV7" s="59">
        <f t="shared" si="20"/>
        <v>-14948</v>
      </c>
      <c r="CW7" s="59"/>
      <c r="CX7" s="64" t="s">
        <v>115</v>
      </c>
      <c r="CY7" s="64" t="s">
        <v>115</v>
      </c>
      <c r="CZ7" s="64" t="s">
        <v>115</v>
      </c>
      <c r="DA7" s="64" t="s">
        <v>115</v>
      </c>
      <c r="DB7" s="64" t="s">
        <v>115</v>
      </c>
      <c r="DC7" s="64" t="s">
        <v>115</v>
      </c>
      <c r="DD7" s="64" t="s">
        <v>115</v>
      </c>
      <c r="DE7" s="64" t="s">
        <v>115</v>
      </c>
      <c r="DF7" s="64" t="s">
        <v>115</v>
      </c>
      <c r="DG7" s="64" t="s">
        <v>116</v>
      </c>
      <c r="DH7" s="64"/>
      <c r="DI7" s="60">
        <f>DI8</f>
        <v>0</v>
      </c>
      <c r="DJ7" s="60">
        <f>DJ8</f>
        <v>0</v>
      </c>
      <c r="DK7" s="64" t="s">
        <v>115</v>
      </c>
      <c r="DL7" s="64" t="s">
        <v>115</v>
      </c>
      <c r="DM7" s="64" t="s">
        <v>115</v>
      </c>
      <c r="DN7" s="64" t="s">
        <v>115</v>
      </c>
      <c r="DO7" s="64" t="s">
        <v>115</v>
      </c>
      <c r="DP7" s="64" t="s">
        <v>115</v>
      </c>
      <c r="DQ7" s="64" t="s">
        <v>115</v>
      </c>
      <c r="DR7" s="64" t="s">
        <v>115</v>
      </c>
      <c r="DS7" s="64" t="s">
        <v>115</v>
      </c>
      <c r="DT7" s="64" t="s">
        <v>113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48</v>
      </c>
      <c r="EB7" s="64">
        <f t="shared" si="21"/>
        <v>41.2</v>
      </c>
      <c r="EC7" s="64">
        <f t="shared" si="21"/>
        <v>38.5</v>
      </c>
      <c r="ED7" s="64">
        <f t="shared" si="21"/>
        <v>34.200000000000003</v>
      </c>
      <c r="EE7" s="64">
        <f t="shared" si="21"/>
        <v>38.5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312011</v>
      </c>
      <c r="D8" s="67">
        <v>47</v>
      </c>
      <c r="E8" s="67">
        <v>11</v>
      </c>
      <c r="F8" s="67">
        <v>1</v>
      </c>
      <c r="G8" s="67">
        <v>3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8" t="s">
        <v>124</v>
      </c>
      <c r="Q8" s="69">
        <v>1996</v>
      </c>
      <c r="R8" s="69">
        <v>32</v>
      </c>
      <c r="S8" s="70">
        <v>0</v>
      </c>
      <c r="T8" s="71" t="s">
        <v>125</v>
      </c>
      <c r="U8" s="68" t="s">
        <v>126</v>
      </c>
      <c r="V8" s="71" t="s">
        <v>127</v>
      </c>
      <c r="W8" s="72">
        <v>100</v>
      </c>
      <c r="X8" s="71" t="s">
        <v>127</v>
      </c>
      <c r="Y8" s="73">
        <v>55</v>
      </c>
      <c r="Z8" s="73">
        <v>66</v>
      </c>
      <c r="AA8" s="73">
        <v>22</v>
      </c>
      <c r="AB8" s="73">
        <v>22.5</v>
      </c>
      <c r="AC8" s="73">
        <v>13.1</v>
      </c>
      <c r="AD8" s="73">
        <v>86.7</v>
      </c>
      <c r="AE8" s="73">
        <v>90.7</v>
      </c>
      <c r="AF8" s="73">
        <v>86.4</v>
      </c>
      <c r="AG8" s="73">
        <v>93.1</v>
      </c>
      <c r="AH8" s="73">
        <v>90.5</v>
      </c>
      <c r="AI8" s="73">
        <v>112</v>
      </c>
      <c r="AJ8" s="73">
        <v>32</v>
      </c>
      <c r="AK8" s="73">
        <v>29</v>
      </c>
      <c r="AL8" s="73">
        <v>96</v>
      </c>
      <c r="AM8" s="73">
        <v>18.8</v>
      </c>
      <c r="AN8" s="73">
        <v>9.3000000000000007</v>
      </c>
      <c r="AO8" s="73">
        <v>34.4</v>
      </c>
      <c r="AP8" s="73">
        <v>35.5</v>
      </c>
      <c r="AQ8" s="73">
        <v>34.700000000000003</v>
      </c>
      <c r="AR8" s="73">
        <v>32.299999999999997</v>
      </c>
      <c r="AS8" s="73">
        <v>19.7</v>
      </c>
      <c r="AT8" s="73">
        <v>19.5</v>
      </c>
      <c r="AU8" s="74">
        <v>3853</v>
      </c>
      <c r="AV8" s="74">
        <v>642</v>
      </c>
      <c r="AW8" s="74">
        <v>0</v>
      </c>
      <c r="AX8" s="74">
        <v>0</v>
      </c>
      <c r="AY8" s="74">
        <v>0</v>
      </c>
      <c r="AZ8" s="74">
        <v>4046</v>
      </c>
      <c r="BA8" s="74">
        <v>4096</v>
      </c>
      <c r="BB8" s="74">
        <v>11889</v>
      </c>
      <c r="BC8" s="74">
        <v>15661</v>
      </c>
      <c r="BD8" s="74">
        <v>8338</v>
      </c>
      <c r="BE8" s="74">
        <v>4220</v>
      </c>
      <c r="BF8" s="73">
        <v>2.2999999999999998</v>
      </c>
      <c r="BG8" s="73">
        <v>2.4</v>
      </c>
      <c r="BH8" s="73">
        <v>0</v>
      </c>
      <c r="BI8" s="73">
        <v>0</v>
      </c>
      <c r="BJ8" s="73">
        <v>0</v>
      </c>
      <c r="BK8" s="73">
        <v>16.7</v>
      </c>
      <c r="BL8" s="73">
        <v>17.399999999999999</v>
      </c>
      <c r="BM8" s="73">
        <v>16</v>
      </c>
      <c r="BN8" s="73">
        <v>15.6</v>
      </c>
      <c r="BO8" s="73">
        <v>16.3</v>
      </c>
      <c r="BP8" s="73">
        <v>22.1</v>
      </c>
      <c r="BQ8" s="73">
        <v>31</v>
      </c>
      <c r="BR8" s="73">
        <v>28</v>
      </c>
      <c r="BS8" s="73">
        <v>0</v>
      </c>
      <c r="BT8" s="73">
        <v>0</v>
      </c>
      <c r="BU8" s="73">
        <v>0</v>
      </c>
      <c r="BV8" s="73">
        <v>38.4</v>
      </c>
      <c r="BW8" s="73">
        <v>35.799999999999997</v>
      </c>
      <c r="BX8" s="73">
        <v>39.4</v>
      </c>
      <c r="BY8" s="73">
        <v>41.5</v>
      </c>
      <c r="BZ8" s="73">
        <v>33.9</v>
      </c>
      <c r="CA8" s="73">
        <v>32.5</v>
      </c>
      <c r="CB8" s="73">
        <v>219</v>
      </c>
      <c r="CC8" s="73">
        <v>204</v>
      </c>
      <c r="CD8" s="73">
        <v>0</v>
      </c>
      <c r="CE8" s="75">
        <v>0</v>
      </c>
      <c r="CF8" s="75">
        <v>0</v>
      </c>
      <c r="CG8" s="73">
        <v>-22.8</v>
      </c>
      <c r="CH8" s="73">
        <v>-17.100000000000001</v>
      </c>
      <c r="CI8" s="73">
        <v>-18.899999999999999</v>
      </c>
      <c r="CJ8" s="73">
        <v>-20.100000000000001</v>
      </c>
      <c r="CK8" s="73">
        <v>-47.7</v>
      </c>
      <c r="CL8" s="73">
        <v>-106</v>
      </c>
      <c r="CM8" s="74">
        <v>-3875</v>
      </c>
      <c r="CN8" s="74">
        <v>-1834</v>
      </c>
      <c r="CO8" s="74">
        <v>-2080</v>
      </c>
      <c r="CP8" s="74">
        <v>-1990</v>
      </c>
      <c r="CQ8" s="74">
        <v>-884</v>
      </c>
      <c r="CR8" s="74">
        <v>-10419</v>
      </c>
      <c r="CS8" s="74">
        <v>-9739</v>
      </c>
      <c r="CT8" s="74">
        <v>-10274</v>
      </c>
      <c r="CU8" s="74">
        <v>-13530</v>
      </c>
      <c r="CV8" s="74">
        <v>-14948</v>
      </c>
      <c r="CW8" s="74">
        <v>-5790</v>
      </c>
      <c r="CX8" s="73" t="s">
        <v>128</v>
      </c>
      <c r="CY8" s="73" t="s">
        <v>128</v>
      </c>
      <c r="CZ8" s="73" t="s">
        <v>128</v>
      </c>
      <c r="DA8" s="73" t="s">
        <v>128</v>
      </c>
      <c r="DB8" s="73" t="s">
        <v>128</v>
      </c>
      <c r="DC8" s="73" t="s">
        <v>128</v>
      </c>
      <c r="DD8" s="73" t="s">
        <v>128</v>
      </c>
      <c r="DE8" s="73" t="s">
        <v>128</v>
      </c>
      <c r="DF8" s="73" t="s">
        <v>128</v>
      </c>
      <c r="DG8" s="73" t="s">
        <v>128</v>
      </c>
      <c r="DH8" s="73" t="s">
        <v>128</v>
      </c>
      <c r="DI8" s="69">
        <v>0</v>
      </c>
      <c r="DJ8" s="69">
        <v>0</v>
      </c>
      <c r="DK8" s="73" t="s">
        <v>128</v>
      </c>
      <c r="DL8" s="73" t="s">
        <v>128</v>
      </c>
      <c r="DM8" s="73" t="s">
        <v>128</v>
      </c>
      <c r="DN8" s="73" t="s">
        <v>128</v>
      </c>
      <c r="DO8" s="73" t="s">
        <v>128</v>
      </c>
      <c r="DP8" s="73" t="s">
        <v>128</v>
      </c>
      <c r="DQ8" s="73" t="s">
        <v>128</v>
      </c>
      <c r="DR8" s="73" t="s">
        <v>128</v>
      </c>
      <c r="DS8" s="73" t="s">
        <v>128</v>
      </c>
      <c r="DT8" s="73" t="s">
        <v>128</v>
      </c>
      <c r="DU8" s="73" t="s">
        <v>128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48</v>
      </c>
      <c r="EB8" s="73">
        <v>41.2</v>
      </c>
      <c r="EC8" s="73">
        <v>38.5</v>
      </c>
      <c r="ED8" s="73">
        <v>34.200000000000003</v>
      </c>
      <c r="EE8" s="73">
        <v>38.5</v>
      </c>
      <c r="EF8" s="73">
        <v>167.7</v>
      </c>
      <c r="EG8" s="76">
        <v>1E-4</v>
      </c>
      <c r="EH8" s="77">
        <v>1E-4</v>
      </c>
      <c r="EI8" s="77">
        <v>0</v>
      </c>
      <c r="EJ8" s="77">
        <v>0</v>
      </c>
      <c r="EK8" s="77">
        <v>0</v>
      </c>
      <c r="EL8" s="77">
        <v>0.21029999999999999</v>
      </c>
      <c r="EM8" s="77">
        <v>0.1741</v>
      </c>
      <c r="EN8" s="77">
        <v>0.21360000000000001</v>
      </c>
      <c r="EO8" s="77">
        <v>0.19950000000000001</v>
      </c>
      <c r="EP8" s="77">
        <v>0.1663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129</v>
      </c>
      <c r="C10" s="82" t="s">
        <v>130</v>
      </c>
      <c r="D10" s="82" t="s">
        <v>131</v>
      </c>
      <c r="E10" s="82" t="s">
        <v>132</v>
      </c>
      <c r="F10" s="82" t="s">
        <v>133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2020-01-23T08:11:11Z</cp:lastPrinted>
  <dcterms:created xsi:type="dcterms:W3CDTF">2019-12-05T07:18:39Z</dcterms:created>
  <dcterms:modified xsi:type="dcterms:W3CDTF">2020-02-03T06:29:35Z</dcterms:modified>
  <cp:category/>
</cp:coreProperties>
</file>